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
    </mc:Choice>
  </mc:AlternateContent>
  <bookViews>
    <workbookView xWindow="0" yWindow="0" windowWidth="16380" windowHeight="8190" tabRatio="756" activeTab="1"/>
  </bookViews>
  <sheets>
    <sheet name="文档信息" sheetId="4" r:id="rId1"/>
    <sheet name="数据提取变更记录表_新模板" sheetId="6" r:id="rId2"/>
    <sheet name="变更记录表_产品" sheetId="9" r:id="rId3"/>
    <sheet name="数据透视表" sheetId="5" r:id="rId4"/>
    <sheet name="高优先级未解决" sheetId="20" r:id="rId5"/>
    <sheet name="原因类别" sheetId="7" r:id="rId6"/>
    <sheet name="优先级定义" sheetId="8" r:id="rId7"/>
  </sheets>
  <definedNames>
    <definedName name="_xlnm._FilterDatabase" localSheetId="2" hidden="1">变更记录表_产品!$A$1:$T$495</definedName>
    <definedName name="_xlnm._FilterDatabase" localSheetId="1" hidden="1">数据提取变更记录表_新模板!$A$1:$T$1001</definedName>
    <definedName name="_xlnm._FilterDatabase" localSheetId="3" hidden="1">数据透视表!$L$28:$N$40</definedName>
  </definedNames>
  <calcPr calcId="152511"/>
  <pivotCaches>
    <pivotCache cacheId="4" r:id="rId8"/>
  </pivotCaches>
</workbook>
</file>

<file path=xl/calcChain.xml><?xml version="1.0" encoding="utf-8"?>
<calcChain xmlns="http://schemas.openxmlformats.org/spreadsheetml/2006/main">
  <c r="B41" i="5" l="1"/>
  <c r="M40" i="5"/>
  <c r="R744" i="6"/>
  <c r="N39" i="5" l="1"/>
  <c r="N38" i="5" l="1"/>
  <c r="E58" i="5"/>
  <c r="F58" i="5" s="1"/>
  <c r="D58" i="5"/>
  <c r="C58" i="5"/>
  <c r="B58" i="5"/>
  <c r="F46" i="5" l="1"/>
  <c r="F47" i="5"/>
  <c r="G630" i="6"/>
  <c r="B629" i="6"/>
  <c r="B631" i="6"/>
  <c r="B632" i="6"/>
  <c r="B633" i="6"/>
  <c r="B634" i="6"/>
  <c r="B635" i="6"/>
  <c r="B636" i="6"/>
  <c r="B637" i="6"/>
  <c r="B638" i="6"/>
  <c r="F625" i="6"/>
  <c r="J629" i="6"/>
  <c r="J627" i="6"/>
  <c r="G628" i="6"/>
  <c r="C629" i="6"/>
  <c r="C630" i="6"/>
  <c r="C631" i="6"/>
  <c r="C632" i="6"/>
  <c r="C633" i="6"/>
  <c r="C634" i="6"/>
  <c r="C635" i="6"/>
  <c r="C636" i="6"/>
  <c r="C637" i="6"/>
  <c r="C638" i="6"/>
  <c r="C639" i="6"/>
  <c r="C640" i="6"/>
  <c r="R629" i="6"/>
  <c r="R630" i="6"/>
  <c r="R631" i="6"/>
  <c r="R632" i="6"/>
  <c r="R633" i="6"/>
  <c r="R634" i="6"/>
  <c r="R635" i="6"/>
  <c r="R636" i="6"/>
  <c r="R637" i="6"/>
  <c r="R638" i="6"/>
  <c r="R639" i="6"/>
  <c r="R640" i="6"/>
  <c r="R641" i="6"/>
  <c r="R642" i="6"/>
  <c r="R643" i="6"/>
  <c r="R644" i="6"/>
  <c r="R645" i="6"/>
  <c r="R646" i="6"/>
  <c r="G636"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D59" i="5" l="1"/>
  <c r="C59" i="5"/>
  <c r="B59" i="5"/>
  <c r="E59" i="5" l="1"/>
  <c r="E41" i="5"/>
  <c r="F51" i="5" s="1"/>
  <c r="D41" i="5"/>
  <c r="C41" i="5"/>
  <c r="F29" i="5" l="1"/>
  <c r="F55" i="5"/>
  <c r="F54" i="5"/>
  <c r="F50" i="5"/>
  <c r="F57" i="5"/>
  <c r="F53" i="5"/>
  <c r="F49" i="5"/>
  <c r="F56" i="5"/>
  <c r="F52" i="5"/>
  <c r="F48" i="5"/>
  <c r="F37" i="5"/>
  <c r="F35" i="5"/>
  <c r="B42" i="5" l="1"/>
  <c r="F32" i="5"/>
  <c r="D42" i="5"/>
  <c r="C42" i="5"/>
  <c r="F34" i="5"/>
  <c r="F41" i="5"/>
  <c r="F33" i="5"/>
  <c r="F38" i="5"/>
  <c r="F31" i="5"/>
  <c r="F30" i="5"/>
  <c r="F40" i="5"/>
  <c r="F39" i="5"/>
  <c r="F36" i="5"/>
  <c r="N32" i="5"/>
  <c r="E42" i="5" l="1"/>
  <c r="N35" i="5"/>
  <c r="N37" i="5"/>
  <c r="N30" i="5"/>
  <c r="N33" i="5"/>
  <c r="N31" i="5"/>
  <c r="N36" i="5"/>
  <c r="N29" i="5"/>
  <c r="N40" i="5"/>
  <c r="N34" i="5"/>
  <c r="R3" i="6" l="1"/>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502" i="6"/>
  <c r="R503" i="6"/>
  <c r="R504" i="6"/>
  <c r="R505" i="6"/>
  <c r="R506" i="6"/>
  <c r="R507" i="6"/>
  <c r="R508" i="6"/>
  <c r="R509" i="6"/>
  <c r="R510" i="6"/>
  <c r="R511" i="6"/>
  <c r="R512" i="6"/>
  <c r="R513" i="6"/>
  <c r="R514" i="6"/>
  <c r="R515" i="6"/>
  <c r="R516" i="6"/>
  <c r="R517" i="6"/>
  <c r="R518" i="6"/>
  <c r="R519" i="6"/>
  <c r="R520" i="6"/>
  <c r="R521" i="6"/>
  <c r="R522" i="6"/>
  <c r="R523" i="6"/>
  <c r="R524" i="6"/>
  <c r="R525" i="6"/>
  <c r="R526" i="6"/>
  <c r="R527" i="6"/>
  <c r="R528" i="6"/>
  <c r="R529" i="6"/>
  <c r="R530" i="6"/>
  <c r="R531" i="6"/>
  <c r="R532" i="6"/>
  <c r="R533" i="6"/>
  <c r="R534" i="6"/>
  <c r="R535" i="6"/>
  <c r="R536" i="6"/>
  <c r="R537" i="6"/>
  <c r="R538" i="6"/>
  <c r="R539" i="6"/>
  <c r="R540" i="6"/>
  <c r="R541" i="6"/>
  <c r="R542" i="6"/>
  <c r="R543" i="6"/>
  <c r="R544" i="6"/>
  <c r="R545" i="6"/>
  <c r="R546" i="6"/>
  <c r="R547" i="6"/>
  <c r="R548" i="6"/>
  <c r="R549" i="6"/>
  <c r="R550" i="6"/>
  <c r="R551" i="6"/>
  <c r="R552" i="6"/>
  <c r="R553" i="6"/>
  <c r="R554" i="6"/>
  <c r="R555" i="6"/>
  <c r="R556" i="6"/>
  <c r="R557" i="6"/>
  <c r="R558" i="6"/>
  <c r="R559" i="6"/>
  <c r="R560" i="6"/>
  <c r="R561" i="6"/>
  <c r="R562" i="6"/>
  <c r="R563" i="6"/>
  <c r="R564" i="6"/>
  <c r="R565" i="6"/>
  <c r="R566" i="6"/>
  <c r="R567" i="6"/>
  <c r="R568" i="6"/>
  <c r="R569" i="6"/>
  <c r="R570" i="6"/>
  <c r="R571" i="6"/>
  <c r="R572" i="6"/>
  <c r="R573" i="6"/>
  <c r="R574" i="6"/>
  <c r="R575" i="6"/>
  <c r="R576" i="6"/>
  <c r="R577" i="6"/>
  <c r="R578" i="6"/>
  <c r="R579" i="6"/>
  <c r="R580" i="6"/>
  <c r="R581" i="6"/>
  <c r="R582" i="6"/>
  <c r="R583" i="6"/>
  <c r="R584" i="6"/>
  <c r="R585" i="6"/>
  <c r="R586" i="6"/>
  <c r="R587" i="6"/>
  <c r="R588" i="6"/>
  <c r="R589" i="6"/>
  <c r="R590" i="6"/>
  <c r="R591" i="6"/>
  <c r="R592" i="6"/>
  <c r="R593" i="6"/>
  <c r="R594" i="6"/>
  <c r="R595" i="6"/>
  <c r="R596" i="6"/>
  <c r="R597" i="6"/>
  <c r="R598" i="6"/>
  <c r="R599" i="6"/>
  <c r="R600" i="6"/>
  <c r="R601" i="6"/>
  <c r="R602" i="6"/>
  <c r="R603" i="6"/>
  <c r="R604" i="6"/>
  <c r="R605" i="6"/>
  <c r="R606" i="6"/>
  <c r="R607" i="6"/>
  <c r="R608" i="6"/>
  <c r="R609" i="6"/>
  <c r="R610" i="6"/>
  <c r="R611" i="6"/>
  <c r="R612" i="6"/>
  <c r="R613" i="6"/>
  <c r="R614" i="6"/>
  <c r="R615" i="6"/>
  <c r="R616" i="6"/>
  <c r="R617" i="6"/>
  <c r="R618" i="6"/>
  <c r="R619" i="6"/>
  <c r="R620" i="6"/>
  <c r="R621" i="6"/>
  <c r="R622" i="6"/>
  <c r="R623" i="6"/>
  <c r="R624" i="6"/>
  <c r="R625" i="6"/>
  <c r="R626" i="6"/>
  <c r="R627" i="6"/>
  <c r="R628" i="6"/>
  <c r="R647" i="6"/>
  <c r="R648" i="6"/>
  <c r="R649" i="6"/>
  <c r="R650" i="6"/>
  <c r="R651" i="6"/>
  <c r="R652" i="6"/>
  <c r="R653" i="6"/>
  <c r="R654" i="6"/>
  <c r="R655" i="6"/>
  <c r="R656" i="6"/>
  <c r="R657" i="6"/>
  <c r="R658" i="6"/>
  <c r="R659" i="6"/>
  <c r="R660" i="6"/>
  <c r="R661" i="6"/>
  <c r="R662" i="6"/>
  <c r="R663" i="6"/>
  <c r="R664" i="6"/>
  <c r="R665" i="6"/>
  <c r="R666" i="6"/>
  <c r="R667" i="6"/>
  <c r="R668" i="6"/>
  <c r="R669" i="6"/>
  <c r="R670" i="6"/>
  <c r="R671" i="6"/>
  <c r="R672" i="6"/>
  <c r="R673" i="6"/>
  <c r="R674" i="6"/>
  <c r="R675" i="6"/>
  <c r="R676" i="6"/>
  <c r="R677" i="6"/>
  <c r="R678" i="6"/>
  <c r="R679" i="6"/>
  <c r="R680" i="6"/>
  <c r="R681" i="6"/>
  <c r="R682" i="6"/>
  <c r="R683" i="6"/>
  <c r="R684" i="6"/>
  <c r="R685" i="6"/>
  <c r="R686" i="6"/>
  <c r="R687" i="6"/>
  <c r="R688" i="6"/>
  <c r="R689" i="6"/>
  <c r="R690" i="6"/>
  <c r="R691" i="6"/>
  <c r="R692" i="6"/>
  <c r="R693" i="6"/>
  <c r="R694" i="6"/>
  <c r="R695" i="6"/>
  <c r="R696" i="6"/>
  <c r="R697" i="6"/>
  <c r="R698" i="6"/>
  <c r="R699" i="6"/>
  <c r="R700" i="6"/>
  <c r="R701" i="6"/>
  <c r="R702" i="6"/>
  <c r="R703" i="6"/>
  <c r="R704" i="6"/>
  <c r="R705" i="6"/>
  <c r="R706" i="6"/>
  <c r="R707" i="6"/>
  <c r="R708" i="6"/>
  <c r="R709" i="6"/>
  <c r="R710" i="6"/>
  <c r="R711" i="6"/>
  <c r="R712" i="6"/>
  <c r="R713" i="6"/>
  <c r="R714" i="6"/>
  <c r="R715" i="6"/>
  <c r="R716" i="6"/>
  <c r="R717" i="6"/>
  <c r="R718" i="6"/>
  <c r="R719" i="6"/>
  <c r="R720" i="6"/>
  <c r="R721" i="6"/>
  <c r="R722" i="6"/>
  <c r="R723" i="6"/>
  <c r="R724" i="6"/>
  <c r="R725" i="6"/>
  <c r="R726" i="6"/>
  <c r="R727" i="6"/>
  <c r="R728" i="6"/>
  <c r="R729" i="6"/>
  <c r="R730" i="6"/>
  <c r="R731" i="6"/>
  <c r="R732" i="6"/>
  <c r="R733" i="6"/>
  <c r="R734" i="6"/>
  <c r="R735" i="6"/>
  <c r="R736" i="6"/>
  <c r="R737" i="6"/>
  <c r="R738" i="6"/>
  <c r="R739" i="6"/>
  <c r="R740" i="6"/>
  <c r="R741" i="6"/>
  <c r="R742" i="6"/>
  <c r="R743" i="6"/>
  <c r="R745" i="6"/>
  <c r="R746" i="6"/>
  <c r="R747" i="6"/>
  <c r="R748" i="6"/>
  <c r="R749" i="6"/>
  <c r="R750" i="6"/>
  <c r="R751" i="6"/>
  <c r="R752" i="6"/>
  <c r="R753" i="6"/>
  <c r="R754" i="6"/>
  <c r="R755" i="6"/>
  <c r="R756" i="6"/>
  <c r="R757" i="6"/>
  <c r="R758" i="6"/>
  <c r="R759" i="6"/>
  <c r="R760" i="6"/>
  <c r="R761" i="6"/>
  <c r="R762" i="6"/>
  <c r="R763" i="6"/>
  <c r="R764" i="6"/>
  <c r="R765" i="6"/>
  <c r="R766" i="6"/>
  <c r="R767" i="6"/>
  <c r="R768" i="6"/>
  <c r="R769" i="6"/>
  <c r="R770" i="6"/>
  <c r="R771" i="6"/>
  <c r="R772" i="6"/>
  <c r="R773" i="6"/>
  <c r="R774" i="6"/>
  <c r="R775" i="6"/>
  <c r="R776" i="6"/>
  <c r="R777" i="6"/>
  <c r="R778" i="6"/>
  <c r="R779" i="6"/>
  <c r="R780" i="6"/>
  <c r="R781" i="6"/>
  <c r="R782" i="6"/>
  <c r="R783" i="6"/>
  <c r="R784" i="6"/>
  <c r="R785" i="6"/>
  <c r="R786" i="6"/>
  <c r="R787" i="6"/>
  <c r="R788" i="6"/>
  <c r="R789" i="6"/>
  <c r="R790" i="6"/>
  <c r="R791" i="6"/>
  <c r="R792" i="6"/>
  <c r="R793" i="6"/>
  <c r="R794" i="6"/>
  <c r="R795" i="6"/>
  <c r="R796" i="6"/>
  <c r="R797" i="6"/>
  <c r="R798" i="6"/>
  <c r="R799" i="6"/>
  <c r="R800" i="6"/>
  <c r="R801" i="6"/>
  <c r="R802" i="6"/>
  <c r="R803" i="6"/>
  <c r="R804" i="6"/>
  <c r="R805" i="6"/>
  <c r="R806" i="6"/>
  <c r="R807" i="6"/>
  <c r="R808" i="6"/>
  <c r="R809" i="6"/>
  <c r="R810" i="6"/>
  <c r="R811" i="6"/>
  <c r="R812" i="6"/>
  <c r="R813" i="6"/>
  <c r="R814" i="6"/>
  <c r="R815" i="6"/>
  <c r="R816" i="6"/>
  <c r="R817" i="6"/>
  <c r="R818" i="6"/>
  <c r="R819" i="6"/>
  <c r="R820" i="6"/>
  <c r="R821" i="6"/>
  <c r="R822" i="6"/>
  <c r="R823" i="6"/>
  <c r="R824" i="6"/>
  <c r="R825" i="6"/>
  <c r="R826" i="6"/>
  <c r="R827" i="6"/>
  <c r="R828" i="6"/>
  <c r="R829" i="6"/>
  <c r="R830" i="6"/>
  <c r="R831" i="6"/>
  <c r="R832" i="6"/>
  <c r="R833" i="6"/>
  <c r="R834" i="6"/>
  <c r="R835" i="6"/>
  <c r="R836" i="6"/>
  <c r="R837" i="6"/>
  <c r="R838" i="6"/>
  <c r="R839" i="6"/>
  <c r="R840" i="6"/>
  <c r="R841" i="6"/>
  <c r="R842" i="6"/>
  <c r="R843" i="6"/>
  <c r="R844" i="6"/>
  <c r="R845" i="6"/>
  <c r="R846" i="6"/>
  <c r="R847" i="6"/>
  <c r="R848" i="6"/>
  <c r="R849" i="6"/>
  <c r="R850" i="6"/>
  <c r="R851" i="6"/>
  <c r="R852" i="6"/>
  <c r="R853" i="6"/>
  <c r="R854" i="6"/>
  <c r="R855" i="6"/>
  <c r="R856" i="6"/>
  <c r="R857" i="6"/>
  <c r="R858" i="6"/>
  <c r="R859" i="6"/>
  <c r="R860" i="6"/>
  <c r="R861" i="6"/>
  <c r="R862" i="6"/>
  <c r="R863" i="6"/>
  <c r="R864" i="6"/>
  <c r="R865" i="6"/>
  <c r="R866" i="6"/>
  <c r="R867" i="6"/>
  <c r="R868" i="6"/>
  <c r="R869" i="6"/>
  <c r="R870" i="6"/>
  <c r="R871" i="6"/>
  <c r="R872" i="6"/>
  <c r="R873" i="6"/>
  <c r="R874" i="6"/>
  <c r="R875" i="6"/>
  <c r="R876" i="6"/>
  <c r="R877" i="6"/>
  <c r="R878" i="6"/>
  <c r="R879" i="6"/>
  <c r="R880" i="6"/>
  <c r="R881" i="6"/>
  <c r="R882" i="6"/>
  <c r="R883" i="6"/>
  <c r="R884" i="6"/>
  <c r="R885" i="6"/>
  <c r="R886" i="6"/>
  <c r="R887" i="6"/>
  <c r="R888" i="6"/>
  <c r="R889" i="6"/>
  <c r="R890" i="6"/>
  <c r="R891" i="6"/>
  <c r="R892" i="6"/>
  <c r="R893" i="6"/>
  <c r="R894" i="6"/>
  <c r="R895" i="6"/>
  <c r="R896" i="6"/>
  <c r="R897" i="6"/>
  <c r="R898" i="6"/>
  <c r="R899" i="6"/>
  <c r="R900" i="6"/>
  <c r="R901" i="6"/>
  <c r="R902" i="6"/>
  <c r="R903" i="6"/>
  <c r="R904" i="6"/>
  <c r="R905" i="6"/>
  <c r="R906" i="6"/>
  <c r="R907" i="6"/>
  <c r="R908" i="6"/>
  <c r="R909" i="6"/>
  <c r="R910" i="6"/>
  <c r="R911" i="6"/>
  <c r="R912" i="6"/>
  <c r="R913" i="6"/>
  <c r="R914" i="6"/>
  <c r="R915" i="6"/>
  <c r="R916" i="6"/>
  <c r="R917" i="6"/>
  <c r="R918" i="6"/>
  <c r="R919" i="6"/>
  <c r="R920" i="6"/>
  <c r="R921" i="6"/>
  <c r="R922" i="6"/>
  <c r="R923" i="6"/>
  <c r="R924" i="6"/>
  <c r="R925" i="6"/>
  <c r="R926" i="6"/>
  <c r="R927" i="6"/>
  <c r="R928" i="6"/>
  <c r="R929" i="6"/>
  <c r="R930" i="6"/>
  <c r="R931" i="6"/>
  <c r="R932" i="6"/>
  <c r="R933" i="6"/>
  <c r="R934" i="6"/>
  <c r="R935" i="6"/>
  <c r="R936" i="6"/>
  <c r="R937" i="6"/>
  <c r="R938" i="6"/>
  <c r="R939" i="6"/>
  <c r="R940" i="6"/>
  <c r="R941" i="6"/>
  <c r="R942" i="6"/>
  <c r="R943" i="6"/>
  <c r="R944" i="6"/>
  <c r="R945" i="6"/>
  <c r="R946" i="6"/>
  <c r="R947" i="6"/>
  <c r="R948" i="6"/>
  <c r="R949" i="6"/>
  <c r="R950" i="6"/>
  <c r="R951" i="6"/>
  <c r="R952" i="6"/>
  <c r="R953" i="6"/>
  <c r="R954" i="6"/>
  <c r="R955" i="6"/>
  <c r="R956" i="6"/>
  <c r="R957" i="6"/>
  <c r="R958" i="6"/>
  <c r="R959" i="6"/>
  <c r="R960" i="6"/>
  <c r="R961" i="6"/>
  <c r="R962" i="6"/>
  <c r="R963" i="6"/>
  <c r="R964" i="6"/>
  <c r="R965" i="6"/>
  <c r="R966" i="6"/>
  <c r="R967" i="6"/>
  <c r="R968" i="6"/>
  <c r="R969" i="6"/>
  <c r="R970" i="6"/>
  <c r="R971" i="6"/>
  <c r="R972" i="6"/>
  <c r="R973" i="6"/>
  <c r="R974" i="6"/>
  <c r="R975" i="6"/>
  <c r="R976" i="6"/>
  <c r="R977" i="6"/>
  <c r="R978" i="6"/>
  <c r="R979" i="6"/>
  <c r="R980" i="6"/>
  <c r="R981" i="6"/>
  <c r="R982" i="6"/>
  <c r="R983" i="6"/>
  <c r="R984" i="6"/>
  <c r="R985" i="6"/>
  <c r="R986" i="6"/>
  <c r="R987" i="6"/>
  <c r="R988" i="6"/>
  <c r="R989" i="6"/>
  <c r="R990" i="6"/>
  <c r="R991" i="6"/>
  <c r="R992" i="6"/>
  <c r="R993" i="6"/>
  <c r="R994" i="6"/>
  <c r="R995" i="6"/>
  <c r="R996" i="6"/>
  <c r="R997" i="6"/>
  <c r="R998" i="6"/>
  <c r="R999" i="6"/>
  <c r="R1000" i="6"/>
  <c r="R1001" i="6"/>
  <c r="R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 r="Q702" i="6"/>
  <c r="Q703" i="6"/>
  <c r="Q704" i="6"/>
  <c r="Q705" i="6"/>
  <c r="Q706" i="6"/>
  <c r="Q707" i="6"/>
  <c r="Q708" i="6"/>
  <c r="Q709" i="6"/>
  <c r="Q710" i="6"/>
  <c r="Q711" i="6"/>
  <c r="Q712" i="6"/>
  <c r="Q713" i="6"/>
  <c r="Q714" i="6"/>
  <c r="Q715" i="6"/>
  <c r="Q716" i="6"/>
  <c r="Q717" i="6"/>
  <c r="Q718" i="6"/>
  <c r="Q719" i="6"/>
  <c r="Q720" i="6"/>
  <c r="Q721" i="6"/>
  <c r="Q722" i="6"/>
  <c r="Q723" i="6"/>
  <c r="Q724" i="6"/>
  <c r="Q725" i="6"/>
  <c r="Q726" i="6"/>
  <c r="Q727" i="6"/>
  <c r="Q728" i="6"/>
  <c r="Q729" i="6"/>
  <c r="Q730" i="6"/>
  <c r="Q731" i="6"/>
  <c r="Q732" i="6"/>
  <c r="Q733" i="6"/>
  <c r="Q734" i="6"/>
  <c r="Q735" i="6"/>
  <c r="Q736" i="6"/>
  <c r="Q737" i="6"/>
  <c r="Q738" i="6"/>
  <c r="Q739" i="6"/>
  <c r="Q740" i="6"/>
  <c r="Q741" i="6"/>
  <c r="Q742" i="6"/>
  <c r="Q743" i="6"/>
  <c r="Q744" i="6"/>
  <c r="Q745" i="6"/>
  <c r="Q746" i="6"/>
  <c r="Q747" i="6"/>
  <c r="Q748" i="6"/>
  <c r="Q749" i="6"/>
  <c r="Q750" i="6"/>
  <c r="Q751" i="6"/>
  <c r="Q752" i="6"/>
  <c r="Q753" i="6"/>
  <c r="Q754" i="6"/>
  <c r="Q755" i="6"/>
  <c r="Q756" i="6"/>
  <c r="Q757" i="6"/>
  <c r="Q758" i="6"/>
  <c r="Q759" i="6"/>
  <c r="Q760" i="6"/>
  <c r="Q761" i="6"/>
  <c r="Q762" i="6"/>
  <c r="Q763" i="6"/>
  <c r="Q764" i="6"/>
  <c r="Q765" i="6"/>
  <c r="Q766" i="6"/>
  <c r="Q767" i="6"/>
  <c r="Q768" i="6"/>
  <c r="Q769" i="6"/>
  <c r="Q770" i="6"/>
  <c r="Q771" i="6"/>
  <c r="Q772" i="6"/>
  <c r="Q773" i="6"/>
  <c r="Q774" i="6"/>
  <c r="Q775" i="6"/>
  <c r="Q776" i="6"/>
  <c r="Q777" i="6"/>
  <c r="Q778" i="6"/>
  <c r="Q779" i="6"/>
  <c r="Q780" i="6"/>
  <c r="Q781" i="6"/>
  <c r="Q782" i="6"/>
  <c r="Q783" i="6"/>
  <c r="Q784" i="6"/>
  <c r="Q785" i="6"/>
  <c r="Q786" i="6"/>
  <c r="Q787" i="6"/>
  <c r="Q788" i="6"/>
  <c r="Q789" i="6"/>
  <c r="Q790" i="6"/>
  <c r="Q791" i="6"/>
  <c r="Q792" i="6"/>
  <c r="Q793" i="6"/>
  <c r="Q794" i="6"/>
  <c r="Q795" i="6"/>
  <c r="Q796" i="6"/>
  <c r="Q797" i="6"/>
  <c r="Q798" i="6"/>
  <c r="Q799" i="6"/>
  <c r="Q800" i="6"/>
  <c r="Q801" i="6"/>
  <c r="Q802" i="6"/>
  <c r="Q803" i="6"/>
  <c r="Q804" i="6"/>
  <c r="Q805" i="6"/>
  <c r="Q806" i="6"/>
  <c r="Q807" i="6"/>
  <c r="Q808" i="6"/>
  <c r="Q809" i="6"/>
  <c r="Q810" i="6"/>
  <c r="Q811" i="6"/>
  <c r="Q812" i="6"/>
  <c r="Q813" i="6"/>
  <c r="Q814" i="6"/>
  <c r="Q815" i="6"/>
  <c r="Q816" i="6"/>
  <c r="Q817" i="6"/>
  <c r="Q818" i="6"/>
  <c r="Q819" i="6"/>
  <c r="Q820" i="6"/>
  <c r="Q821" i="6"/>
  <c r="Q822" i="6"/>
  <c r="Q823" i="6"/>
  <c r="Q824" i="6"/>
  <c r="Q825" i="6"/>
  <c r="Q826" i="6"/>
  <c r="Q827" i="6"/>
  <c r="Q828" i="6"/>
  <c r="Q829" i="6"/>
  <c r="Q830" i="6"/>
  <c r="Q831" i="6"/>
  <c r="Q832" i="6"/>
  <c r="Q833" i="6"/>
  <c r="Q834" i="6"/>
  <c r="Q835" i="6"/>
  <c r="Q836" i="6"/>
  <c r="Q837" i="6"/>
  <c r="Q838" i="6"/>
  <c r="Q839" i="6"/>
  <c r="Q840" i="6"/>
  <c r="Q841" i="6"/>
  <c r="Q842" i="6"/>
  <c r="Q843" i="6"/>
  <c r="Q844" i="6"/>
  <c r="Q845" i="6"/>
  <c r="Q846" i="6"/>
  <c r="Q847" i="6"/>
  <c r="Q848" i="6"/>
  <c r="Q849" i="6"/>
  <c r="Q850" i="6"/>
  <c r="Q851" i="6"/>
  <c r="Q852" i="6"/>
  <c r="Q853" i="6"/>
  <c r="Q854" i="6"/>
  <c r="Q855" i="6"/>
  <c r="Q856" i="6"/>
  <c r="Q857" i="6"/>
  <c r="Q858" i="6"/>
  <c r="Q859" i="6"/>
  <c r="Q860" i="6"/>
  <c r="Q861" i="6"/>
  <c r="Q862" i="6"/>
  <c r="Q863" i="6"/>
  <c r="Q864" i="6"/>
  <c r="Q865" i="6"/>
  <c r="Q866" i="6"/>
  <c r="Q867" i="6"/>
  <c r="Q868" i="6"/>
  <c r="Q869" i="6"/>
  <c r="Q870" i="6"/>
  <c r="Q871" i="6"/>
  <c r="Q872" i="6"/>
  <c r="Q873" i="6"/>
  <c r="Q874" i="6"/>
  <c r="Q875" i="6"/>
  <c r="Q876" i="6"/>
  <c r="Q877" i="6"/>
  <c r="Q878" i="6"/>
  <c r="Q879" i="6"/>
  <c r="Q880" i="6"/>
  <c r="Q881" i="6"/>
  <c r="Q882" i="6"/>
  <c r="Q883" i="6"/>
  <c r="Q884" i="6"/>
  <c r="Q885" i="6"/>
  <c r="Q886" i="6"/>
  <c r="Q887" i="6"/>
  <c r="Q888" i="6"/>
  <c r="Q889" i="6"/>
  <c r="Q890" i="6"/>
  <c r="Q891" i="6"/>
  <c r="Q892" i="6"/>
  <c r="Q893" i="6"/>
  <c r="Q894" i="6"/>
  <c r="Q895" i="6"/>
  <c r="Q896" i="6"/>
  <c r="Q897" i="6"/>
  <c r="Q898" i="6"/>
  <c r="Q899" i="6"/>
  <c r="Q900" i="6"/>
  <c r="Q901" i="6"/>
  <c r="Q902" i="6"/>
  <c r="Q903" i="6"/>
  <c r="Q904" i="6"/>
  <c r="Q905" i="6"/>
  <c r="Q906" i="6"/>
  <c r="Q907" i="6"/>
  <c r="Q908" i="6"/>
  <c r="Q909" i="6"/>
  <c r="Q910" i="6"/>
  <c r="Q911" i="6"/>
  <c r="Q912" i="6"/>
  <c r="Q913" i="6"/>
  <c r="Q914" i="6"/>
  <c r="Q915" i="6"/>
  <c r="Q916" i="6"/>
  <c r="Q917" i="6"/>
  <c r="Q918" i="6"/>
  <c r="Q919" i="6"/>
  <c r="Q920" i="6"/>
  <c r="Q921" i="6"/>
  <c r="Q922" i="6"/>
  <c r="Q923" i="6"/>
  <c r="Q924" i="6"/>
  <c r="Q925" i="6"/>
  <c r="Q926" i="6"/>
  <c r="Q927" i="6"/>
  <c r="Q928" i="6"/>
  <c r="Q929" i="6"/>
  <c r="Q930" i="6"/>
  <c r="Q931" i="6"/>
  <c r="Q932" i="6"/>
  <c r="Q933" i="6"/>
  <c r="Q934" i="6"/>
  <c r="Q935" i="6"/>
  <c r="Q936" i="6"/>
  <c r="Q937" i="6"/>
  <c r="Q938" i="6"/>
  <c r="Q939" i="6"/>
  <c r="Q940" i="6"/>
  <c r="Q941" i="6"/>
  <c r="Q942" i="6"/>
  <c r="Q943" i="6"/>
  <c r="Q944" i="6"/>
  <c r="Q945" i="6"/>
  <c r="Q946" i="6"/>
  <c r="Q947" i="6"/>
  <c r="Q948" i="6"/>
  <c r="Q949" i="6"/>
  <c r="Q950" i="6"/>
  <c r="Q951" i="6"/>
  <c r="Q952" i="6"/>
  <c r="Q953" i="6"/>
  <c r="Q954" i="6"/>
  <c r="Q955" i="6"/>
  <c r="Q956" i="6"/>
  <c r="Q957" i="6"/>
  <c r="Q958" i="6"/>
  <c r="Q959" i="6"/>
  <c r="Q960" i="6"/>
  <c r="Q961" i="6"/>
  <c r="Q962" i="6"/>
  <c r="Q963" i="6"/>
  <c r="Q964" i="6"/>
  <c r="Q965" i="6"/>
  <c r="Q966" i="6"/>
  <c r="Q967" i="6"/>
  <c r="Q968" i="6"/>
  <c r="Q969" i="6"/>
  <c r="Q970" i="6"/>
  <c r="Q971" i="6"/>
  <c r="Q972" i="6"/>
  <c r="Q973" i="6"/>
  <c r="Q974" i="6"/>
  <c r="Q975" i="6"/>
  <c r="Q976" i="6"/>
  <c r="Q977" i="6"/>
  <c r="Q978" i="6"/>
  <c r="Q979" i="6"/>
  <c r="Q980" i="6"/>
  <c r="Q981" i="6"/>
  <c r="Q982" i="6"/>
  <c r="Q983" i="6"/>
  <c r="Q984" i="6"/>
  <c r="Q985" i="6"/>
  <c r="Q986" i="6"/>
  <c r="Q987" i="6"/>
  <c r="Q988" i="6"/>
  <c r="Q989" i="6"/>
  <c r="Q990" i="6"/>
  <c r="Q991" i="6"/>
  <c r="Q992" i="6"/>
  <c r="Q993" i="6"/>
  <c r="Q994" i="6"/>
  <c r="Q995" i="6"/>
  <c r="Q996" i="6"/>
  <c r="Q997" i="6"/>
  <c r="Q998" i="6"/>
  <c r="Q999" i="6"/>
  <c r="Q1000" i="6"/>
  <c r="Q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497" i="6"/>
  <c r="P498" i="6"/>
  <c r="P499" i="6"/>
  <c r="P500" i="6"/>
  <c r="P501" i="6"/>
  <c r="P502"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538" i="6"/>
  <c r="P539" i="6"/>
  <c r="P540" i="6"/>
  <c r="P541" i="6"/>
  <c r="P542" i="6"/>
  <c r="P543" i="6"/>
  <c r="P544" i="6"/>
  <c r="P545" i="6"/>
  <c r="P546" i="6"/>
  <c r="P547" i="6"/>
  <c r="P548" i="6"/>
  <c r="P549" i="6"/>
  <c r="P550" i="6"/>
  <c r="P551" i="6"/>
  <c r="P552" i="6"/>
  <c r="P553" i="6"/>
  <c r="P554" i="6"/>
  <c r="P555" i="6"/>
  <c r="P556" i="6"/>
  <c r="P557" i="6"/>
  <c r="P558" i="6"/>
  <c r="P559" i="6"/>
  <c r="P560" i="6"/>
  <c r="P561" i="6"/>
  <c r="P562" i="6"/>
  <c r="P563" i="6"/>
  <c r="P564" i="6"/>
  <c r="P565" i="6"/>
  <c r="P566" i="6"/>
  <c r="P567" i="6"/>
  <c r="P568" i="6"/>
  <c r="P569" i="6"/>
  <c r="P570" i="6"/>
  <c r="P571" i="6"/>
  <c r="P572" i="6"/>
  <c r="P573" i="6"/>
  <c r="P574" i="6"/>
  <c r="P575" i="6"/>
  <c r="P576" i="6"/>
  <c r="P577" i="6"/>
  <c r="P578" i="6"/>
  <c r="P579" i="6"/>
  <c r="P580" i="6"/>
  <c r="P581" i="6"/>
  <c r="P582" i="6"/>
  <c r="P583" i="6"/>
  <c r="P584" i="6"/>
  <c r="P585" i="6"/>
  <c r="P586" i="6"/>
  <c r="P587" i="6"/>
  <c r="P588" i="6"/>
  <c r="P589" i="6"/>
  <c r="P590" i="6"/>
  <c r="P591" i="6"/>
  <c r="P592" i="6"/>
  <c r="P593" i="6"/>
  <c r="P594" i="6"/>
  <c r="P595" i="6"/>
  <c r="P596" i="6"/>
  <c r="P597" i="6"/>
  <c r="P598" i="6"/>
  <c r="P599" i="6"/>
  <c r="P600" i="6"/>
  <c r="P601" i="6"/>
  <c r="P602" i="6"/>
  <c r="P603" i="6"/>
  <c r="P604" i="6"/>
  <c r="P605" i="6"/>
  <c r="P606" i="6"/>
  <c r="P607" i="6"/>
  <c r="P608" i="6"/>
  <c r="P609" i="6"/>
  <c r="P610" i="6"/>
  <c r="P611" i="6"/>
  <c r="P612" i="6"/>
  <c r="P613" i="6"/>
  <c r="P614" i="6"/>
  <c r="P615" i="6"/>
  <c r="P616" i="6"/>
  <c r="P617" i="6"/>
  <c r="P618" i="6"/>
  <c r="P619" i="6"/>
  <c r="P620" i="6"/>
  <c r="P621" i="6"/>
  <c r="P622" i="6"/>
  <c r="P623" i="6"/>
  <c r="P624" i="6"/>
  <c r="P625" i="6"/>
  <c r="P626" i="6"/>
  <c r="P627" i="6"/>
  <c r="P628" i="6"/>
  <c r="P629" i="6"/>
  <c r="P630" i="6"/>
  <c r="P631" i="6"/>
  <c r="P632" i="6"/>
  <c r="P633" i="6"/>
  <c r="P634" i="6"/>
  <c r="P635" i="6"/>
  <c r="P636" i="6"/>
  <c r="P637" i="6"/>
  <c r="P638" i="6"/>
  <c r="P639" i="6"/>
  <c r="P640" i="6"/>
  <c r="P641" i="6"/>
  <c r="P642" i="6"/>
  <c r="P643" i="6"/>
  <c r="P644" i="6"/>
  <c r="P645" i="6"/>
  <c r="P646" i="6"/>
  <c r="P647" i="6"/>
  <c r="P648" i="6"/>
  <c r="P649" i="6"/>
  <c r="P650" i="6"/>
  <c r="P651" i="6"/>
  <c r="P652" i="6"/>
  <c r="P653" i="6"/>
  <c r="P654" i="6"/>
  <c r="P655" i="6"/>
  <c r="P656" i="6"/>
  <c r="P657" i="6"/>
  <c r="P658" i="6"/>
  <c r="P659" i="6"/>
  <c r="P660" i="6"/>
  <c r="P661" i="6"/>
  <c r="P662" i="6"/>
  <c r="P663" i="6"/>
  <c r="P664" i="6"/>
  <c r="P665" i="6"/>
  <c r="P666" i="6"/>
  <c r="P667" i="6"/>
  <c r="P668" i="6"/>
  <c r="P669" i="6"/>
  <c r="P670" i="6"/>
  <c r="P671" i="6"/>
  <c r="P672" i="6"/>
  <c r="P673" i="6"/>
  <c r="P674" i="6"/>
  <c r="P675" i="6"/>
  <c r="P676" i="6"/>
  <c r="P677" i="6"/>
  <c r="P678" i="6"/>
  <c r="P679" i="6"/>
  <c r="P680" i="6"/>
  <c r="P681" i="6"/>
  <c r="P682" i="6"/>
  <c r="P683" i="6"/>
  <c r="P684" i="6"/>
  <c r="P685" i="6"/>
  <c r="P686" i="6"/>
  <c r="P687" i="6"/>
  <c r="P688" i="6"/>
  <c r="P689" i="6"/>
  <c r="P690" i="6"/>
  <c r="P691" i="6"/>
  <c r="P692" i="6"/>
  <c r="P693" i="6"/>
  <c r="P694" i="6"/>
  <c r="P695" i="6"/>
  <c r="P696" i="6"/>
  <c r="P697" i="6"/>
  <c r="P698" i="6"/>
  <c r="P699" i="6"/>
  <c r="P700" i="6"/>
  <c r="P701" i="6"/>
  <c r="P702" i="6"/>
  <c r="P703" i="6"/>
  <c r="P704" i="6"/>
  <c r="P705" i="6"/>
  <c r="P706" i="6"/>
  <c r="P707" i="6"/>
  <c r="P708" i="6"/>
  <c r="P709" i="6"/>
  <c r="P710" i="6"/>
  <c r="P711" i="6"/>
  <c r="P712" i="6"/>
  <c r="P713" i="6"/>
  <c r="P714" i="6"/>
  <c r="P715" i="6"/>
  <c r="P716" i="6"/>
  <c r="P717" i="6"/>
  <c r="P718" i="6"/>
  <c r="P719" i="6"/>
  <c r="P720" i="6"/>
  <c r="P721" i="6"/>
  <c r="P722" i="6"/>
  <c r="P723" i="6"/>
  <c r="P724" i="6"/>
  <c r="P725" i="6"/>
  <c r="P726" i="6"/>
  <c r="P727" i="6"/>
  <c r="P728" i="6"/>
  <c r="P729" i="6"/>
  <c r="P730" i="6"/>
  <c r="P731" i="6"/>
  <c r="P732" i="6"/>
  <c r="P733" i="6"/>
  <c r="P734" i="6"/>
  <c r="P735" i="6"/>
  <c r="P736" i="6"/>
  <c r="P737" i="6"/>
  <c r="P738" i="6"/>
  <c r="P739" i="6"/>
  <c r="P740" i="6"/>
  <c r="P741" i="6"/>
  <c r="P742" i="6"/>
  <c r="P743" i="6"/>
  <c r="P744" i="6"/>
  <c r="P745" i="6"/>
  <c r="P746" i="6"/>
  <c r="P747" i="6"/>
  <c r="P748" i="6"/>
  <c r="P749" i="6"/>
  <c r="P750" i="6"/>
  <c r="P751" i="6"/>
  <c r="P752" i="6"/>
  <c r="P753" i="6"/>
  <c r="P754" i="6"/>
  <c r="P755" i="6"/>
  <c r="P756" i="6"/>
  <c r="P757" i="6"/>
  <c r="P758" i="6"/>
  <c r="P759" i="6"/>
  <c r="P760" i="6"/>
  <c r="P761" i="6"/>
  <c r="P762" i="6"/>
  <c r="P763" i="6"/>
  <c r="P764" i="6"/>
  <c r="P765" i="6"/>
  <c r="P766" i="6"/>
  <c r="P767" i="6"/>
  <c r="P768" i="6"/>
  <c r="P769" i="6"/>
  <c r="P770" i="6"/>
  <c r="P771" i="6"/>
  <c r="P772" i="6"/>
  <c r="P773" i="6"/>
  <c r="P774" i="6"/>
  <c r="P775" i="6"/>
  <c r="P776" i="6"/>
  <c r="P777" i="6"/>
  <c r="P778" i="6"/>
  <c r="P779" i="6"/>
  <c r="P780" i="6"/>
  <c r="P781" i="6"/>
  <c r="P782" i="6"/>
  <c r="P783" i="6"/>
  <c r="P784" i="6"/>
  <c r="P785" i="6"/>
  <c r="P786" i="6"/>
  <c r="P787" i="6"/>
  <c r="P788" i="6"/>
  <c r="P789" i="6"/>
  <c r="P790" i="6"/>
  <c r="P791" i="6"/>
  <c r="P792" i="6"/>
  <c r="P793" i="6"/>
  <c r="P794" i="6"/>
  <c r="P795" i="6"/>
  <c r="P796" i="6"/>
  <c r="P797" i="6"/>
  <c r="P798" i="6"/>
  <c r="P799" i="6"/>
  <c r="P800" i="6"/>
  <c r="P801" i="6"/>
  <c r="P802" i="6"/>
  <c r="P803" i="6"/>
  <c r="P804" i="6"/>
  <c r="P805" i="6"/>
  <c r="P806" i="6"/>
  <c r="P807" i="6"/>
  <c r="P808" i="6"/>
  <c r="P809" i="6"/>
  <c r="P810" i="6"/>
  <c r="P811" i="6"/>
  <c r="P812" i="6"/>
  <c r="P813" i="6"/>
  <c r="P814" i="6"/>
  <c r="P815" i="6"/>
  <c r="P816" i="6"/>
  <c r="P817" i="6"/>
  <c r="P818" i="6"/>
  <c r="P819" i="6"/>
  <c r="P820" i="6"/>
  <c r="P821" i="6"/>
  <c r="P822" i="6"/>
  <c r="P823" i="6"/>
  <c r="P824" i="6"/>
  <c r="P825" i="6"/>
  <c r="P826" i="6"/>
  <c r="P827" i="6"/>
  <c r="P828" i="6"/>
  <c r="P829" i="6"/>
  <c r="P830" i="6"/>
  <c r="P831" i="6"/>
  <c r="P832" i="6"/>
  <c r="P833" i="6"/>
  <c r="P834" i="6"/>
  <c r="P835" i="6"/>
  <c r="P836" i="6"/>
  <c r="P837" i="6"/>
  <c r="P838" i="6"/>
  <c r="P839" i="6"/>
  <c r="P840" i="6"/>
  <c r="P841" i="6"/>
  <c r="P842" i="6"/>
  <c r="P843" i="6"/>
  <c r="P844" i="6"/>
  <c r="P845" i="6"/>
  <c r="P846" i="6"/>
  <c r="P847" i="6"/>
  <c r="P848" i="6"/>
  <c r="P849" i="6"/>
  <c r="P850" i="6"/>
  <c r="P851" i="6"/>
  <c r="P852" i="6"/>
  <c r="P853" i="6"/>
  <c r="P854" i="6"/>
  <c r="P855" i="6"/>
  <c r="P856" i="6"/>
  <c r="P857" i="6"/>
  <c r="P858" i="6"/>
  <c r="P859" i="6"/>
  <c r="P860" i="6"/>
  <c r="P861" i="6"/>
  <c r="P862" i="6"/>
  <c r="P863" i="6"/>
  <c r="P864" i="6"/>
  <c r="P865" i="6"/>
  <c r="P866" i="6"/>
  <c r="P867" i="6"/>
  <c r="P868" i="6"/>
  <c r="P869" i="6"/>
  <c r="P870" i="6"/>
  <c r="P871" i="6"/>
  <c r="P872" i="6"/>
  <c r="P873" i="6"/>
  <c r="P874" i="6"/>
  <c r="P875" i="6"/>
  <c r="P876" i="6"/>
  <c r="P877" i="6"/>
  <c r="P878" i="6"/>
  <c r="P879" i="6"/>
  <c r="P880" i="6"/>
  <c r="P881" i="6"/>
  <c r="P882" i="6"/>
  <c r="P883" i="6"/>
  <c r="P884" i="6"/>
  <c r="P885" i="6"/>
  <c r="P886" i="6"/>
  <c r="P887" i="6"/>
  <c r="P888" i="6"/>
  <c r="P889" i="6"/>
  <c r="P890" i="6"/>
  <c r="P891" i="6"/>
  <c r="P892" i="6"/>
  <c r="P893" i="6"/>
  <c r="P894" i="6"/>
  <c r="P895" i="6"/>
  <c r="P896" i="6"/>
  <c r="P897" i="6"/>
  <c r="P898" i="6"/>
  <c r="P899" i="6"/>
  <c r="P900" i="6"/>
  <c r="P901" i="6"/>
  <c r="P902" i="6"/>
  <c r="P903" i="6"/>
  <c r="P904" i="6"/>
  <c r="P905" i="6"/>
  <c r="P906" i="6"/>
  <c r="P907" i="6"/>
  <c r="P908" i="6"/>
  <c r="P909" i="6"/>
  <c r="P910" i="6"/>
  <c r="P911" i="6"/>
  <c r="P912" i="6"/>
  <c r="P913" i="6"/>
  <c r="P914" i="6"/>
  <c r="P915" i="6"/>
  <c r="P916" i="6"/>
  <c r="P917" i="6"/>
  <c r="P918" i="6"/>
  <c r="P919" i="6"/>
  <c r="P920" i="6"/>
  <c r="P921" i="6"/>
  <c r="P922" i="6"/>
  <c r="P923" i="6"/>
  <c r="P924" i="6"/>
  <c r="P925" i="6"/>
  <c r="P926" i="6"/>
  <c r="P927" i="6"/>
  <c r="P928" i="6"/>
  <c r="P929" i="6"/>
  <c r="P930" i="6"/>
  <c r="P931" i="6"/>
  <c r="P932" i="6"/>
  <c r="P933" i="6"/>
  <c r="P934" i="6"/>
  <c r="P935" i="6"/>
  <c r="P936" i="6"/>
  <c r="P937" i="6"/>
  <c r="P938" i="6"/>
  <c r="P939" i="6"/>
  <c r="P940" i="6"/>
  <c r="P941" i="6"/>
  <c r="P942" i="6"/>
  <c r="P943" i="6"/>
  <c r="P944" i="6"/>
  <c r="P945" i="6"/>
  <c r="P946" i="6"/>
  <c r="P947" i="6"/>
  <c r="P948" i="6"/>
  <c r="P949" i="6"/>
  <c r="P950" i="6"/>
  <c r="P951" i="6"/>
  <c r="P952" i="6"/>
  <c r="P953" i="6"/>
  <c r="P954" i="6"/>
  <c r="P955" i="6"/>
  <c r="P956" i="6"/>
  <c r="P957" i="6"/>
  <c r="P958" i="6"/>
  <c r="P959" i="6"/>
  <c r="P960" i="6"/>
  <c r="P961" i="6"/>
  <c r="P962" i="6"/>
  <c r="P963" i="6"/>
  <c r="P964" i="6"/>
  <c r="P965" i="6"/>
  <c r="P966" i="6"/>
  <c r="P967" i="6"/>
  <c r="P968" i="6"/>
  <c r="P969" i="6"/>
  <c r="P970" i="6"/>
  <c r="P971" i="6"/>
  <c r="P972" i="6"/>
  <c r="P973" i="6"/>
  <c r="P974" i="6"/>
  <c r="P975" i="6"/>
  <c r="P976" i="6"/>
  <c r="P977" i="6"/>
  <c r="P978" i="6"/>
  <c r="P979" i="6"/>
  <c r="P980" i="6"/>
  <c r="P981" i="6"/>
  <c r="P982" i="6"/>
  <c r="P983" i="6"/>
  <c r="P984" i="6"/>
  <c r="P985" i="6"/>
  <c r="P986" i="6"/>
  <c r="P987" i="6"/>
  <c r="P988" i="6"/>
  <c r="P989" i="6"/>
  <c r="P990" i="6"/>
  <c r="P991" i="6"/>
  <c r="P992" i="6"/>
  <c r="P993" i="6"/>
  <c r="P994" i="6"/>
  <c r="P995" i="6"/>
  <c r="P996" i="6"/>
  <c r="P997" i="6"/>
  <c r="P998" i="6"/>
  <c r="P999" i="6"/>
  <c r="P1000" i="6"/>
  <c r="P1001" i="6"/>
  <c r="P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8"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2" i="6"/>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2" i="6"/>
  <c r="B3" i="6"/>
  <c r="O3" i="6" s="1"/>
  <c r="B4" i="6"/>
  <c r="O4" i="6" s="1"/>
  <c r="B5" i="6"/>
  <c r="O5" i="6" s="1"/>
  <c r="B6" i="6"/>
  <c r="O6" i="6" s="1"/>
  <c r="B7" i="6"/>
  <c r="O7" i="6" s="1"/>
  <c r="B8" i="6"/>
  <c r="O8" i="6" s="1"/>
  <c r="B9" i="6"/>
  <c r="O9" i="6" s="1"/>
  <c r="B10" i="6"/>
  <c r="O10" i="6" s="1"/>
  <c r="B11" i="6"/>
  <c r="O11" i="6" s="1"/>
  <c r="B12" i="6"/>
  <c r="O12" i="6" s="1"/>
  <c r="B13" i="6"/>
  <c r="O13" i="6" s="1"/>
  <c r="B14" i="6"/>
  <c r="O14" i="6" s="1"/>
  <c r="B15" i="6"/>
  <c r="O15" i="6" s="1"/>
  <c r="B16" i="6"/>
  <c r="O16" i="6" s="1"/>
  <c r="B17" i="6"/>
  <c r="O17" i="6" s="1"/>
  <c r="B18" i="6"/>
  <c r="O18" i="6" s="1"/>
  <c r="B19" i="6"/>
  <c r="O19" i="6" s="1"/>
  <c r="B20" i="6"/>
  <c r="O20" i="6" s="1"/>
  <c r="B21" i="6"/>
  <c r="O21" i="6" s="1"/>
  <c r="B22" i="6"/>
  <c r="O22" i="6" s="1"/>
  <c r="B23" i="6"/>
  <c r="O23" i="6" s="1"/>
  <c r="B24" i="6"/>
  <c r="O24" i="6" s="1"/>
  <c r="B25" i="6"/>
  <c r="O25" i="6" s="1"/>
  <c r="B26" i="6"/>
  <c r="O26" i="6" s="1"/>
  <c r="B27" i="6"/>
  <c r="O27" i="6" s="1"/>
  <c r="B28" i="6"/>
  <c r="O28" i="6" s="1"/>
  <c r="B29" i="6"/>
  <c r="O29" i="6" s="1"/>
  <c r="B30" i="6"/>
  <c r="O30" i="6" s="1"/>
  <c r="B31" i="6"/>
  <c r="O31" i="6" s="1"/>
  <c r="B32" i="6"/>
  <c r="O32" i="6" s="1"/>
  <c r="B33" i="6"/>
  <c r="O33" i="6" s="1"/>
  <c r="B34" i="6"/>
  <c r="O34" i="6" s="1"/>
  <c r="B35" i="6"/>
  <c r="O35" i="6" s="1"/>
  <c r="B36" i="6"/>
  <c r="O36" i="6" s="1"/>
  <c r="B37" i="6"/>
  <c r="O37" i="6" s="1"/>
  <c r="B38" i="6"/>
  <c r="O38" i="6" s="1"/>
  <c r="B39" i="6"/>
  <c r="O39" i="6" s="1"/>
  <c r="B40" i="6"/>
  <c r="O40" i="6" s="1"/>
  <c r="B41" i="6"/>
  <c r="O41" i="6" s="1"/>
  <c r="B42" i="6"/>
  <c r="O42" i="6" s="1"/>
  <c r="B43" i="6"/>
  <c r="O43" i="6" s="1"/>
  <c r="B44" i="6"/>
  <c r="O44" i="6" s="1"/>
  <c r="B45" i="6"/>
  <c r="O45" i="6" s="1"/>
  <c r="B46" i="6"/>
  <c r="O46" i="6" s="1"/>
  <c r="B47" i="6"/>
  <c r="O47" i="6" s="1"/>
  <c r="B48" i="6"/>
  <c r="O48" i="6" s="1"/>
  <c r="B49" i="6"/>
  <c r="O49" i="6" s="1"/>
  <c r="B50" i="6"/>
  <c r="O50" i="6" s="1"/>
  <c r="B51" i="6"/>
  <c r="O51" i="6" s="1"/>
  <c r="B52" i="6"/>
  <c r="O52" i="6" s="1"/>
  <c r="B53" i="6"/>
  <c r="O53" i="6" s="1"/>
  <c r="B54" i="6"/>
  <c r="O54" i="6" s="1"/>
  <c r="B55" i="6"/>
  <c r="O55" i="6" s="1"/>
  <c r="B56" i="6"/>
  <c r="O56" i="6" s="1"/>
  <c r="B57" i="6"/>
  <c r="O57" i="6" s="1"/>
  <c r="B58" i="6"/>
  <c r="O58" i="6" s="1"/>
  <c r="B59" i="6"/>
  <c r="O59" i="6" s="1"/>
  <c r="B60" i="6"/>
  <c r="O60" i="6" s="1"/>
  <c r="B61" i="6"/>
  <c r="O61" i="6" s="1"/>
  <c r="B62" i="6"/>
  <c r="O62" i="6" s="1"/>
  <c r="B63" i="6"/>
  <c r="O63" i="6" s="1"/>
  <c r="B64" i="6"/>
  <c r="O64" i="6" s="1"/>
  <c r="B65" i="6"/>
  <c r="O65" i="6" s="1"/>
  <c r="B66" i="6"/>
  <c r="O66" i="6" s="1"/>
  <c r="B67" i="6"/>
  <c r="O67" i="6" s="1"/>
  <c r="B68" i="6"/>
  <c r="O68" i="6" s="1"/>
  <c r="B69" i="6"/>
  <c r="O69" i="6" s="1"/>
  <c r="B70" i="6"/>
  <c r="O70" i="6" s="1"/>
  <c r="B71" i="6"/>
  <c r="O71" i="6" s="1"/>
  <c r="B72" i="6"/>
  <c r="O72" i="6" s="1"/>
  <c r="B73" i="6"/>
  <c r="O73" i="6" s="1"/>
  <c r="B74" i="6"/>
  <c r="O74" i="6" s="1"/>
  <c r="B75" i="6"/>
  <c r="O75" i="6" s="1"/>
  <c r="B76" i="6"/>
  <c r="O76" i="6" s="1"/>
  <c r="B77" i="6"/>
  <c r="O77" i="6" s="1"/>
  <c r="B78" i="6"/>
  <c r="O78" i="6" s="1"/>
  <c r="B79" i="6"/>
  <c r="O79" i="6" s="1"/>
  <c r="B80" i="6"/>
  <c r="O80" i="6" s="1"/>
  <c r="B81" i="6"/>
  <c r="O81" i="6" s="1"/>
  <c r="B82" i="6"/>
  <c r="O82" i="6" s="1"/>
  <c r="B83" i="6"/>
  <c r="O83" i="6" s="1"/>
  <c r="B84" i="6"/>
  <c r="O84" i="6" s="1"/>
  <c r="B85" i="6"/>
  <c r="O85" i="6" s="1"/>
  <c r="B86" i="6"/>
  <c r="O86" i="6" s="1"/>
  <c r="B87" i="6"/>
  <c r="O87" i="6" s="1"/>
  <c r="B88" i="6"/>
  <c r="O88" i="6" s="1"/>
  <c r="B89" i="6"/>
  <c r="O89" i="6" s="1"/>
  <c r="B90" i="6"/>
  <c r="O90" i="6" s="1"/>
  <c r="B91" i="6"/>
  <c r="O91" i="6" s="1"/>
  <c r="B92" i="6"/>
  <c r="O92" i="6" s="1"/>
  <c r="B93" i="6"/>
  <c r="O93" i="6" s="1"/>
  <c r="B94" i="6"/>
  <c r="O94" i="6" s="1"/>
  <c r="B95" i="6"/>
  <c r="O95" i="6" s="1"/>
  <c r="B96" i="6"/>
  <c r="O96" i="6" s="1"/>
  <c r="B97" i="6"/>
  <c r="O97" i="6" s="1"/>
  <c r="B98" i="6"/>
  <c r="O98" i="6" s="1"/>
  <c r="B99" i="6"/>
  <c r="O99" i="6" s="1"/>
  <c r="B100" i="6"/>
  <c r="O100" i="6" s="1"/>
  <c r="B101" i="6"/>
  <c r="O101" i="6" s="1"/>
  <c r="B102" i="6"/>
  <c r="O102" i="6" s="1"/>
  <c r="B103" i="6"/>
  <c r="O103" i="6" s="1"/>
  <c r="B104" i="6"/>
  <c r="O104" i="6" s="1"/>
  <c r="B105" i="6"/>
  <c r="O105" i="6" s="1"/>
  <c r="B106" i="6"/>
  <c r="O106" i="6" s="1"/>
  <c r="B107" i="6"/>
  <c r="O107" i="6" s="1"/>
  <c r="B108" i="6"/>
  <c r="O108" i="6" s="1"/>
  <c r="B109" i="6"/>
  <c r="O109" i="6" s="1"/>
  <c r="B110" i="6"/>
  <c r="O110" i="6" s="1"/>
  <c r="B111" i="6"/>
  <c r="O111" i="6" s="1"/>
  <c r="B112" i="6"/>
  <c r="O112" i="6" s="1"/>
  <c r="B113" i="6"/>
  <c r="O113" i="6" s="1"/>
  <c r="B114" i="6"/>
  <c r="O114" i="6" s="1"/>
  <c r="B115" i="6"/>
  <c r="O115" i="6" s="1"/>
  <c r="B116" i="6"/>
  <c r="O116" i="6" s="1"/>
  <c r="B117" i="6"/>
  <c r="O117" i="6" s="1"/>
  <c r="B118" i="6"/>
  <c r="O118" i="6" s="1"/>
  <c r="B119" i="6"/>
  <c r="O119" i="6" s="1"/>
  <c r="B120" i="6"/>
  <c r="O120" i="6" s="1"/>
  <c r="B121" i="6"/>
  <c r="O121" i="6" s="1"/>
  <c r="B122" i="6"/>
  <c r="O122" i="6" s="1"/>
  <c r="B123" i="6"/>
  <c r="O123" i="6" s="1"/>
  <c r="B124" i="6"/>
  <c r="O124" i="6" s="1"/>
  <c r="B125" i="6"/>
  <c r="O125" i="6" s="1"/>
  <c r="B126" i="6"/>
  <c r="O126" i="6" s="1"/>
  <c r="B127" i="6"/>
  <c r="O127" i="6" s="1"/>
  <c r="B128" i="6"/>
  <c r="O128" i="6" s="1"/>
  <c r="B129" i="6"/>
  <c r="O129" i="6" s="1"/>
  <c r="B130" i="6"/>
  <c r="O130" i="6" s="1"/>
  <c r="B131" i="6"/>
  <c r="O131" i="6" s="1"/>
  <c r="B132" i="6"/>
  <c r="O132" i="6" s="1"/>
  <c r="B133" i="6"/>
  <c r="O133" i="6" s="1"/>
  <c r="B134" i="6"/>
  <c r="O134" i="6" s="1"/>
  <c r="B135" i="6"/>
  <c r="O135" i="6" s="1"/>
  <c r="B136" i="6"/>
  <c r="O136" i="6" s="1"/>
  <c r="B137" i="6"/>
  <c r="O137" i="6" s="1"/>
  <c r="B138" i="6"/>
  <c r="O138" i="6" s="1"/>
  <c r="B139" i="6"/>
  <c r="O139" i="6" s="1"/>
  <c r="B140" i="6"/>
  <c r="O140" i="6" s="1"/>
  <c r="B141" i="6"/>
  <c r="O141" i="6" s="1"/>
  <c r="B142" i="6"/>
  <c r="O142" i="6" s="1"/>
  <c r="B143" i="6"/>
  <c r="O143" i="6" s="1"/>
  <c r="B144" i="6"/>
  <c r="O144" i="6" s="1"/>
  <c r="B145" i="6"/>
  <c r="O145" i="6" s="1"/>
  <c r="B146" i="6"/>
  <c r="O146" i="6" s="1"/>
  <c r="B147" i="6"/>
  <c r="O147" i="6" s="1"/>
  <c r="B148" i="6"/>
  <c r="O148" i="6" s="1"/>
  <c r="B149" i="6"/>
  <c r="O149" i="6" s="1"/>
  <c r="B150" i="6"/>
  <c r="O150" i="6" s="1"/>
  <c r="B151" i="6"/>
  <c r="O151" i="6" s="1"/>
  <c r="B152" i="6"/>
  <c r="O152" i="6" s="1"/>
  <c r="B153" i="6"/>
  <c r="O153" i="6" s="1"/>
  <c r="B154" i="6"/>
  <c r="O154" i="6" s="1"/>
  <c r="B155" i="6"/>
  <c r="O155" i="6" s="1"/>
  <c r="B156" i="6"/>
  <c r="O156" i="6" s="1"/>
  <c r="B157" i="6"/>
  <c r="O157" i="6" s="1"/>
  <c r="B158" i="6"/>
  <c r="O158" i="6" s="1"/>
  <c r="B159" i="6"/>
  <c r="O159" i="6" s="1"/>
  <c r="B160" i="6"/>
  <c r="O160" i="6" s="1"/>
  <c r="B161" i="6"/>
  <c r="O161" i="6" s="1"/>
  <c r="B162" i="6"/>
  <c r="O162" i="6" s="1"/>
  <c r="B163" i="6"/>
  <c r="O163" i="6" s="1"/>
  <c r="B164" i="6"/>
  <c r="O164" i="6" s="1"/>
  <c r="B165" i="6"/>
  <c r="O165" i="6" s="1"/>
  <c r="B166" i="6"/>
  <c r="O166" i="6" s="1"/>
  <c r="B167" i="6"/>
  <c r="O167" i="6" s="1"/>
  <c r="B168" i="6"/>
  <c r="O168" i="6" s="1"/>
  <c r="B169" i="6"/>
  <c r="O169" i="6" s="1"/>
  <c r="B170" i="6"/>
  <c r="O170" i="6" s="1"/>
  <c r="B171" i="6"/>
  <c r="O171" i="6" s="1"/>
  <c r="B172" i="6"/>
  <c r="O172" i="6" s="1"/>
  <c r="B173" i="6"/>
  <c r="O173" i="6" s="1"/>
  <c r="B174" i="6"/>
  <c r="O174" i="6" s="1"/>
  <c r="B175" i="6"/>
  <c r="O175" i="6" s="1"/>
  <c r="B176" i="6"/>
  <c r="O176" i="6" s="1"/>
  <c r="B177" i="6"/>
  <c r="O177" i="6" s="1"/>
  <c r="B178" i="6"/>
  <c r="O178" i="6" s="1"/>
  <c r="B179" i="6"/>
  <c r="O179" i="6" s="1"/>
  <c r="B180" i="6"/>
  <c r="O180" i="6" s="1"/>
  <c r="B181" i="6"/>
  <c r="O181" i="6" s="1"/>
  <c r="B182" i="6"/>
  <c r="O182" i="6" s="1"/>
  <c r="B183" i="6"/>
  <c r="O183" i="6" s="1"/>
  <c r="B184" i="6"/>
  <c r="O184" i="6" s="1"/>
  <c r="B185" i="6"/>
  <c r="O185" i="6" s="1"/>
  <c r="B186" i="6"/>
  <c r="O186" i="6" s="1"/>
  <c r="B187" i="6"/>
  <c r="O187" i="6" s="1"/>
  <c r="B188" i="6"/>
  <c r="O188" i="6" s="1"/>
  <c r="B189" i="6"/>
  <c r="O189" i="6" s="1"/>
  <c r="B190" i="6"/>
  <c r="O190" i="6" s="1"/>
  <c r="B191" i="6"/>
  <c r="O191" i="6" s="1"/>
  <c r="B192" i="6"/>
  <c r="O192" i="6" s="1"/>
  <c r="B193" i="6"/>
  <c r="O193" i="6" s="1"/>
  <c r="B194" i="6"/>
  <c r="O194" i="6" s="1"/>
  <c r="B195" i="6"/>
  <c r="O195" i="6" s="1"/>
  <c r="B196" i="6"/>
  <c r="O196" i="6" s="1"/>
  <c r="B197" i="6"/>
  <c r="O197" i="6" s="1"/>
  <c r="B198" i="6"/>
  <c r="O198" i="6" s="1"/>
  <c r="B199" i="6"/>
  <c r="O199" i="6" s="1"/>
  <c r="B200" i="6"/>
  <c r="O200" i="6" s="1"/>
  <c r="B201" i="6"/>
  <c r="O201" i="6" s="1"/>
  <c r="B202" i="6"/>
  <c r="O202" i="6" s="1"/>
  <c r="B203" i="6"/>
  <c r="O203" i="6" s="1"/>
  <c r="B204" i="6"/>
  <c r="O204" i="6" s="1"/>
  <c r="B205" i="6"/>
  <c r="O205" i="6" s="1"/>
  <c r="B206" i="6"/>
  <c r="O206" i="6" s="1"/>
  <c r="B207" i="6"/>
  <c r="O207" i="6" s="1"/>
  <c r="B208" i="6"/>
  <c r="O208" i="6" s="1"/>
  <c r="B209" i="6"/>
  <c r="O209" i="6" s="1"/>
  <c r="B210" i="6"/>
  <c r="O210" i="6" s="1"/>
  <c r="B211" i="6"/>
  <c r="O211" i="6" s="1"/>
  <c r="B212" i="6"/>
  <c r="O212" i="6" s="1"/>
  <c r="B213" i="6"/>
  <c r="O213" i="6" s="1"/>
  <c r="B214" i="6"/>
  <c r="O214" i="6" s="1"/>
  <c r="B215" i="6"/>
  <c r="O215" i="6" s="1"/>
  <c r="B216" i="6"/>
  <c r="O216" i="6" s="1"/>
  <c r="B217" i="6"/>
  <c r="O217" i="6" s="1"/>
  <c r="B218" i="6"/>
  <c r="O218" i="6" s="1"/>
  <c r="B219" i="6"/>
  <c r="O219" i="6" s="1"/>
  <c r="B220" i="6"/>
  <c r="O220" i="6" s="1"/>
  <c r="B221" i="6"/>
  <c r="O221" i="6" s="1"/>
  <c r="B222" i="6"/>
  <c r="O222" i="6" s="1"/>
  <c r="B223" i="6"/>
  <c r="O223" i="6" s="1"/>
  <c r="B224" i="6"/>
  <c r="O224" i="6" s="1"/>
  <c r="B225" i="6"/>
  <c r="O225" i="6" s="1"/>
  <c r="B226" i="6"/>
  <c r="O226" i="6" s="1"/>
  <c r="B227" i="6"/>
  <c r="O227" i="6" s="1"/>
  <c r="B228" i="6"/>
  <c r="O228" i="6" s="1"/>
  <c r="B229" i="6"/>
  <c r="O229" i="6" s="1"/>
  <c r="B230" i="6"/>
  <c r="O230" i="6" s="1"/>
  <c r="B231" i="6"/>
  <c r="O231" i="6" s="1"/>
  <c r="B232" i="6"/>
  <c r="O232" i="6" s="1"/>
  <c r="B233" i="6"/>
  <c r="O233" i="6" s="1"/>
  <c r="B234" i="6"/>
  <c r="O234" i="6" s="1"/>
  <c r="B235" i="6"/>
  <c r="O235" i="6" s="1"/>
  <c r="B236" i="6"/>
  <c r="O236" i="6" s="1"/>
  <c r="B237" i="6"/>
  <c r="O237" i="6" s="1"/>
  <c r="B238" i="6"/>
  <c r="O238" i="6" s="1"/>
  <c r="B239" i="6"/>
  <c r="O239" i="6" s="1"/>
  <c r="B240" i="6"/>
  <c r="O240" i="6" s="1"/>
  <c r="B241" i="6"/>
  <c r="O241" i="6" s="1"/>
  <c r="B242" i="6"/>
  <c r="O242" i="6" s="1"/>
  <c r="B243" i="6"/>
  <c r="O243" i="6" s="1"/>
  <c r="B244" i="6"/>
  <c r="O244" i="6" s="1"/>
  <c r="B245" i="6"/>
  <c r="O245" i="6" s="1"/>
  <c r="B246" i="6"/>
  <c r="O246" i="6" s="1"/>
  <c r="B247" i="6"/>
  <c r="O247" i="6" s="1"/>
  <c r="B248" i="6"/>
  <c r="O248" i="6" s="1"/>
  <c r="B249" i="6"/>
  <c r="O249" i="6" s="1"/>
  <c r="B250" i="6"/>
  <c r="O250" i="6" s="1"/>
  <c r="B251" i="6"/>
  <c r="O251" i="6" s="1"/>
  <c r="B252" i="6"/>
  <c r="O252" i="6" s="1"/>
  <c r="B253" i="6"/>
  <c r="O253" i="6" s="1"/>
  <c r="B254" i="6"/>
  <c r="O254" i="6" s="1"/>
  <c r="B255" i="6"/>
  <c r="O255" i="6" s="1"/>
  <c r="B256" i="6"/>
  <c r="O256" i="6" s="1"/>
  <c r="B257" i="6"/>
  <c r="O257" i="6" s="1"/>
  <c r="B258" i="6"/>
  <c r="O258" i="6" s="1"/>
  <c r="B259" i="6"/>
  <c r="O259" i="6" s="1"/>
  <c r="B260" i="6"/>
  <c r="O260" i="6" s="1"/>
  <c r="B261" i="6"/>
  <c r="O261" i="6" s="1"/>
  <c r="B262" i="6"/>
  <c r="O262" i="6" s="1"/>
  <c r="B263" i="6"/>
  <c r="O263" i="6" s="1"/>
  <c r="B264" i="6"/>
  <c r="O264" i="6" s="1"/>
  <c r="B265" i="6"/>
  <c r="O265" i="6" s="1"/>
  <c r="B266" i="6"/>
  <c r="O266" i="6" s="1"/>
  <c r="B267" i="6"/>
  <c r="O267" i="6" s="1"/>
  <c r="B268" i="6"/>
  <c r="O268" i="6" s="1"/>
  <c r="B269" i="6"/>
  <c r="O269" i="6" s="1"/>
  <c r="B270" i="6"/>
  <c r="O270" i="6" s="1"/>
  <c r="B271" i="6"/>
  <c r="O271" i="6" s="1"/>
  <c r="B272" i="6"/>
  <c r="O272" i="6" s="1"/>
  <c r="B273" i="6"/>
  <c r="O273" i="6" s="1"/>
  <c r="B274" i="6"/>
  <c r="O274" i="6" s="1"/>
  <c r="B275" i="6"/>
  <c r="O275" i="6" s="1"/>
  <c r="B276" i="6"/>
  <c r="O276" i="6" s="1"/>
  <c r="B277" i="6"/>
  <c r="O277" i="6" s="1"/>
  <c r="B278" i="6"/>
  <c r="O278" i="6" s="1"/>
  <c r="B279" i="6"/>
  <c r="O279" i="6" s="1"/>
  <c r="B280" i="6"/>
  <c r="O280" i="6" s="1"/>
  <c r="B281" i="6"/>
  <c r="O281" i="6" s="1"/>
  <c r="B282" i="6"/>
  <c r="O282" i="6" s="1"/>
  <c r="B283" i="6"/>
  <c r="O283" i="6" s="1"/>
  <c r="B284" i="6"/>
  <c r="O284" i="6" s="1"/>
  <c r="B285" i="6"/>
  <c r="O285" i="6" s="1"/>
  <c r="B286" i="6"/>
  <c r="O286" i="6" s="1"/>
  <c r="B287" i="6"/>
  <c r="O287" i="6" s="1"/>
  <c r="B288" i="6"/>
  <c r="O288" i="6" s="1"/>
  <c r="B289" i="6"/>
  <c r="O289" i="6" s="1"/>
  <c r="B290" i="6"/>
  <c r="O290" i="6" s="1"/>
  <c r="B291" i="6"/>
  <c r="O291" i="6" s="1"/>
  <c r="B292" i="6"/>
  <c r="O292" i="6" s="1"/>
  <c r="B293" i="6"/>
  <c r="O293" i="6" s="1"/>
  <c r="B294" i="6"/>
  <c r="O294" i="6" s="1"/>
  <c r="B295" i="6"/>
  <c r="O295" i="6" s="1"/>
  <c r="B296" i="6"/>
  <c r="O296" i="6" s="1"/>
  <c r="B297" i="6"/>
  <c r="O297" i="6" s="1"/>
  <c r="B298" i="6"/>
  <c r="O298" i="6" s="1"/>
  <c r="B299" i="6"/>
  <c r="O299" i="6" s="1"/>
  <c r="B300" i="6"/>
  <c r="O300" i="6" s="1"/>
  <c r="B301" i="6"/>
  <c r="O301" i="6" s="1"/>
  <c r="B302" i="6"/>
  <c r="O302" i="6" s="1"/>
  <c r="B303" i="6"/>
  <c r="O303" i="6" s="1"/>
  <c r="B304" i="6"/>
  <c r="O304" i="6" s="1"/>
  <c r="B305" i="6"/>
  <c r="O305" i="6" s="1"/>
  <c r="B306" i="6"/>
  <c r="O306" i="6" s="1"/>
  <c r="B307" i="6"/>
  <c r="O307" i="6" s="1"/>
  <c r="B308" i="6"/>
  <c r="O308" i="6" s="1"/>
  <c r="B309" i="6"/>
  <c r="O309" i="6" s="1"/>
  <c r="B310" i="6"/>
  <c r="O310" i="6" s="1"/>
  <c r="B311" i="6"/>
  <c r="O311" i="6" s="1"/>
  <c r="B312" i="6"/>
  <c r="O312" i="6" s="1"/>
  <c r="B313" i="6"/>
  <c r="O313" i="6" s="1"/>
  <c r="B314" i="6"/>
  <c r="O314" i="6" s="1"/>
  <c r="B315" i="6"/>
  <c r="O315" i="6" s="1"/>
  <c r="B316" i="6"/>
  <c r="O316" i="6" s="1"/>
  <c r="B317" i="6"/>
  <c r="O317" i="6" s="1"/>
  <c r="B318" i="6"/>
  <c r="O318" i="6" s="1"/>
  <c r="B319" i="6"/>
  <c r="O319" i="6" s="1"/>
  <c r="B320" i="6"/>
  <c r="O320" i="6" s="1"/>
  <c r="B321" i="6"/>
  <c r="O321" i="6" s="1"/>
  <c r="B322" i="6"/>
  <c r="O322" i="6" s="1"/>
  <c r="B323" i="6"/>
  <c r="O323" i="6" s="1"/>
  <c r="B324" i="6"/>
  <c r="O324" i="6" s="1"/>
  <c r="B325" i="6"/>
  <c r="O325" i="6" s="1"/>
  <c r="B326" i="6"/>
  <c r="O326" i="6" s="1"/>
  <c r="B327" i="6"/>
  <c r="O327" i="6" s="1"/>
  <c r="B328" i="6"/>
  <c r="O328" i="6" s="1"/>
  <c r="B329" i="6"/>
  <c r="O329" i="6" s="1"/>
  <c r="B330" i="6"/>
  <c r="O330" i="6" s="1"/>
  <c r="B331" i="6"/>
  <c r="O331" i="6" s="1"/>
  <c r="B332" i="6"/>
  <c r="O332" i="6" s="1"/>
  <c r="B333" i="6"/>
  <c r="O333" i="6" s="1"/>
  <c r="B334" i="6"/>
  <c r="O334" i="6" s="1"/>
  <c r="B335" i="6"/>
  <c r="O335" i="6" s="1"/>
  <c r="B336" i="6"/>
  <c r="O336" i="6" s="1"/>
  <c r="B337" i="6"/>
  <c r="O337" i="6" s="1"/>
  <c r="B338" i="6"/>
  <c r="O338" i="6" s="1"/>
  <c r="B339" i="6"/>
  <c r="O339" i="6" s="1"/>
  <c r="B340" i="6"/>
  <c r="O340" i="6" s="1"/>
  <c r="B341" i="6"/>
  <c r="O341" i="6" s="1"/>
  <c r="B342" i="6"/>
  <c r="O342" i="6" s="1"/>
  <c r="B343" i="6"/>
  <c r="O343" i="6" s="1"/>
  <c r="B344" i="6"/>
  <c r="O344" i="6" s="1"/>
  <c r="B345" i="6"/>
  <c r="O345" i="6" s="1"/>
  <c r="B346" i="6"/>
  <c r="O346" i="6" s="1"/>
  <c r="B347" i="6"/>
  <c r="O347" i="6" s="1"/>
  <c r="B348" i="6"/>
  <c r="O348" i="6" s="1"/>
  <c r="B349" i="6"/>
  <c r="O349" i="6" s="1"/>
  <c r="B350" i="6"/>
  <c r="O350" i="6" s="1"/>
  <c r="B351" i="6"/>
  <c r="O351" i="6" s="1"/>
  <c r="B352" i="6"/>
  <c r="O352" i="6" s="1"/>
  <c r="B353" i="6"/>
  <c r="O353" i="6" s="1"/>
  <c r="B354" i="6"/>
  <c r="O354" i="6" s="1"/>
  <c r="B355" i="6"/>
  <c r="O355" i="6" s="1"/>
  <c r="B356" i="6"/>
  <c r="O356" i="6" s="1"/>
  <c r="B357" i="6"/>
  <c r="O357" i="6" s="1"/>
  <c r="B358" i="6"/>
  <c r="O358" i="6" s="1"/>
  <c r="B359" i="6"/>
  <c r="O359" i="6" s="1"/>
  <c r="B360" i="6"/>
  <c r="O360" i="6" s="1"/>
  <c r="B361" i="6"/>
  <c r="O361" i="6" s="1"/>
  <c r="B362" i="6"/>
  <c r="O362" i="6" s="1"/>
  <c r="B363" i="6"/>
  <c r="O363" i="6" s="1"/>
  <c r="B364" i="6"/>
  <c r="O364" i="6" s="1"/>
  <c r="B365" i="6"/>
  <c r="O365" i="6" s="1"/>
  <c r="B366" i="6"/>
  <c r="O366" i="6" s="1"/>
  <c r="B367" i="6"/>
  <c r="O367" i="6" s="1"/>
  <c r="B368" i="6"/>
  <c r="O368" i="6" s="1"/>
  <c r="B369" i="6"/>
  <c r="O369" i="6" s="1"/>
  <c r="B370" i="6"/>
  <c r="O370" i="6" s="1"/>
  <c r="B371" i="6"/>
  <c r="O371" i="6" s="1"/>
  <c r="B372" i="6"/>
  <c r="O372" i="6" s="1"/>
  <c r="B373" i="6"/>
  <c r="O373" i="6" s="1"/>
  <c r="B374" i="6"/>
  <c r="O374" i="6" s="1"/>
  <c r="B375" i="6"/>
  <c r="O375" i="6" s="1"/>
  <c r="B376" i="6"/>
  <c r="O376" i="6" s="1"/>
  <c r="B377" i="6"/>
  <c r="O377" i="6" s="1"/>
  <c r="B378" i="6"/>
  <c r="O378" i="6" s="1"/>
  <c r="B379" i="6"/>
  <c r="O379" i="6" s="1"/>
  <c r="B380" i="6"/>
  <c r="O380" i="6" s="1"/>
  <c r="B381" i="6"/>
  <c r="O381" i="6" s="1"/>
  <c r="B382" i="6"/>
  <c r="O382" i="6" s="1"/>
  <c r="B383" i="6"/>
  <c r="O383" i="6" s="1"/>
  <c r="B384" i="6"/>
  <c r="O384" i="6" s="1"/>
  <c r="B385" i="6"/>
  <c r="O385" i="6" s="1"/>
  <c r="B386" i="6"/>
  <c r="O386" i="6" s="1"/>
  <c r="B387" i="6"/>
  <c r="O387" i="6" s="1"/>
  <c r="B388" i="6"/>
  <c r="O388" i="6" s="1"/>
  <c r="B389" i="6"/>
  <c r="O389" i="6" s="1"/>
  <c r="B390" i="6"/>
  <c r="O390" i="6" s="1"/>
  <c r="B391" i="6"/>
  <c r="O391" i="6" s="1"/>
  <c r="B392" i="6"/>
  <c r="O392" i="6" s="1"/>
  <c r="B393" i="6"/>
  <c r="O393" i="6" s="1"/>
  <c r="B394" i="6"/>
  <c r="O394" i="6" s="1"/>
  <c r="B395" i="6"/>
  <c r="O395" i="6" s="1"/>
  <c r="B396" i="6"/>
  <c r="O396" i="6" s="1"/>
  <c r="B397" i="6"/>
  <c r="O397" i="6" s="1"/>
  <c r="B398" i="6"/>
  <c r="O398" i="6" s="1"/>
  <c r="B399" i="6"/>
  <c r="O399" i="6" s="1"/>
  <c r="B400" i="6"/>
  <c r="O400" i="6" s="1"/>
  <c r="B401" i="6"/>
  <c r="O401" i="6" s="1"/>
  <c r="B402" i="6"/>
  <c r="O402" i="6" s="1"/>
  <c r="B403" i="6"/>
  <c r="O403" i="6" s="1"/>
  <c r="B404" i="6"/>
  <c r="O404" i="6" s="1"/>
  <c r="B405" i="6"/>
  <c r="O405" i="6" s="1"/>
  <c r="B406" i="6"/>
  <c r="O406" i="6" s="1"/>
  <c r="B407" i="6"/>
  <c r="O407" i="6" s="1"/>
  <c r="B408" i="6"/>
  <c r="O408" i="6" s="1"/>
  <c r="B409" i="6"/>
  <c r="O409" i="6" s="1"/>
  <c r="B410" i="6"/>
  <c r="O410" i="6" s="1"/>
  <c r="B411" i="6"/>
  <c r="O411" i="6" s="1"/>
  <c r="B412" i="6"/>
  <c r="O412" i="6" s="1"/>
  <c r="B413" i="6"/>
  <c r="O413" i="6" s="1"/>
  <c r="B414" i="6"/>
  <c r="O414" i="6" s="1"/>
  <c r="B415" i="6"/>
  <c r="O415" i="6" s="1"/>
  <c r="B416" i="6"/>
  <c r="O416" i="6" s="1"/>
  <c r="B417" i="6"/>
  <c r="O417" i="6" s="1"/>
  <c r="B418" i="6"/>
  <c r="O418" i="6" s="1"/>
  <c r="B419" i="6"/>
  <c r="O419" i="6" s="1"/>
  <c r="B420" i="6"/>
  <c r="O420" i="6" s="1"/>
  <c r="B421" i="6"/>
  <c r="O421" i="6" s="1"/>
  <c r="B422" i="6"/>
  <c r="O422" i="6" s="1"/>
  <c r="B423" i="6"/>
  <c r="O423" i="6" s="1"/>
  <c r="B424" i="6"/>
  <c r="O424" i="6" s="1"/>
  <c r="B425" i="6"/>
  <c r="O425" i="6" s="1"/>
  <c r="B426" i="6"/>
  <c r="O426" i="6" s="1"/>
  <c r="B427" i="6"/>
  <c r="O427" i="6" s="1"/>
  <c r="B428" i="6"/>
  <c r="O428" i="6" s="1"/>
  <c r="B429" i="6"/>
  <c r="O429" i="6" s="1"/>
  <c r="B430" i="6"/>
  <c r="O430" i="6" s="1"/>
  <c r="B431" i="6"/>
  <c r="O431" i="6" s="1"/>
  <c r="B432" i="6"/>
  <c r="O432" i="6" s="1"/>
  <c r="B433" i="6"/>
  <c r="O433" i="6" s="1"/>
  <c r="B434" i="6"/>
  <c r="O434" i="6" s="1"/>
  <c r="B435" i="6"/>
  <c r="O435" i="6" s="1"/>
  <c r="B436" i="6"/>
  <c r="O436" i="6" s="1"/>
  <c r="B437" i="6"/>
  <c r="O437" i="6" s="1"/>
  <c r="B438" i="6"/>
  <c r="O438" i="6" s="1"/>
  <c r="B439" i="6"/>
  <c r="O439" i="6" s="1"/>
  <c r="B440" i="6"/>
  <c r="O440" i="6" s="1"/>
  <c r="B441" i="6"/>
  <c r="O441" i="6" s="1"/>
  <c r="B442" i="6"/>
  <c r="O442" i="6" s="1"/>
  <c r="B443" i="6"/>
  <c r="O443" i="6" s="1"/>
  <c r="B444" i="6"/>
  <c r="O444" i="6" s="1"/>
  <c r="B445" i="6"/>
  <c r="O445" i="6" s="1"/>
  <c r="B446" i="6"/>
  <c r="O446" i="6" s="1"/>
  <c r="B447" i="6"/>
  <c r="O447" i="6" s="1"/>
  <c r="B448" i="6"/>
  <c r="O448" i="6" s="1"/>
  <c r="B449" i="6"/>
  <c r="O449" i="6" s="1"/>
  <c r="B450" i="6"/>
  <c r="O450" i="6" s="1"/>
  <c r="B451" i="6"/>
  <c r="O451" i="6" s="1"/>
  <c r="B452" i="6"/>
  <c r="O452" i="6" s="1"/>
  <c r="B453" i="6"/>
  <c r="O453" i="6" s="1"/>
  <c r="B454" i="6"/>
  <c r="O454" i="6" s="1"/>
  <c r="B455" i="6"/>
  <c r="O455" i="6" s="1"/>
  <c r="B456" i="6"/>
  <c r="O456" i="6" s="1"/>
  <c r="B457" i="6"/>
  <c r="O457" i="6" s="1"/>
  <c r="B458" i="6"/>
  <c r="O458" i="6" s="1"/>
  <c r="B459" i="6"/>
  <c r="O459" i="6" s="1"/>
  <c r="B460" i="6"/>
  <c r="O460" i="6" s="1"/>
  <c r="B461" i="6"/>
  <c r="O461" i="6" s="1"/>
  <c r="B462" i="6"/>
  <c r="O462" i="6" s="1"/>
  <c r="B463" i="6"/>
  <c r="O463" i="6" s="1"/>
  <c r="B464" i="6"/>
  <c r="O464" i="6" s="1"/>
  <c r="B465" i="6"/>
  <c r="O465" i="6" s="1"/>
  <c r="B466" i="6"/>
  <c r="O466" i="6" s="1"/>
  <c r="B467" i="6"/>
  <c r="O467" i="6" s="1"/>
  <c r="B468" i="6"/>
  <c r="O468" i="6" s="1"/>
  <c r="B469" i="6"/>
  <c r="O469" i="6" s="1"/>
  <c r="B470" i="6"/>
  <c r="O470" i="6" s="1"/>
  <c r="B471" i="6"/>
  <c r="O471" i="6" s="1"/>
  <c r="B472" i="6"/>
  <c r="O472" i="6" s="1"/>
  <c r="B473" i="6"/>
  <c r="O473" i="6" s="1"/>
  <c r="B474" i="6"/>
  <c r="O474" i="6" s="1"/>
  <c r="B475" i="6"/>
  <c r="O475" i="6" s="1"/>
  <c r="B476" i="6"/>
  <c r="O476" i="6" s="1"/>
  <c r="B477" i="6"/>
  <c r="O477" i="6" s="1"/>
  <c r="B478" i="6"/>
  <c r="O478" i="6" s="1"/>
  <c r="B479" i="6"/>
  <c r="O479" i="6" s="1"/>
  <c r="B480" i="6"/>
  <c r="O480" i="6" s="1"/>
  <c r="B481" i="6"/>
  <c r="O481" i="6" s="1"/>
  <c r="B482" i="6"/>
  <c r="O482" i="6" s="1"/>
  <c r="B483" i="6"/>
  <c r="O483" i="6" s="1"/>
  <c r="B484" i="6"/>
  <c r="O484" i="6" s="1"/>
  <c r="B485" i="6"/>
  <c r="O485" i="6" s="1"/>
  <c r="B486" i="6"/>
  <c r="O486" i="6" s="1"/>
  <c r="B487" i="6"/>
  <c r="O487" i="6" s="1"/>
  <c r="B488" i="6"/>
  <c r="O488" i="6" s="1"/>
  <c r="B489" i="6"/>
  <c r="O489" i="6" s="1"/>
  <c r="B490" i="6"/>
  <c r="O490" i="6" s="1"/>
  <c r="B491" i="6"/>
  <c r="O491" i="6" s="1"/>
  <c r="B492" i="6"/>
  <c r="O492" i="6" s="1"/>
  <c r="B493" i="6"/>
  <c r="O493" i="6" s="1"/>
  <c r="B494" i="6"/>
  <c r="O494" i="6" s="1"/>
  <c r="B495" i="6"/>
  <c r="O495" i="6" s="1"/>
  <c r="B496" i="6"/>
  <c r="O496" i="6" s="1"/>
  <c r="B497" i="6"/>
  <c r="O497" i="6" s="1"/>
  <c r="B498" i="6"/>
  <c r="O498" i="6" s="1"/>
  <c r="B499" i="6"/>
  <c r="O499" i="6" s="1"/>
  <c r="B500" i="6"/>
  <c r="O500" i="6" s="1"/>
  <c r="B501" i="6"/>
  <c r="O501" i="6" s="1"/>
  <c r="B502" i="6"/>
  <c r="O502" i="6" s="1"/>
  <c r="B503" i="6"/>
  <c r="O503" i="6" s="1"/>
  <c r="B504" i="6"/>
  <c r="O504" i="6" s="1"/>
  <c r="B505" i="6"/>
  <c r="O505" i="6" s="1"/>
  <c r="B506" i="6"/>
  <c r="O506" i="6" s="1"/>
  <c r="B507" i="6"/>
  <c r="O507" i="6" s="1"/>
  <c r="B508" i="6"/>
  <c r="O508" i="6" s="1"/>
  <c r="B509" i="6"/>
  <c r="O509" i="6" s="1"/>
  <c r="B510" i="6"/>
  <c r="O510" i="6" s="1"/>
  <c r="B511" i="6"/>
  <c r="O511" i="6" s="1"/>
  <c r="B512" i="6"/>
  <c r="O512" i="6" s="1"/>
  <c r="B513" i="6"/>
  <c r="O513" i="6" s="1"/>
  <c r="B514" i="6"/>
  <c r="O514" i="6" s="1"/>
  <c r="B515" i="6"/>
  <c r="O515" i="6" s="1"/>
  <c r="B516" i="6"/>
  <c r="O516" i="6" s="1"/>
  <c r="B517" i="6"/>
  <c r="O517" i="6" s="1"/>
  <c r="B518" i="6"/>
  <c r="O518" i="6" s="1"/>
  <c r="B519" i="6"/>
  <c r="O519" i="6" s="1"/>
  <c r="B520" i="6"/>
  <c r="O520" i="6" s="1"/>
  <c r="B521" i="6"/>
  <c r="O521" i="6" s="1"/>
  <c r="B522" i="6"/>
  <c r="O522" i="6" s="1"/>
  <c r="B523" i="6"/>
  <c r="O523" i="6" s="1"/>
  <c r="B524" i="6"/>
  <c r="O524" i="6" s="1"/>
  <c r="B525" i="6"/>
  <c r="O525" i="6" s="1"/>
  <c r="B526" i="6"/>
  <c r="O526" i="6" s="1"/>
  <c r="B527" i="6"/>
  <c r="O527" i="6" s="1"/>
  <c r="B528" i="6"/>
  <c r="O528" i="6" s="1"/>
  <c r="B529" i="6"/>
  <c r="O529" i="6" s="1"/>
  <c r="B530" i="6"/>
  <c r="O530" i="6" s="1"/>
  <c r="B531" i="6"/>
  <c r="O531" i="6" s="1"/>
  <c r="B532" i="6"/>
  <c r="O532" i="6" s="1"/>
  <c r="B533" i="6"/>
  <c r="O533" i="6" s="1"/>
  <c r="B534" i="6"/>
  <c r="O534" i="6" s="1"/>
  <c r="B535" i="6"/>
  <c r="O535" i="6" s="1"/>
  <c r="B536" i="6"/>
  <c r="O536" i="6" s="1"/>
  <c r="B537" i="6"/>
  <c r="O537" i="6" s="1"/>
  <c r="B538" i="6"/>
  <c r="O538" i="6" s="1"/>
  <c r="B539" i="6"/>
  <c r="O539" i="6" s="1"/>
  <c r="B540" i="6"/>
  <c r="O540" i="6" s="1"/>
  <c r="B541" i="6"/>
  <c r="O541" i="6" s="1"/>
  <c r="B542" i="6"/>
  <c r="O542" i="6" s="1"/>
  <c r="B543" i="6"/>
  <c r="O543" i="6" s="1"/>
  <c r="B544" i="6"/>
  <c r="O544" i="6" s="1"/>
  <c r="B545" i="6"/>
  <c r="O545" i="6" s="1"/>
  <c r="B546" i="6"/>
  <c r="O546" i="6" s="1"/>
  <c r="B547" i="6"/>
  <c r="O547" i="6" s="1"/>
  <c r="B548" i="6"/>
  <c r="O548" i="6" s="1"/>
  <c r="B549" i="6"/>
  <c r="O549" i="6" s="1"/>
  <c r="B550" i="6"/>
  <c r="O550" i="6" s="1"/>
  <c r="B551" i="6"/>
  <c r="O551" i="6" s="1"/>
  <c r="B552" i="6"/>
  <c r="O552" i="6" s="1"/>
  <c r="B553" i="6"/>
  <c r="O553" i="6" s="1"/>
  <c r="B554" i="6"/>
  <c r="O554" i="6" s="1"/>
  <c r="B555" i="6"/>
  <c r="O555" i="6" s="1"/>
  <c r="B556" i="6"/>
  <c r="O556" i="6" s="1"/>
  <c r="B557" i="6"/>
  <c r="O557" i="6" s="1"/>
  <c r="B558" i="6"/>
  <c r="O558" i="6" s="1"/>
  <c r="B559" i="6"/>
  <c r="O559" i="6" s="1"/>
  <c r="B560" i="6"/>
  <c r="O560" i="6" s="1"/>
  <c r="B561" i="6"/>
  <c r="O561" i="6" s="1"/>
  <c r="B562" i="6"/>
  <c r="O562" i="6" s="1"/>
  <c r="B563" i="6"/>
  <c r="O563" i="6" s="1"/>
  <c r="B564" i="6"/>
  <c r="O564" i="6" s="1"/>
  <c r="B565" i="6"/>
  <c r="O565" i="6" s="1"/>
  <c r="B566" i="6"/>
  <c r="O566" i="6" s="1"/>
  <c r="B567" i="6"/>
  <c r="O567" i="6" s="1"/>
  <c r="B568" i="6"/>
  <c r="O568" i="6" s="1"/>
  <c r="B569" i="6"/>
  <c r="O569" i="6" s="1"/>
  <c r="B570" i="6"/>
  <c r="O570" i="6" s="1"/>
  <c r="B571" i="6"/>
  <c r="O571" i="6" s="1"/>
  <c r="B572" i="6"/>
  <c r="O572" i="6" s="1"/>
  <c r="B573" i="6"/>
  <c r="O573" i="6" s="1"/>
  <c r="B574" i="6"/>
  <c r="O574" i="6" s="1"/>
  <c r="B575" i="6"/>
  <c r="O575" i="6" s="1"/>
  <c r="B576" i="6"/>
  <c r="O576" i="6" s="1"/>
  <c r="B577" i="6"/>
  <c r="O577" i="6" s="1"/>
  <c r="B578" i="6"/>
  <c r="O578" i="6" s="1"/>
  <c r="B579" i="6"/>
  <c r="O579" i="6" s="1"/>
  <c r="B580" i="6"/>
  <c r="O580" i="6" s="1"/>
  <c r="B581" i="6"/>
  <c r="O581" i="6" s="1"/>
  <c r="B582" i="6"/>
  <c r="O582" i="6" s="1"/>
  <c r="B583" i="6"/>
  <c r="O583" i="6" s="1"/>
  <c r="B584" i="6"/>
  <c r="O584" i="6" s="1"/>
  <c r="B585" i="6"/>
  <c r="O585" i="6" s="1"/>
  <c r="B586" i="6"/>
  <c r="O586" i="6" s="1"/>
  <c r="B587" i="6"/>
  <c r="O587" i="6" s="1"/>
  <c r="B588" i="6"/>
  <c r="O588" i="6" s="1"/>
  <c r="B589" i="6"/>
  <c r="O589" i="6" s="1"/>
  <c r="B590" i="6"/>
  <c r="O590" i="6" s="1"/>
  <c r="B591" i="6"/>
  <c r="O591" i="6" s="1"/>
  <c r="B592" i="6"/>
  <c r="O592" i="6" s="1"/>
  <c r="B593" i="6"/>
  <c r="O593" i="6" s="1"/>
  <c r="B594" i="6"/>
  <c r="O594" i="6" s="1"/>
  <c r="B595" i="6"/>
  <c r="O595" i="6" s="1"/>
  <c r="B596" i="6"/>
  <c r="O596" i="6" s="1"/>
  <c r="B597" i="6"/>
  <c r="O597" i="6" s="1"/>
  <c r="B598" i="6"/>
  <c r="O598" i="6" s="1"/>
  <c r="B599" i="6"/>
  <c r="O599" i="6" s="1"/>
  <c r="B600" i="6"/>
  <c r="O600" i="6" s="1"/>
  <c r="B601" i="6"/>
  <c r="O601" i="6" s="1"/>
  <c r="B602" i="6"/>
  <c r="O602" i="6" s="1"/>
  <c r="B603" i="6"/>
  <c r="O603" i="6" s="1"/>
  <c r="B604" i="6"/>
  <c r="O604" i="6" s="1"/>
  <c r="B605" i="6"/>
  <c r="O605" i="6" s="1"/>
  <c r="B606" i="6"/>
  <c r="O606" i="6" s="1"/>
  <c r="B607" i="6"/>
  <c r="O607" i="6" s="1"/>
  <c r="B608" i="6"/>
  <c r="O608" i="6" s="1"/>
  <c r="B609" i="6"/>
  <c r="O609" i="6" s="1"/>
  <c r="B610" i="6"/>
  <c r="O610" i="6" s="1"/>
  <c r="B611" i="6"/>
  <c r="O611" i="6" s="1"/>
  <c r="B612" i="6"/>
  <c r="O612" i="6" s="1"/>
  <c r="B613" i="6"/>
  <c r="O613" i="6" s="1"/>
  <c r="B614" i="6"/>
  <c r="O614" i="6" s="1"/>
  <c r="B615" i="6"/>
  <c r="O615" i="6" s="1"/>
  <c r="B616" i="6"/>
  <c r="O616" i="6" s="1"/>
  <c r="B617" i="6"/>
  <c r="O617" i="6" s="1"/>
  <c r="B618" i="6"/>
  <c r="O618" i="6" s="1"/>
  <c r="B619" i="6"/>
  <c r="O619" i="6" s="1"/>
  <c r="B620" i="6"/>
  <c r="O620" i="6" s="1"/>
  <c r="B621" i="6"/>
  <c r="O621" i="6" s="1"/>
  <c r="B622" i="6"/>
  <c r="O622" i="6" s="1"/>
  <c r="B623" i="6"/>
  <c r="O623" i="6" s="1"/>
  <c r="B624" i="6"/>
  <c r="O624" i="6" s="1"/>
  <c r="B625" i="6"/>
  <c r="O625" i="6" s="1"/>
  <c r="B626" i="6"/>
  <c r="O626" i="6" s="1"/>
  <c r="B627" i="6"/>
  <c r="O627" i="6" s="1"/>
  <c r="B628" i="6"/>
  <c r="O628" i="6" s="1"/>
  <c r="O629" i="6"/>
  <c r="B630" i="6"/>
  <c r="O630" i="6" s="1"/>
  <c r="O631" i="6"/>
  <c r="O632" i="6"/>
  <c r="O633" i="6"/>
  <c r="O634" i="6"/>
  <c r="O635" i="6"/>
  <c r="O636" i="6"/>
  <c r="O637" i="6"/>
  <c r="O638" i="6"/>
  <c r="B639" i="6"/>
  <c r="O639" i="6" s="1"/>
  <c r="B640" i="6"/>
  <c r="O640" i="6" s="1"/>
  <c r="B641" i="6"/>
  <c r="O641" i="6" s="1"/>
  <c r="B642" i="6"/>
  <c r="O642" i="6" s="1"/>
  <c r="B643" i="6"/>
  <c r="O643" i="6" s="1"/>
  <c r="B644" i="6"/>
  <c r="O644" i="6" s="1"/>
  <c r="B645" i="6"/>
  <c r="O645" i="6" s="1"/>
  <c r="B646" i="6"/>
  <c r="O646" i="6" s="1"/>
  <c r="B647" i="6"/>
  <c r="O647" i="6" s="1"/>
  <c r="B648" i="6"/>
  <c r="O648" i="6" s="1"/>
  <c r="B649" i="6"/>
  <c r="O649" i="6" s="1"/>
  <c r="B650" i="6"/>
  <c r="O650" i="6" s="1"/>
  <c r="B651" i="6"/>
  <c r="O651" i="6" s="1"/>
  <c r="B652" i="6"/>
  <c r="O652" i="6" s="1"/>
  <c r="B653" i="6"/>
  <c r="O653" i="6" s="1"/>
  <c r="B654" i="6"/>
  <c r="O654" i="6" s="1"/>
  <c r="B655" i="6"/>
  <c r="O655" i="6" s="1"/>
  <c r="B656" i="6"/>
  <c r="O656" i="6" s="1"/>
  <c r="B657" i="6"/>
  <c r="O657" i="6" s="1"/>
  <c r="B658" i="6"/>
  <c r="O658" i="6" s="1"/>
  <c r="B659" i="6"/>
  <c r="O659" i="6" s="1"/>
  <c r="B660" i="6"/>
  <c r="O660" i="6" s="1"/>
  <c r="B661" i="6"/>
  <c r="O661" i="6" s="1"/>
  <c r="B662" i="6"/>
  <c r="O662" i="6" s="1"/>
  <c r="B663" i="6"/>
  <c r="O663" i="6" s="1"/>
  <c r="B664" i="6"/>
  <c r="O664" i="6" s="1"/>
  <c r="B665" i="6"/>
  <c r="O665" i="6" s="1"/>
  <c r="B666" i="6"/>
  <c r="O666" i="6" s="1"/>
  <c r="B667" i="6"/>
  <c r="O667" i="6" s="1"/>
  <c r="B668" i="6"/>
  <c r="O668" i="6" s="1"/>
  <c r="B669" i="6"/>
  <c r="O669" i="6" s="1"/>
  <c r="B670" i="6"/>
  <c r="O670" i="6" s="1"/>
  <c r="B671" i="6"/>
  <c r="O671" i="6" s="1"/>
  <c r="B672" i="6"/>
  <c r="O672" i="6" s="1"/>
  <c r="B673" i="6"/>
  <c r="O673" i="6" s="1"/>
  <c r="B674" i="6"/>
  <c r="O674" i="6" s="1"/>
  <c r="B675" i="6"/>
  <c r="O675" i="6" s="1"/>
  <c r="B676" i="6"/>
  <c r="O676" i="6" s="1"/>
  <c r="B677" i="6"/>
  <c r="O677" i="6" s="1"/>
  <c r="B678" i="6"/>
  <c r="O678" i="6" s="1"/>
  <c r="B679" i="6"/>
  <c r="O679" i="6" s="1"/>
  <c r="B680" i="6"/>
  <c r="O680" i="6" s="1"/>
  <c r="B681" i="6"/>
  <c r="O681" i="6" s="1"/>
  <c r="B682" i="6"/>
  <c r="O682" i="6" s="1"/>
  <c r="B683" i="6"/>
  <c r="O683" i="6" s="1"/>
  <c r="B684" i="6"/>
  <c r="O684" i="6" s="1"/>
  <c r="B685" i="6"/>
  <c r="O685" i="6" s="1"/>
  <c r="B686" i="6"/>
  <c r="O686" i="6" s="1"/>
  <c r="B687" i="6"/>
  <c r="O687" i="6" s="1"/>
  <c r="B688" i="6"/>
  <c r="O688" i="6" s="1"/>
  <c r="B689" i="6"/>
  <c r="O689" i="6" s="1"/>
  <c r="B690" i="6"/>
  <c r="O690" i="6" s="1"/>
  <c r="B691" i="6"/>
  <c r="O691" i="6" s="1"/>
  <c r="B692" i="6"/>
  <c r="O692" i="6" s="1"/>
  <c r="B693" i="6"/>
  <c r="O693" i="6" s="1"/>
  <c r="B694" i="6"/>
  <c r="O694" i="6" s="1"/>
  <c r="B695" i="6"/>
  <c r="O695" i="6" s="1"/>
  <c r="B696" i="6"/>
  <c r="O696" i="6" s="1"/>
  <c r="B697" i="6"/>
  <c r="O697" i="6" s="1"/>
  <c r="B698" i="6"/>
  <c r="O698" i="6" s="1"/>
  <c r="B699" i="6"/>
  <c r="O699" i="6" s="1"/>
  <c r="B700" i="6"/>
  <c r="O700" i="6" s="1"/>
  <c r="B701" i="6"/>
  <c r="O701" i="6" s="1"/>
  <c r="B702" i="6"/>
  <c r="O702" i="6" s="1"/>
  <c r="B703" i="6"/>
  <c r="O703" i="6" s="1"/>
  <c r="B704" i="6"/>
  <c r="O704" i="6" s="1"/>
  <c r="B705" i="6"/>
  <c r="O705" i="6" s="1"/>
  <c r="B706" i="6"/>
  <c r="O706" i="6" s="1"/>
  <c r="B707" i="6"/>
  <c r="O707" i="6" s="1"/>
  <c r="B708" i="6"/>
  <c r="O708" i="6" s="1"/>
  <c r="B709" i="6"/>
  <c r="O709" i="6" s="1"/>
  <c r="B710" i="6"/>
  <c r="O710" i="6" s="1"/>
  <c r="B711" i="6"/>
  <c r="O711" i="6" s="1"/>
  <c r="B712" i="6"/>
  <c r="O712" i="6" s="1"/>
  <c r="B713" i="6"/>
  <c r="O713" i="6" s="1"/>
  <c r="B714" i="6"/>
  <c r="O714" i="6" s="1"/>
  <c r="B715" i="6"/>
  <c r="O715" i="6" s="1"/>
  <c r="B716" i="6"/>
  <c r="O716" i="6" s="1"/>
  <c r="B717" i="6"/>
  <c r="O717" i="6" s="1"/>
  <c r="B718" i="6"/>
  <c r="O718" i="6" s="1"/>
  <c r="B719" i="6"/>
  <c r="O719" i="6" s="1"/>
  <c r="B720" i="6"/>
  <c r="O720" i="6" s="1"/>
  <c r="B721" i="6"/>
  <c r="O721" i="6" s="1"/>
  <c r="B722" i="6"/>
  <c r="O722" i="6" s="1"/>
  <c r="B723" i="6"/>
  <c r="O723" i="6" s="1"/>
  <c r="B724" i="6"/>
  <c r="O724" i="6" s="1"/>
  <c r="B725" i="6"/>
  <c r="O725" i="6" s="1"/>
  <c r="B726" i="6"/>
  <c r="O726" i="6" s="1"/>
  <c r="B727" i="6"/>
  <c r="O727" i="6" s="1"/>
  <c r="B728" i="6"/>
  <c r="O728" i="6" s="1"/>
  <c r="B729" i="6"/>
  <c r="O729" i="6" s="1"/>
  <c r="B730" i="6"/>
  <c r="O730" i="6" s="1"/>
  <c r="B731" i="6"/>
  <c r="O731" i="6" s="1"/>
  <c r="B732" i="6"/>
  <c r="O732" i="6" s="1"/>
  <c r="B733" i="6"/>
  <c r="O733" i="6" s="1"/>
  <c r="B734" i="6"/>
  <c r="O734" i="6" s="1"/>
  <c r="B735" i="6"/>
  <c r="O735" i="6" s="1"/>
  <c r="B736" i="6"/>
  <c r="O736" i="6" s="1"/>
  <c r="B737" i="6"/>
  <c r="O737" i="6" s="1"/>
  <c r="B738" i="6"/>
  <c r="O738" i="6" s="1"/>
  <c r="B739" i="6"/>
  <c r="O739" i="6" s="1"/>
  <c r="B740" i="6"/>
  <c r="O740" i="6" s="1"/>
  <c r="B741" i="6"/>
  <c r="O741" i="6" s="1"/>
  <c r="B742" i="6"/>
  <c r="O742" i="6" s="1"/>
  <c r="B743" i="6"/>
  <c r="O743" i="6" s="1"/>
  <c r="B744" i="6"/>
  <c r="O744" i="6" s="1"/>
  <c r="B745" i="6"/>
  <c r="O745" i="6" s="1"/>
  <c r="B746" i="6"/>
  <c r="O746" i="6" s="1"/>
  <c r="B747" i="6"/>
  <c r="O747" i="6" s="1"/>
  <c r="B748" i="6"/>
  <c r="O748" i="6" s="1"/>
  <c r="B749" i="6"/>
  <c r="O749" i="6" s="1"/>
  <c r="B750" i="6"/>
  <c r="O750" i="6" s="1"/>
  <c r="B751" i="6"/>
  <c r="O751" i="6" s="1"/>
  <c r="B752" i="6"/>
  <c r="O752" i="6" s="1"/>
  <c r="B753" i="6"/>
  <c r="O753" i="6" s="1"/>
  <c r="B754" i="6"/>
  <c r="O754" i="6" s="1"/>
  <c r="B755" i="6"/>
  <c r="O755" i="6" s="1"/>
  <c r="B756" i="6"/>
  <c r="O756" i="6" s="1"/>
  <c r="B757" i="6"/>
  <c r="O757" i="6" s="1"/>
  <c r="B758" i="6"/>
  <c r="O758" i="6" s="1"/>
  <c r="B759" i="6"/>
  <c r="O759" i="6" s="1"/>
  <c r="B760" i="6"/>
  <c r="O760" i="6" s="1"/>
  <c r="B761" i="6"/>
  <c r="O761" i="6" s="1"/>
  <c r="B762" i="6"/>
  <c r="O762" i="6" s="1"/>
  <c r="B763" i="6"/>
  <c r="O763" i="6" s="1"/>
  <c r="B764" i="6"/>
  <c r="O764" i="6" s="1"/>
  <c r="B765" i="6"/>
  <c r="O765" i="6" s="1"/>
  <c r="B766" i="6"/>
  <c r="O766" i="6" s="1"/>
  <c r="B767" i="6"/>
  <c r="O767" i="6" s="1"/>
  <c r="B768" i="6"/>
  <c r="O768" i="6" s="1"/>
  <c r="B769" i="6"/>
  <c r="O769" i="6" s="1"/>
  <c r="B770" i="6"/>
  <c r="O770" i="6" s="1"/>
  <c r="B771" i="6"/>
  <c r="O771" i="6" s="1"/>
  <c r="B772" i="6"/>
  <c r="O772" i="6" s="1"/>
  <c r="B773" i="6"/>
  <c r="O773" i="6" s="1"/>
  <c r="B774" i="6"/>
  <c r="O774" i="6" s="1"/>
  <c r="B775" i="6"/>
  <c r="O775" i="6" s="1"/>
  <c r="B776" i="6"/>
  <c r="O776" i="6" s="1"/>
  <c r="B777" i="6"/>
  <c r="O777" i="6" s="1"/>
  <c r="B778" i="6"/>
  <c r="O778" i="6" s="1"/>
  <c r="B779" i="6"/>
  <c r="O779" i="6" s="1"/>
  <c r="B780" i="6"/>
  <c r="O780" i="6" s="1"/>
  <c r="B781" i="6"/>
  <c r="O781" i="6" s="1"/>
  <c r="B782" i="6"/>
  <c r="O782" i="6" s="1"/>
  <c r="B783" i="6"/>
  <c r="O783" i="6" s="1"/>
  <c r="B784" i="6"/>
  <c r="O784" i="6" s="1"/>
  <c r="B785" i="6"/>
  <c r="O785" i="6" s="1"/>
  <c r="B786" i="6"/>
  <c r="O786" i="6" s="1"/>
  <c r="B787" i="6"/>
  <c r="O787" i="6" s="1"/>
  <c r="B788" i="6"/>
  <c r="O788" i="6" s="1"/>
  <c r="B789" i="6"/>
  <c r="O789" i="6" s="1"/>
  <c r="B790" i="6"/>
  <c r="O790" i="6" s="1"/>
  <c r="B791" i="6"/>
  <c r="O791" i="6" s="1"/>
  <c r="B792" i="6"/>
  <c r="O792" i="6" s="1"/>
  <c r="B793" i="6"/>
  <c r="O793" i="6" s="1"/>
  <c r="B794" i="6"/>
  <c r="O794" i="6" s="1"/>
  <c r="B795" i="6"/>
  <c r="O795" i="6" s="1"/>
  <c r="B796" i="6"/>
  <c r="O796" i="6" s="1"/>
  <c r="B797" i="6"/>
  <c r="O797" i="6" s="1"/>
  <c r="B798" i="6"/>
  <c r="O798" i="6" s="1"/>
  <c r="B799" i="6"/>
  <c r="O799" i="6" s="1"/>
  <c r="B800" i="6"/>
  <c r="O800" i="6" s="1"/>
  <c r="B801" i="6"/>
  <c r="O801" i="6" s="1"/>
  <c r="B802" i="6"/>
  <c r="O802" i="6" s="1"/>
  <c r="B803" i="6"/>
  <c r="O803" i="6" s="1"/>
  <c r="B804" i="6"/>
  <c r="O804" i="6" s="1"/>
  <c r="B805" i="6"/>
  <c r="O805" i="6" s="1"/>
  <c r="B806" i="6"/>
  <c r="O806" i="6" s="1"/>
  <c r="B807" i="6"/>
  <c r="O807" i="6" s="1"/>
  <c r="B808" i="6"/>
  <c r="O808" i="6" s="1"/>
  <c r="B809" i="6"/>
  <c r="O809" i="6" s="1"/>
  <c r="B810" i="6"/>
  <c r="O810" i="6" s="1"/>
  <c r="B811" i="6"/>
  <c r="O811" i="6" s="1"/>
  <c r="B812" i="6"/>
  <c r="O812" i="6" s="1"/>
  <c r="B813" i="6"/>
  <c r="O813" i="6" s="1"/>
  <c r="B814" i="6"/>
  <c r="O814" i="6" s="1"/>
  <c r="B815" i="6"/>
  <c r="O815" i="6" s="1"/>
  <c r="B816" i="6"/>
  <c r="O816" i="6" s="1"/>
  <c r="B817" i="6"/>
  <c r="O817" i="6" s="1"/>
  <c r="B818" i="6"/>
  <c r="O818" i="6" s="1"/>
  <c r="B819" i="6"/>
  <c r="O819" i="6" s="1"/>
  <c r="B820" i="6"/>
  <c r="O820" i="6" s="1"/>
  <c r="B821" i="6"/>
  <c r="O821" i="6" s="1"/>
  <c r="B822" i="6"/>
  <c r="O822" i="6" s="1"/>
  <c r="B823" i="6"/>
  <c r="O823" i="6" s="1"/>
  <c r="B824" i="6"/>
  <c r="O824" i="6" s="1"/>
  <c r="B825" i="6"/>
  <c r="O825" i="6" s="1"/>
  <c r="B826" i="6"/>
  <c r="O826" i="6" s="1"/>
  <c r="B827" i="6"/>
  <c r="O827" i="6" s="1"/>
  <c r="B828" i="6"/>
  <c r="O828" i="6" s="1"/>
  <c r="B829" i="6"/>
  <c r="O829" i="6" s="1"/>
  <c r="B830" i="6"/>
  <c r="O830" i="6" s="1"/>
  <c r="B831" i="6"/>
  <c r="O831" i="6" s="1"/>
  <c r="B832" i="6"/>
  <c r="O832" i="6" s="1"/>
  <c r="B833" i="6"/>
  <c r="O833" i="6" s="1"/>
  <c r="B834" i="6"/>
  <c r="O834" i="6" s="1"/>
  <c r="B835" i="6"/>
  <c r="O835" i="6" s="1"/>
  <c r="B836" i="6"/>
  <c r="O836" i="6" s="1"/>
  <c r="B837" i="6"/>
  <c r="O837" i="6" s="1"/>
  <c r="B838" i="6"/>
  <c r="O838" i="6" s="1"/>
  <c r="B839" i="6"/>
  <c r="O839" i="6" s="1"/>
  <c r="B840" i="6"/>
  <c r="O840" i="6" s="1"/>
  <c r="B841" i="6"/>
  <c r="O841" i="6" s="1"/>
  <c r="B842" i="6"/>
  <c r="O842" i="6" s="1"/>
  <c r="B843" i="6"/>
  <c r="O843" i="6" s="1"/>
  <c r="B844" i="6"/>
  <c r="O844" i="6" s="1"/>
  <c r="B845" i="6"/>
  <c r="O845" i="6" s="1"/>
  <c r="B846" i="6"/>
  <c r="O846" i="6" s="1"/>
  <c r="B847" i="6"/>
  <c r="O847" i="6" s="1"/>
  <c r="B848" i="6"/>
  <c r="O848" i="6" s="1"/>
  <c r="B849" i="6"/>
  <c r="O849" i="6" s="1"/>
  <c r="B850" i="6"/>
  <c r="O850" i="6" s="1"/>
  <c r="B851" i="6"/>
  <c r="O851" i="6" s="1"/>
  <c r="B852" i="6"/>
  <c r="O852" i="6" s="1"/>
  <c r="B853" i="6"/>
  <c r="O853" i="6" s="1"/>
  <c r="B854" i="6"/>
  <c r="O854" i="6" s="1"/>
  <c r="B855" i="6"/>
  <c r="O855" i="6" s="1"/>
  <c r="B856" i="6"/>
  <c r="O856" i="6" s="1"/>
  <c r="B857" i="6"/>
  <c r="O857" i="6" s="1"/>
  <c r="B858" i="6"/>
  <c r="O858" i="6" s="1"/>
  <c r="B859" i="6"/>
  <c r="O859" i="6" s="1"/>
  <c r="B860" i="6"/>
  <c r="O860" i="6" s="1"/>
  <c r="B861" i="6"/>
  <c r="O861" i="6" s="1"/>
  <c r="B862" i="6"/>
  <c r="O862" i="6" s="1"/>
  <c r="B863" i="6"/>
  <c r="O863" i="6" s="1"/>
  <c r="B864" i="6"/>
  <c r="O864" i="6" s="1"/>
  <c r="B865" i="6"/>
  <c r="O865" i="6" s="1"/>
  <c r="B866" i="6"/>
  <c r="O866" i="6" s="1"/>
  <c r="B867" i="6"/>
  <c r="O867" i="6" s="1"/>
  <c r="B868" i="6"/>
  <c r="O868" i="6" s="1"/>
  <c r="B869" i="6"/>
  <c r="O869" i="6" s="1"/>
  <c r="B870" i="6"/>
  <c r="O870" i="6" s="1"/>
  <c r="B871" i="6"/>
  <c r="O871" i="6" s="1"/>
  <c r="B872" i="6"/>
  <c r="O872" i="6" s="1"/>
  <c r="B873" i="6"/>
  <c r="O873" i="6" s="1"/>
  <c r="B874" i="6"/>
  <c r="O874" i="6" s="1"/>
  <c r="B875" i="6"/>
  <c r="O875" i="6" s="1"/>
  <c r="B876" i="6"/>
  <c r="O876" i="6" s="1"/>
  <c r="B877" i="6"/>
  <c r="O877" i="6" s="1"/>
  <c r="B878" i="6"/>
  <c r="O878" i="6" s="1"/>
  <c r="B879" i="6"/>
  <c r="O879" i="6" s="1"/>
  <c r="B880" i="6"/>
  <c r="O880" i="6" s="1"/>
  <c r="B881" i="6"/>
  <c r="O881" i="6" s="1"/>
  <c r="B882" i="6"/>
  <c r="O882" i="6" s="1"/>
  <c r="B883" i="6"/>
  <c r="O883" i="6" s="1"/>
  <c r="B884" i="6"/>
  <c r="O884" i="6" s="1"/>
  <c r="B885" i="6"/>
  <c r="O885" i="6" s="1"/>
  <c r="B886" i="6"/>
  <c r="O886" i="6" s="1"/>
  <c r="B887" i="6"/>
  <c r="O887" i="6" s="1"/>
  <c r="B888" i="6"/>
  <c r="O888" i="6" s="1"/>
  <c r="B889" i="6"/>
  <c r="O889" i="6" s="1"/>
  <c r="B890" i="6"/>
  <c r="O890" i="6" s="1"/>
  <c r="B891" i="6"/>
  <c r="O891" i="6" s="1"/>
  <c r="B892" i="6"/>
  <c r="O892" i="6" s="1"/>
  <c r="B893" i="6"/>
  <c r="O893" i="6" s="1"/>
  <c r="B894" i="6"/>
  <c r="O894" i="6" s="1"/>
  <c r="B895" i="6"/>
  <c r="O895" i="6" s="1"/>
  <c r="B896" i="6"/>
  <c r="O896" i="6" s="1"/>
  <c r="B897" i="6"/>
  <c r="O897" i="6" s="1"/>
  <c r="B898" i="6"/>
  <c r="O898" i="6" s="1"/>
  <c r="B899" i="6"/>
  <c r="O899" i="6" s="1"/>
  <c r="B900" i="6"/>
  <c r="O900" i="6" s="1"/>
  <c r="B901" i="6"/>
  <c r="O901" i="6" s="1"/>
  <c r="B902" i="6"/>
  <c r="O902" i="6" s="1"/>
  <c r="B903" i="6"/>
  <c r="O903" i="6" s="1"/>
  <c r="B904" i="6"/>
  <c r="O904" i="6" s="1"/>
  <c r="B905" i="6"/>
  <c r="O905" i="6" s="1"/>
  <c r="B906" i="6"/>
  <c r="O906" i="6" s="1"/>
  <c r="B907" i="6"/>
  <c r="O907" i="6" s="1"/>
  <c r="B908" i="6"/>
  <c r="O908" i="6" s="1"/>
  <c r="B909" i="6"/>
  <c r="O909" i="6" s="1"/>
  <c r="B910" i="6"/>
  <c r="O910" i="6" s="1"/>
  <c r="B911" i="6"/>
  <c r="O911" i="6" s="1"/>
  <c r="B912" i="6"/>
  <c r="O912" i="6" s="1"/>
  <c r="B913" i="6"/>
  <c r="O913" i="6" s="1"/>
  <c r="B914" i="6"/>
  <c r="O914" i="6" s="1"/>
  <c r="B915" i="6"/>
  <c r="O915" i="6" s="1"/>
  <c r="B916" i="6"/>
  <c r="O916" i="6" s="1"/>
  <c r="B917" i="6"/>
  <c r="O917" i="6" s="1"/>
  <c r="B918" i="6"/>
  <c r="O918" i="6" s="1"/>
  <c r="B919" i="6"/>
  <c r="O919" i="6" s="1"/>
  <c r="B920" i="6"/>
  <c r="O920" i="6" s="1"/>
  <c r="B921" i="6"/>
  <c r="O921" i="6" s="1"/>
  <c r="B922" i="6"/>
  <c r="O922" i="6" s="1"/>
  <c r="B923" i="6"/>
  <c r="O923" i="6" s="1"/>
  <c r="B924" i="6"/>
  <c r="O924" i="6" s="1"/>
  <c r="B925" i="6"/>
  <c r="O925" i="6" s="1"/>
  <c r="B926" i="6"/>
  <c r="O926" i="6" s="1"/>
  <c r="B927" i="6"/>
  <c r="O927" i="6" s="1"/>
  <c r="B928" i="6"/>
  <c r="O928" i="6" s="1"/>
  <c r="B929" i="6"/>
  <c r="O929" i="6" s="1"/>
  <c r="B930" i="6"/>
  <c r="O930" i="6" s="1"/>
  <c r="B931" i="6"/>
  <c r="O931" i="6" s="1"/>
  <c r="B932" i="6"/>
  <c r="O932" i="6" s="1"/>
  <c r="B933" i="6"/>
  <c r="O933" i="6" s="1"/>
  <c r="B934" i="6"/>
  <c r="O934" i="6" s="1"/>
  <c r="B935" i="6"/>
  <c r="O935" i="6" s="1"/>
  <c r="B936" i="6"/>
  <c r="O936" i="6" s="1"/>
  <c r="B937" i="6"/>
  <c r="O937" i="6" s="1"/>
  <c r="B938" i="6"/>
  <c r="O938" i="6" s="1"/>
  <c r="B939" i="6"/>
  <c r="O939" i="6" s="1"/>
  <c r="B940" i="6"/>
  <c r="O940" i="6" s="1"/>
  <c r="B941" i="6"/>
  <c r="O941" i="6" s="1"/>
  <c r="B942" i="6"/>
  <c r="O942" i="6" s="1"/>
  <c r="B943" i="6"/>
  <c r="O943" i="6" s="1"/>
  <c r="B944" i="6"/>
  <c r="O944" i="6" s="1"/>
  <c r="B945" i="6"/>
  <c r="O945" i="6" s="1"/>
  <c r="B946" i="6"/>
  <c r="O946" i="6" s="1"/>
  <c r="B947" i="6"/>
  <c r="O947" i="6" s="1"/>
  <c r="B948" i="6"/>
  <c r="O948" i="6" s="1"/>
  <c r="B949" i="6"/>
  <c r="O949" i="6" s="1"/>
  <c r="B950" i="6"/>
  <c r="O950" i="6" s="1"/>
  <c r="B951" i="6"/>
  <c r="O951" i="6" s="1"/>
  <c r="B952" i="6"/>
  <c r="O952" i="6" s="1"/>
  <c r="B953" i="6"/>
  <c r="O953" i="6" s="1"/>
  <c r="B954" i="6"/>
  <c r="O954" i="6" s="1"/>
  <c r="B955" i="6"/>
  <c r="O955" i="6" s="1"/>
  <c r="B956" i="6"/>
  <c r="O956" i="6" s="1"/>
  <c r="B957" i="6"/>
  <c r="O957" i="6" s="1"/>
  <c r="B958" i="6"/>
  <c r="O958" i="6" s="1"/>
  <c r="B959" i="6"/>
  <c r="O959" i="6" s="1"/>
  <c r="B960" i="6"/>
  <c r="O960" i="6" s="1"/>
  <c r="B961" i="6"/>
  <c r="O961" i="6" s="1"/>
  <c r="B962" i="6"/>
  <c r="O962" i="6" s="1"/>
  <c r="B963" i="6"/>
  <c r="O963" i="6" s="1"/>
  <c r="B964" i="6"/>
  <c r="O964" i="6" s="1"/>
  <c r="B965" i="6"/>
  <c r="O965" i="6" s="1"/>
  <c r="B966" i="6"/>
  <c r="O966" i="6" s="1"/>
  <c r="B967" i="6"/>
  <c r="O967" i="6" s="1"/>
  <c r="B968" i="6"/>
  <c r="O968" i="6" s="1"/>
  <c r="B969" i="6"/>
  <c r="O969" i="6" s="1"/>
  <c r="B970" i="6"/>
  <c r="O970" i="6" s="1"/>
  <c r="B971" i="6"/>
  <c r="O971" i="6" s="1"/>
  <c r="B972" i="6"/>
  <c r="O972" i="6" s="1"/>
  <c r="B973" i="6"/>
  <c r="O973" i="6" s="1"/>
  <c r="B974" i="6"/>
  <c r="O974" i="6" s="1"/>
  <c r="B975" i="6"/>
  <c r="O975" i="6" s="1"/>
  <c r="B976" i="6"/>
  <c r="O976" i="6" s="1"/>
  <c r="B977" i="6"/>
  <c r="O977" i="6" s="1"/>
  <c r="B978" i="6"/>
  <c r="O978" i="6" s="1"/>
  <c r="B979" i="6"/>
  <c r="O979" i="6" s="1"/>
  <c r="B980" i="6"/>
  <c r="O980" i="6" s="1"/>
  <c r="B981" i="6"/>
  <c r="O981" i="6" s="1"/>
  <c r="B982" i="6"/>
  <c r="O982" i="6" s="1"/>
  <c r="B983" i="6"/>
  <c r="O983" i="6" s="1"/>
  <c r="B984" i="6"/>
  <c r="O984" i="6" s="1"/>
  <c r="B985" i="6"/>
  <c r="O985" i="6" s="1"/>
  <c r="B986" i="6"/>
  <c r="O986" i="6" s="1"/>
  <c r="B987" i="6"/>
  <c r="O987" i="6" s="1"/>
  <c r="B988" i="6"/>
  <c r="O988" i="6" s="1"/>
  <c r="B989" i="6"/>
  <c r="O989" i="6" s="1"/>
  <c r="B990" i="6"/>
  <c r="O990" i="6" s="1"/>
  <c r="B991" i="6"/>
  <c r="O991" i="6" s="1"/>
  <c r="B992" i="6"/>
  <c r="O992" i="6" s="1"/>
  <c r="B993" i="6"/>
  <c r="O993" i="6" s="1"/>
  <c r="B994" i="6"/>
  <c r="O994" i="6" s="1"/>
  <c r="B995" i="6"/>
  <c r="O995" i="6" s="1"/>
  <c r="B996" i="6"/>
  <c r="O996" i="6" s="1"/>
  <c r="B997" i="6"/>
  <c r="O997" i="6" s="1"/>
  <c r="B998" i="6"/>
  <c r="O998" i="6" s="1"/>
  <c r="B999" i="6"/>
  <c r="O999" i="6" s="1"/>
  <c r="B1000" i="6"/>
  <c r="O1000" i="6" s="1"/>
  <c r="B1001" i="6"/>
  <c r="O1001" i="6" s="1"/>
  <c r="B2" i="6"/>
  <c r="O2" i="6" s="1"/>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9" i="6"/>
  <c r="G631" i="6"/>
  <c r="G632" i="6"/>
  <c r="G633" i="6"/>
  <c r="G634" i="6"/>
  <c r="G635"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2" i="6"/>
  <c r="F1001"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6" i="6"/>
  <c r="F627" i="6"/>
  <c r="F579" i="6" s="1"/>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2" i="6"/>
</calcChain>
</file>

<file path=xl/comments1.xml><?xml version="1.0" encoding="utf-8"?>
<comments xmlns="http://schemas.openxmlformats.org/spreadsheetml/2006/main">
  <authors>
    <author>孙旖舟</author>
  </authors>
  <commentList>
    <comment ref="A4" authorId="0" shapeId="0">
      <text>
        <r>
          <rPr>
            <b/>
            <sz val="9"/>
            <color indexed="81"/>
            <rFont val="宋体"/>
            <family val="3"/>
            <charset val="134"/>
          </rPr>
          <t>孙旖舟:</t>
        </r>
        <r>
          <rPr>
            <sz val="9"/>
            <color indexed="81"/>
            <rFont val="宋体"/>
            <family val="3"/>
            <charset val="134"/>
          </rPr>
          <t xml:space="preserve">
暂停</t>
        </r>
      </text>
    </comment>
  </commentList>
</comments>
</file>

<file path=xl/sharedStrings.xml><?xml version="1.0" encoding="utf-8"?>
<sst xmlns="http://schemas.openxmlformats.org/spreadsheetml/2006/main" count="9988" uniqueCount="2140">
  <si>
    <t>序号</t>
    <phoneticPr fontId="4" type="noConversion"/>
  </si>
  <si>
    <t>类型</t>
    <phoneticPr fontId="5" type="noConversion"/>
  </si>
  <si>
    <t>状态</t>
    <phoneticPr fontId="4" type="noConversion"/>
  </si>
  <si>
    <t>内容</t>
    <phoneticPr fontId="4" type="noConversion"/>
  </si>
  <si>
    <t>文档修订记录</t>
    <phoneticPr fontId="1" type="noConversion"/>
  </si>
  <si>
    <t>版本号</t>
    <phoneticPr fontId="1" type="noConversion"/>
  </si>
  <si>
    <t>修订日期</t>
    <phoneticPr fontId="1" type="noConversion"/>
  </si>
  <si>
    <t>修订人</t>
    <phoneticPr fontId="1" type="noConversion"/>
  </si>
  <si>
    <t>审核人</t>
    <phoneticPr fontId="1" type="noConversion"/>
  </si>
  <si>
    <t>修改内容 / 受影响部分</t>
    <phoneticPr fontId="1" type="noConversion"/>
  </si>
  <si>
    <t>马俊</t>
    <phoneticPr fontId="5" type="noConversion"/>
  </si>
  <si>
    <t>新建</t>
    <phoneticPr fontId="5" type="noConversion"/>
  </si>
  <si>
    <t>工作量（人天）</t>
    <phoneticPr fontId="9" type="noConversion"/>
  </si>
  <si>
    <t>产品经理</t>
    <phoneticPr fontId="3" type="noConversion"/>
  </si>
  <si>
    <t>提出时间</t>
    <phoneticPr fontId="4" type="noConversion"/>
  </si>
  <si>
    <t>提出人</t>
    <phoneticPr fontId="4" type="noConversion"/>
  </si>
  <si>
    <t>项目经理</t>
    <phoneticPr fontId="5" type="noConversion"/>
  </si>
  <si>
    <t>单位/部门</t>
    <phoneticPr fontId="3" type="noConversion"/>
  </si>
  <si>
    <t>签字扫描件路径</t>
    <phoneticPr fontId="4" type="noConversion"/>
  </si>
  <si>
    <t>计划完成时间</t>
    <phoneticPr fontId="3" type="noConversion"/>
  </si>
  <si>
    <t>实际完成时间</t>
    <phoneticPr fontId="3" type="noConversion"/>
  </si>
  <si>
    <t>熊锐</t>
    <phoneticPr fontId="5" type="noConversion"/>
  </si>
  <si>
    <t>增加“计划完成时间”、“实际完成时间”和“原因”</t>
    <phoneticPr fontId="5" type="noConversion"/>
  </si>
  <si>
    <t>原因</t>
    <phoneticPr fontId="3" type="noConversion"/>
  </si>
  <si>
    <t>已完成</t>
  </si>
  <si>
    <t>数据提取</t>
  </si>
  <si>
    <t>数据变更</t>
  </si>
  <si>
    <t>进行中</t>
  </si>
  <si>
    <t>高</t>
  </si>
  <si>
    <t>.\数据提取变更签字扫描件\机务\201601.JPG</t>
  </si>
  <si>
    <t>中</t>
  </si>
  <si>
    <t>罗金禄</t>
  </si>
  <si>
    <t>采购保障部</t>
  </si>
  <si>
    <t>苏梦烨</t>
  </si>
  <si>
    <t>MIS零散问题</t>
  </si>
  <si>
    <t>杨海川</t>
  </si>
  <si>
    <t>件号定义问题</t>
  </si>
  <si>
    <t>16ROR0953报价推送数量为空</t>
  </si>
  <si>
    <t>林伟</t>
  </si>
  <si>
    <t>MIS合同供应商修改</t>
  </si>
  <si>
    <t>王娟</t>
  </si>
  <si>
    <t>无法选合同</t>
  </si>
  <si>
    <t>关于合同16POLS0133无法验收问题</t>
  </si>
  <si>
    <t>张志瑜</t>
  </si>
  <si>
    <t>洪东亮</t>
  </si>
  <si>
    <t>MIS系统，工具送检收料界面报错</t>
  </si>
  <si>
    <t>.\数据提取变更签字扫描件\机务\20160421.jpg</t>
  </si>
  <si>
    <t>数据变更-20160422-ROR送修合同供应商修改</t>
  </si>
  <si>
    <t>20160428-问题-15ROR4105合同状态显示错误</t>
  </si>
  <si>
    <t xml:space="preserve">王娟 
</t>
  </si>
  <si>
    <t>信息匹配不上-20160428</t>
  </si>
  <si>
    <t>MIS发票管理界面，该发票信息已推送出去了，但在ERP审批环节，找不到该推送信息</t>
  </si>
  <si>
    <t>20160429-问题 寄售汇总界面 已退回厂家数量计算错误</t>
  </si>
  <si>
    <t>寄售汇总界面已退回厂家数量历史数据错误</t>
  </si>
  <si>
    <t>20160430-问题 发票56371754无法推送ERP</t>
  </si>
  <si>
    <t>发票56371754无法推送ERP</t>
  </si>
  <si>
    <t>20160430-问题 15POH0196 0237无法被发票选择</t>
  </si>
  <si>
    <t>当新增发票号： 04331889/19766272，选择合同号码：15POH0196， 15POH0237时，无法找到合同，供挑选付款。</t>
  </si>
  <si>
    <t>20160428-问题 16ROR0593合同查找问题</t>
  </si>
  <si>
    <t>16ROR0593在选择合同号时查找不到该合同号，手动录入合同号可以查找到该合同信息。</t>
  </si>
  <si>
    <t>20160503-数据 16ROT0018删除</t>
  </si>
  <si>
    <t>删除16ROT0018 将工具条形码：7004124退回到原来的状态</t>
  </si>
  <si>
    <t>15ROR4260合同无法推送ERP,提示推送数量为空</t>
  </si>
  <si>
    <t>20160506-发票34424431无法推送</t>
  </si>
  <si>
    <t>20160506-件号：2758的转库指令无法关闭</t>
  </si>
  <si>
    <t>20160510-PN 3291390-4序号修改</t>
  </si>
  <si>
    <t>1. 把错误序号的移动历史记录转到正确序号上,连续起来;
2. 把错误序号信息删除;</t>
  </si>
  <si>
    <t>20160510-16SOLS0167供应商修改</t>
  </si>
  <si>
    <t>20160511-16ROR1381厂商修改+ CZ0284E状态退回上一步</t>
  </si>
  <si>
    <t>件号CZ0284E序号HEK46329状态退回上一步</t>
  </si>
  <si>
    <t>16ROR1381厂商修改为厂商编号0058，厂商名称：广州航新电子有限公司，实际送修供应商：广州航新电子有限公司</t>
  </si>
  <si>
    <t>大量发票在推送ERP时弹出错误框，预估数据不存在</t>
  </si>
  <si>
    <t>20160512-发票推送ERP后显示行信息空白</t>
  </si>
  <si>
    <t>发票号：13021640、3/121641 推送ERP后，行信息空白</t>
  </si>
  <si>
    <t>16ROR1083推送供应商地点不合法</t>
  </si>
  <si>
    <t>20160519-寄售退回厂家申请数据导出</t>
  </si>
  <si>
    <t xml:space="preserve">寄售退回厂家发料数据提取 </t>
  </si>
  <si>
    <t>14POS0949合同收料界面数据丢失</t>
  </si>
  <si>
    <t>20160520-16SM01644 系统数据错误</t>
  </si>
  <si>
    <t>转库单号16SM01644,件号：GA9112 系统数据错误</t>
  </si>
  <si>
    <t>16POH0071 合同收料2批入库，其中一批在综合查询界面没有显示出来库存(异地收料)，数据消失。</t>
  </si>
  <si>
    <t>20160523-16POLS0184部分收料无法验收</t>
  </si>
  <si>
    <t>该合同1105479、1105480和1105484这三个批次到验收界面点击验收通过显示ERROR</t>
  </si>
  <si>
    <t>20160520-系统转库数据错误</t>
  </si>
  <si>
    <t>件号NAS1352C04-12系统转库数据错误</t>
  </si>
  <si>
    <t>3个序号烤箱还在B6258上，实物在库房</t>
  </si>
  <si>
    <t>历史数据问题</t>
  </si>
  <si>
    <t xml:space="preserve">以下件号序号已被判断为不可用，但系统位置还在CK-DT-XXX：
P/N: 6730F010000    S/N: 6730-09034 
P/N: 4236564         S/N: 83649 
P/N: 1806B0000-02   S/N: 1806-07053 
P/N: 8000282Y00     S/N: 100230 
P/N: EVT3454HC      S/N: 164901219 
P/N: AR4714-7        S/N: 1137605 
P/N: FRH340003H     S/N: M0265VD0110 
P/N: AR4714-7        S/N: 1137595 
P/N: 8410B5-4-90     S/N: 8410B5-79 
P/N: 733901-1-1      S/N: 733901IN01059 
P/N: 1700667D        S/N: AADU004887 
P/N: 20791-13AC      S/N: 0990631
以下件号序号已被判断为可用（包括但不局限于以下件号序号）， 但系统位置还在CK-DT-XXX,
P/N:342B050000       S/N: 10545
P/N: 568-1-27202-007  S/N: 27309 
P/N: 6774G010000      S/N: 6774-13560
</t>
  </si>
  <si>
    <t>20160524-发票付款问题汇总</t>
  </si>
  <si>
    <t>ROT采购合同推送ERP审批的时候，显示的是未含税的价格，与实际的工作程序审批流不符</t>
  </si>
  <si>
    <t>20160509-16POS0341-42合同无法推送ERP</t>
  </si>
  <si>
    <t>数据修改</t>
  </si>
  <si>
    <t>人为误操作</t>
  </si>
  <si>
    <t>Q4559X灯泡的所有验收记录丢失</t>
  </si>
  <si>
    <t>16POH0064 PN:CA8000C2-2.5LT收料事宜</t>
  </si>
  <si>
    <t>16POH0064 PN:CA8000C2-2.5LT退回至未收料</t>
  </si>
  <si>
    <t>20160530-071-50026-0400 SN 27238数据退回到YC记录</t>
  </si>
  <si>
    <t>将件序号071-50026-0400， S/N:27238状态退回到CK-YC-PVG, BKY状态。
删除最后发料归还的4条相关记录与出入库料单的归还发料记录。</t>
  </si>
  <si>
    <t>业务改变</t>
  </si>
  <si>
    <t>16POS0304， P/N：S8990-011点击验证，点击不通过，出现错误；
查看已验收的记录，只显示该条记录；以前的验收记录都没显示出来</t>
  </si>
  <si>
    <t>leki供应商的发票付款问题</t>
  </si>
  <si>
    <t>16POS0030  C18673/C10542/C18480，选该合同后，空白</t>
  </si>
  <si>
    <t>20160601-PN SHJH30072无法转库发料</t>
  </si>
  <si>
    <t>转库单号16SM01868， 件号：SHJH300772无法转库发料</t>
  </si>
  <si>
    <t>mis合同供应商修改</t>
  </si>
  <si>
    <t>20160602-16POLS0236供应商错误</t>
  </si>
  <si>
    <t>20160530-工具上架问题j截屏</t>
  </si>
  <si>
    <t>16POS0168在做付款时挑选合同号后，行信息空白</t>
  </si>
  <si>
    <t>20160606-16POS0338 SHJH309347无法拒绝验收</t>
  </si>
  <si>
    <t>合同：16POS0338， P/N: SHJH309347在合同收料界面，点击不通过，出现错误提示框</t>
  </si>
  <si>
    <t>20160606-发票29160582无法推送ERP</t>
  </si>
  <si>
    <t>发票：29160582选择所有合同后，保存，点击推送，弹出错误框； 推送失败 合同号15POLS0294</t>
  </si>
  <si>
    <t>20160607-ROR和ROW合同导出问题</t>
  </si>
  <si>
    <t>1. 拆件时间导出的问题：有时能导出，有时导出不了；
2. ROW索赔合同证书要去的备注一栏，有些多余额数据被导出来了。
3. ROR和ROW合同的导出，第4页只有一行字符，可否整合进第3页。</t>
  </si>
  <si>
    <t>16ROR1641/16ROR1247/16ROR1451维修报价无法推送ERP</t>
  </si>
  <si>
    <t>合同：16POLS0248， P/N：NSA5486-9-28N合同证书找不到</t>
  </si>
  <si>
    <t>合同：16POP1041 件号：2980292100100 序号：51826 所有数据删除</t>
  </si>
  <si>
    <t>20160615-:16POT0010 工具采购合同 供应商错误</t>
  </si>
  <si>
    <t>16POT0010供应商从：0614， HYDRO Systems USA Inc.改为：
0646， DENSON ENTERPRISES LIMITED</t>
  </si>
  <si>
    <t>20160616-发票02915389无法推送ERP</t>
  </si>
  <si>
    <t>20160617-送修升级合同无法推送到ERP</t>
  </si>
  <si>
    <t>件序号升级发票推送问题</t>
  </si>
  <si>
    <t>20160621-16ROR0813-0949-1605合同供应商修改</t>
  </si>
  <si>
    <t>20160621-16POT0010 税率错误</t>
  </si>
  <si>
    <t>20160622-16POLS0087合同问题</t>
  </si>
  <si>
    <t>20160623-PR1428B2-6OZ 批次1096565无法寄售汇总显示</t>
  </si>
  <si>
    <t>POLS合同信息缺失及系统问题</t>
  </si>
  <si>
    <t>20160623-多个发票无法付款问题----紧急</t>
  </si>
  <si>
    <t>20160627-送修合同发票无法付款--预估数据不存在</t>
  </si>
  <si>
    <t>20160629-件号FAL-025-005-405K库存综合查询问题--急！</t>
  </si>
  <si>
    <t>20160629-16ROR1154无法推送ERP</t>
  </si>
  <si>
    <t>20160629-发票无法推送：预估数据不存在</t>
  </si>
  <si>
    <t>20160630-发票无法推送：预估大类有问题</t>
  </si>
  <si>
    <t>16ROR0965无法收料,该件回来件号升级为：D23757500-8，序号没变。然后点击：收料，出现该界面，无法继续</t>
  </si>
  <si>
    <t>20160714-寄售PR1428B2-6OZ无法申请退回厂家</t>
  </si>
  <si>
    <t>20160809-16ROR2676-2074删除</t>
  </si>
  <si>
    <t>发票02792683</t>
  </si>
  <si>
    <t>发票 89303990 无法推送 ERP</t>
  </si>
  <si>
    <t>发票 OZM160808_9C 无法推送 ERP，对应的合同 16POLS0171</t>
  </si>
  <si>
    <t>已取消</t>
  </si>
  <si>
    <t>总计</t>
  </si>
  <si>
    <t>计数项:序号</t>
  </si>
  <si>
    <t>ERP系统</t>
  </si>
  <si>
    <t>历史数据</t>
  </si>
  <si>
    <t>数据导入</t>
  </si>
  <si>
    <t>系统缺陷</t>
  </si>
  <si>
    <t>系统优化</t>
  </si>
  <si>
    <t>新需求</t>
  </si>
  <si>
    <t>主题/邮件标题</t>
    <phoneticPr fontId="4" type="noConversion"/>
  </si>
  <si>
    <t>原因类别</t>
    <phoneticPr fontId="3" type="noConversion"/>
  </si>
  <si>
    <t>高</t>
    <phoneticPr fontId="13" type="noConversion"/>
  </si>
  <si>
    <t>中</t>
    <phoneticPr fontId="13" type="noConversion"/>
  </si>
  <si>
    <t>低</t>
    <phoneticPr fontId="13" type="noConversion"/>
  </si>
  <si>
    <t>历史数据</t>
    <phoneticPr fontId="3" type="noConversion"/>
  </si>
  <si>
    <t>人为误操作</t>
    <phoneticPr fontId="3" type="noConversion"/>
  </si>
  <si>
    <t>数据导入</t>
    <phoneticPr fontId="3" type="noConversion"/>
  </si>
  <si>
    <t>数据提取</t>
    <phoneticPr fontId="3" type="noConversion"/>
  </si>
  <si>
    <t>系统缺陷</t>
    <phoneticPr fontId="3" type="noConversion"/>
  </si>
  <si>
    <t>系统优化</t>
    <phoneticPr fontId="3" type="noConversion"/>
  </si>
  <si>
    <t>问题未定位</t>
    <phoneticPr fontId="3" type="noConversion"/>
  </si>
  <si>
    <t>孙旖舟</t>
    <phoneticPr fontId="5" type="noConversion"/>
  </si>
  <si>
    <t>增加“来源”、“优先级”和“距提出已持续天数”</t>
    <phoneticPr fontId="5" type="noConversion"/>
  </si>
  <si>
    <t>16POLS0056无法推送ERP</t>
  </si>
  <si>
    <t>20160909-16ROR2551-2692 供应商不合法</t>
  </si>
  <si>
    <t>低</t>
  </si>
  <si>
    <t>优先级</t>
    <phoneticPr fontId="4" type="noConversion"/>
  </si>
  <si>
    <t>距提出已持续天数</t>
    <phoneticPr fontId="3" type="noConversion"/>
  </si>
  <si>
    <t>产品名称</t>
    <phoneticPr fontId="4" type="noConversion"/>
  </si>
  <si>
    <t>序号</t>
    <phoneticPr fontId="3" type="noConversion"/>
  </si>
  <si>
    <t>提出时间</t>
    <phoneticPr fontId="3" type="noConversion"/>
  </si>
  <si>
    <t>提出人</t>
    <phoneticPr fontId="3" type="noConversion"/>
  </si>
  <si>
    <t>单位/部门</t>
    <phoneticPr fontId="3" type="noConversion"/>
  </si>
  <si>
    <t>产品名称</t>
    <phoneticPr fontId="3" type="noConversion"/>
  </si>
  <si>
    <t>邮件标题</t>
    <phoneticPr fontId="3" type="noConversion"/>
  </si>
  <si>
    <t>内容</t>
    <phoneticPr fontId="3" type="noConversion"/>
  </si>
  <si>
    <t>原因</t>
    <phoneticPr fontId="3" type="noConversion"/>
  </si>
  <si>
    <t>安全级别</t>
    <phoneticPr fontId="3" type="noConversion"/>
  </si>
  <si>
    <t>工作量（人天）</t>
    <phoneticPr fontId="3" type="noConversion"/>
  </si>
  <si>
    <t>计划完成时间</t>
    <phoneticPr fontId="3" type="noConversion"/>
  </si>
  <si>
    <t>实际完成时间</t>
    <phoneticPr fontId="3" type="noConversion"/>
  </si>
  <si>
    <t>产品经理</t>
    <phoneticPr fontId="3" type="noConversion"/>
  </si>
  <si>
    <t>项目经理</t>
    <phoneticPr fontId="3" type="noConversion"/>
  </si>
  <si>
    <t>类型</t>
    <phoneticPr fontId="3" type="noConversion"/>
  </si>
  <si>
    <t>状态</t>
    <phoneticPr fontId="3" type="noConversion"/>
  </si>
  <si>
    <t>签字扫描件路径</t>
    <phoneticPr fontId="3" type="noConversion"/>
  </si>
  <si>
    <t>原因分析</t>
    <phoneticPr fontId="3" type="noConversion"/>
  </si>
  <si>
    <t>20161012-条形码1042404数据重复-</t>
  </si>
  <si>
    <t>ERP系统</t>
    <phoneticPr fontId="3" type="noConversion"/>
  </si>
  <si>
    <t>紧急</t>
    <phoneticPr fontId="13" type="noConversion"/>
  </si>
  <si>
    <t>EO编号，涉及CAD</t>
  </si>
  <si>
    <t>备注</t>
    <phoneticPr fontId="3" type="noConversion"/>
  </si>
  <si>
    <t>要加功能，加清单的时刻发动机子件要在飞机上</t>
  </si>
  <si>
    <t>EO适用性，提出优化</t>
  </si>
  <si>
    <t>时控件工卡状态修改，卡死在仓库执行。对业务流程进行系统梳理，分析问题产生的各种可能原因</t>
  </si>
  <si>
    <t>飞机号输错。问题原因，FLB录入通过修改可以拆下另一架飞机上的件。需要改bug。</t>
  </si>
  <si>
    <t>不正常航班信息重复录入。删除重复信息，设置权限</t>
  </si>
  <si>
    <t>删除两步移动步骤。问题原因同21，需要改bug</t>
  </si>
  <si>
    <t>EOCOM-71-008 数据修改。目前系统无法操作，放入整体更新</t>
  </si>
  <si>
    <t>FLB整体搬迁。考虑对录入进行限制，详细措施再议</t>
  </si>
  <si>
    <t>工卡误点完工。推进一线改善，推行扫条码，前台增加功能让PPC能够点击回退，并且只能在当前版本计划可回退，已经生产新计划后不能回退。详细内容再议</t>
  </si>
  <si>
    <t>DD删除，DD机号输错。加DD删除功能，设置权限可删除，并且只能对打开状态的DD进行删除</t>
  </si>
  <si>
    <t>进行功能改进，设置为建新飞机时可不录入信息，仅新建机号，之后可开放录入数据一次，录入后不得修改</t>
  </si>
  <si>
    <t>评估信息项目文件类型选返了。保存时对文件类型进行校验</t>
  </si>
  <si>
    <t>PS中存在脏数据</t>
  </si>
  <si>
    <t>发动机送修后，换了飞机后，在组合管理中无法添加子件，导致发动机无法拉入该子件</t>
  </si>
  <si>
    <t>同时操作，导致表被锁</t>
  </si>
  <si>
    <t>POLS重复借进</t>
  </si>
  <si>
    <t>汇率缺失，与ERP联调</t>
  </si>
  <si>
    <t>C检工作包中EO封面版本问题。先确认当前系统打工卡的时候封面和附件的逻辑。要求是封面和附件版本要一致，究竟取哪一版再议</t>
  </si>
  <si>
    <t>POLS合同收料异常，系统无库存，状态未变更</t>
  </si>
  <si>
    <t>工程版本录入错误。暂时不作改动</t>
  </si>
  <si>
    <t>需要业务补充修改需求</t>
  </si>
  <si>
    <t>人事系统推送数据问题，后续需要ERP人事部分修改</t>
  </si>
  <si>
    <t>选择发票合同状态没有回退完整;</t>
  </si>
  <si>
    <t>修改POSL收料,错误删除了历史收料记录,问题已经修改</t>
  </si>
  <si>
    <t xml:space="preserve"> 结构损伤报告，编辑状态下无删除功能或者失效功能。编辑状态下，选择
飞机后无法再次选择。</t>
  </si>
  <si>
    <t>卡死在仓库执行的原因待查</t>
  </si>
  <si>
    <t>合同走了自审批,收料后有走了报批,这个流程合同状态有回退;</t>
  </si>
  <si>
    <t>已记录到问题表中，计划5月份更新bug解决</t>
  </si>
  <si>
    <t>重复提交,系统保存重复数据</t>
  </si>
  <si>
    <t>问题待查</t>
  </si>
  <si>
    <t>可能与ERP对接接口的问题</t>
  </si>
  <si>
    <t>是否需要增加st导入的功能</t>
  </si>
  <si>
    <t>业务5.28操作可以验收</t>
  </si>
  <si>
    <t>系统申请发料，发料实际准备数量未限制</t>
  </si>
  <si>
    <t>POLS合同的库存事务数据,没有推送,POLS收料在3月,确认在7月,
库存事务需要确认推送这类件时间</t>
  </si>
  <si>
    <t>ERP修改供应商,MIS系统中历史合同供应商没有同步修改</t>
  </si>
  <si>
    <t>库存数据没有退送过去,历史数据缺失单价</t>
  </si>
  <si>
    <t>业务取消需求</t>
  </si>
  <si>
    <t>ERP系统没有同步MIS系统,需要和ERP小组联调</t>
  </si>
  <si>
    <t>新工具没有合同ERP建立报批关系</t>
  </si>
  <si>
    <t>FLB增加当前位置在飞机的校验，出现线上缺陷</t>
  </si>
  <si>
    <t/>
  </si>
  <si>
    <t>问题未定位</t>
  </si>
  <si>
    <t>新需求</t>
    <phoneticPr fontId="13" type="noConversion"/>
  </si>
  <si>
    <t>孙旖舟</t>
    <phoneticPr fontId="5" type="noConversion"/>
  </si>
  <si>
    <t>用Vlookup函数维护小翼的表格，使得产品和小翼的表格能够无缝同步</t>
    <phoneticPr fontId="5" type="noConversion"/>
  </si>
  <si>
    <t>2月</t>
  </si>
  <si>
    <t>3月</t>
  </si>
  <si>
    <t>4月</t>
  </si>
  <si>
    <t>5月</t>
  </si>
  <si>
    <t>6月</t>
  </si>
  <si>
    <t>7月</t>
  </si>
  <si>
    <t>8月</t>
  </si>
  <si>
    <t>9月</t>
  </si>
  <si>
    <t>10月</t>
  </si>
  <si>
    <t>提出时间</t>
  </si>
  <si>
    <t>(全部)</t>
  </si>
  <si>
    <t>序号</t>
  </si>
  <si>
    <t>提出人</t>
  </si>
  <si>
    <t>单位/部门</t>
  </si>
  <si>
    <t>产品名称</t>
  </si>
  <si>
    <t>主题/邮件标题</t>
  </si>
  <si>
    <t>内容</t>
  </si>
  <si>
    <t>优先级</t>
  </si>
  <si>
    <t>工作量（人天）</t>
  </si>
  <si>
    <t>原因</t>
  </si>
  <si>
    <t>产品经理</t>
  </si>
  <si>
    <t>项目经理</t>
  </si>
  <si>
    <t>计划完成时间</t>
  </si>
  <si>
    <t>实际完成时间</t>
  </si>
  <si>
    <t>距提出已持续天数</t>
  </si>
  <si>
    <t>类型</t>
  </si>
  <si>
    <t>状态</t>
  </si>
  <si>
    <t>签字扫描件路径</t>
  </si>
  <si>
    <t>原因类别</t>
  </si>
  <si>
    <t>MIS</t>
  </si>
  <si>
    <t>陈飞</t>
  </si>
  <si>
    <t>20160927-PDA转库收料问题--紧急！
20160928---指令16SM03872无法收料</t>
  </si>
  <si>
    <t>PDA 转库收料
89794015,C10060394\14401-028\SIC5059-14-20,AS384\16800-01-00,13T36,10T17\E0669D28A0</t>
  </si>
  <si>
    <t>柳琢</t>
  </si>
  <si>
    <t>.\数据提取变更签字扫描件\机务20160927-PDA转库收料问题-signed.pdf</t>
  </si>
  <si>
    <t>20160520-D65589-1 数据问题： 关于MIS 15POLS0175 归还发料问题</t>
  </si>
  <si>
    <t>件号D65589-1 合同15POLS0175 合同16POP0657 申请单号SA1507110026 SA1604195637</t>
  </si>
  <si>
    <t>人为误操作+系统问题</t>
  </si>
  <si>
    <t>杨潇白</t>
  </si>
  <si>
    <t>.\数据提取变更签字扫描件\机务\20160520-D65589-1系统数据错误.jpg</t>
  </si>
  <si>
    <t>原因分类</t>
  </si>
  <si>
    <t>年月</t>
  </si>
  <si>
    <t>2016年</t>
  </si>
  <si>
    <t>20160530-工具上架问题</t>
  </si>
  <si>
    <t>1. 工具收料记录重复；
2. 上架记录和架位信息无显示（有的界面显示，有的界面没显示）；</t>
  </si>
  <si>
    <t>.\数据提取变更签字扫描件\机务\20160530-工具上架问题.jpg</t>
  </si>
  <si>
    <t>20160718-SOLS非原件时控件归还问题</t>
  </si>
  <si>
    <t xml:space="preserve">16SOLS0248 非原件归还时，没有链接相应的时控件工卡
需求： 库寿录入后在验收界面无法显示，
1.对于 SOLS 的非原件归还，如果该件是时控件，则在收料界面、验收界面，应带出其时控工卡，业务员才能录入工卡起始点； 
2.对于序号件，非原件归还后，原件序号状态自动转为 CK-GH-XXX. </t>
  </si>
  <si>
    <t>.\数据提取变更签字扫描件\机务\20160718-SOLS非原件时控件归还问题-signed.pdf</t>
  </si>
  <si>
    <t>20161019-需求 杨州-暹粒新增基地字段</t>
  </si>
  <si>
    <t xml:space="preserve">1.发料量统计界面、必备器材监控、各基地最低库存警告界面、外基地不备清单、需求计划界面、备件数量监控界面、RSPL 管理界面增加扬州、暹粒字段，EXCEL导出也要相应增加
2.出入库料单查询，扬州和暹粒在库房的下拉菜单里顺序要自动排序靠前，可列在济州后面。 </t>
  </si>
  <si>
    <t>.\数据提取变更签字扫描件\机务\20161019-需求 杨州-暹粒新增基地代码-signed.pdf</t>
  </si>
  <si>
    <t>2016101-136965系统状态和移动历史问题</t>
  </si>
  <si>
    <t>条形码136965今天做领用发料，然后领用归还后，发现系统的状态还在 DZ, 且领用归还的记录显示不出来。</t>
  </si>
  <si>
    <t>.\数据提取变更签字扫描件\机务\20161019-136965系统状态和移动历史问题-signed.pdf</t>
  </si>
  <si>
    <t>1月</t>
  </si>
  <si>
    <t>统计表2：【原因分类表】</t>
    <phoneticPr fontId="3" type="noConversion"/>
  </si>
  <si>
    <t>百分比</t>
    <phoneticPr fontId="3" type="noConversion"/>
  </si>
  <si>
    <t>2016年</t>
    <phoneticPr fontId="3" type="noConversion"/>
  </si>
  <si>
    <t>状态占比</t>
    <phoneticPr fontId="3" type="noConversion"/>
  </si>
  <si>
    <t>总计</t>
    <phoneticPr fontId="3" type="noConversion"/>
  </si>
  <si>
    <t>198a</t>
    <phoneticPr fontId="13" type="noConversion"/>
  </si>
  <si>
    <t>202a</t>
    <phoneticPr fontId="13" type="noConversion"/>
  </si>
  <si>
    <t>统计表1：【月度状态统计表】</t>
    <phoneticPr fontId="3" type="noConversion"/>
  </si>
  <si>
    <t>11月</t>
  </si>
  <si>
    <t>20161109-16POT0302入库数量问题---紧急！</t>
  </si>
  <si>
    <t>20161114-16POS0875库寿信息补充-signed</t>
  </si>
  <si>
    <t>12月</t>
  </si>
  <si>
    <t>11POT0250/14POT0305 收料数量大于采购数量</t>
  </si>
  <si>
    <t>20161219-几个送修合同供应商相关信息修改-signed</t>
  </si>
  <si>
    <t>20161220-C20195162无法DX转库--紧急！</t>
  </si>
  <si>
    <t>20161220-D31516-417库寿信息删除-signed</t>
  </si>
  <si>
    <t>20161221-送修合同实际送修供应商问题-signed</t>
  </si>
  <si>
    <t>20161221-拆下可用退料记录删除-signed</t>
  </si>
  <si>
    <t>16ROB0078 无法付款挑选</t>
  </si>
  <si>
    <t>20161222-16POT0458无法收料问题---紧急！</t>
  </si>
  <si>
    <t>20161222-16ROR2086组合件收料问题-signed</t>
  </si>
  <si>
    <t>20161222-工具C-2-1-6-1新件号覆盖--紧急！</t>
  </si>
  <si>
    <t>20161222-条形码215971114142数据问题---紧急！</t>
  </si>
  <si>
    <t>20161223-14POLS0209供应商修改--紧急！</t>
  </si>
  <si>
    <t>20161227-16POS1045付款方式修改-signed</t>
  </si>
  <si>
    <t>20161227-件号D5725114920000系统数据问题-signed</t>
  </si>
  <si>
    <t>20161227-16POT0378合同修改-signed</t>
  </si>
  <si>
    <t>20161202-工具D-2-32-6-1类别无法修改</t>
  </si>
  <si>
    <t>拆件处理界面的重复数据问题</t>
  </si>
  <si>
    <t>20161227-条码215971114142系统数据重复-signed</t>
  </si>
  <si>
    <t>20161227-16SOLS0401收料库寿问题----紧急！</t>
  </si>
  <si>
    <t>20161102-16POLS0454供应商修改-signed</t>
  </si>
  <si>
    <t>20161227-件号3282970-4综合查询界面数据错误-signed</t>
  </si>
  <si>
    <t>20161214-发票号03843144 MIS系统里无法推送</t>
  </si>
  <si>
    <t>20161229-件号2060017-102退回YC-signed</t>
  </si>
  <si>
    <t>2017年</t>
    <phoneticPr fontId="3" type="noConversion"/>
  </si>
  <si>
    <t>20161230-16ROE0171退回未收料-signed</t>
  </si>
  <si>
    <t>20161230-条码1261414系统数据重复---紧急！</t>
  </si>
  <si>
    <t>20161230-条码136999无法领用归还-signed</t>
  </si>
  <si>
    <t xml:space="preserve">条码 136999 无法领用归还  </t>
  </si>
  <si>
    <t>20170104-17POT0003价格问题-signed</t>
  </si>
  <si>
    <t>20170106-工具RSE1133从定期检测清单删除-signed</t>
  </si>
  <si>
    <t>2017年</t>
  </si>
  <si>
    <t>总计</t>
    <phoneticPr fontId="3" type="noConversion"/>
  </si>
  <si>
    <r>
      <t>MS21914V10P在库房发料界面的状态显示：全部准备，不对</t>
    </r>
    <r>
      <rPr>
        <sz val="12"/>
        <rFont val="宋体"/>
        <family val="3"/>
        <charset val="134"/>
      </rPr>
      <t>.</t>
    </r>
    <r>
      <rPr>
        <sz val="12"/>
        <rFont val="宋体"/>
        <family val="3"/>
        <charset val="134"/>
      </rPr>
      <t>应该是全部发料</t>
    </r>
  </si>
  <si>
    <t>15POT0254还没改为取消</t>
  </si>
  <si>
    <t xml:space="preserve">
条形码1398101，这个工具还是在包内的，你把它改为到包外去了。在工具包维护界面，该工具要在包里的，（附件的截屏，只是说要把该工具从GZ改为KY，并不是移出包---而且现在也没有移出包的记录）。 
</t>
  </si>
  <si>
    <t>20170106-17POT0005取消-signed</t>
  </si>
  <si>
    <t>17POT0005 取消</t>
  </si>
  <si>
    <t>20170108-16ROR3383 SAO修改-signed</t>
  </si>
  <si>
    <t>20170109-SOLS去向单位修改-signed</t>
  </si>
  <si>
    <t>20170110-16ROR1060厂商名称修改</t>
  </si>
  <si>
    <t>20170110-17POS0008取消收料记录---紧急！</t>
  </si>
  <si>
    <t>17POS0008 取消收料记录</t>
  </si>
  <si>
    <t>20170114-17POP0082 件号15800-440收料删除-signed</t>
  </si>
  <si>
    <t>数据导出</t>
  </si>
  <si>
    <t>ERP数据修改</t>
  </si>
  <si>
    <t>ERP数据修改</t>
    <phoneticPr fontId="13" type="noConversion"/>
  </si>
  <si>
    <t>20170116-错误工具件号225-815-150修改-signed</t>
  </si>
  <si>
    <t>20170120-16ROR3741-3100实际送修供应商修改</t>
  </si>
  <si>
    <t>20170120-17POT0023件号修改-signed</t>
  </si>
  <si>
    <t>20170120-条码9023150无法领用归还----紧急！</t>
  </si>
  <si>
    <t xml:space="preserve">条码 9023150 无法做领用归还 </t>
  </si>
  <si>
    <t>20170123-件号238-0451-523入库挂签打印问题--紧急！</t>
  </si>
  <si>
    <t xml:space="preserve">件号 238-0451-523 入库挂签打印问题 </t>
  </si>
  <si>
    <t>20170123-16ROCT0021--条形码159304数据问题----紧急！</t>
  </si>
  <si>
    <t xml:space="preserve">2TC50-15， 16POS0836 取消收料记录 </t>
  </si>
  <si>
    <t>20170206-合同模版货代信息修改</t>
  </si>
  <si>
    <t>20170207-1803B0000-02从GH退回DX-signed</t>
  </si>
  <si>
    <t>20170209-工具DZ导出</t>
  </si>
  <si>
    <t>20170209-新件号覆盖</t>
  </si>
  <si>
    <t>20170216-哈尔滨宁波仓库设置-signed</t>
  </si>
  <si>
    <t>20170217-16POLS0484供应商修改-signed</t>
  </si>
  <si>
    <t>寄售处理-20170216--紧急</t>
  </si>
  <si>
    <t>20170220-部分螺丝刀条码对于件号名称有误-signed</t>
  </si>
  <si>
    <t>ERP数据修改</t>
    <phoneticPr fontId="13" type="noConversion"/>
  </si>
  <si>
    <t>数据导入</t>
    <phoneticPr fontId="28" type="noConversion"/>
  </si>
  <si>
    <t>数据导出</t>
    <phoneticPr fontId="13" type="noConversion"/>
  </si>
  <si>
    <t>人为误操作</t>
    <phoneticPr fontId="28" type="noConversion"/>
  </si>
  <si>
    <t>历史数据</t>
    <phoneticPr fontId="28" type="noConversion"/>
  </si>
  <si>
    <t>郑志波</t>
  </si>
  <si>
    <t>15POLS0418这个合同号里 件号ZCV63-6-1 序号30722291有一个已上传的FAA.PDF附件需要删除掉</t>
  </si>
  <si>
    <t>娄华</t>
  </si>
  <si>
    <t>MIS系统   合同号15POS1031    实物件号错误，故合同需退回未收料模式  烦请处理</t>
  </si>
  <si>
    <t>MIS系统 合同号15POS1031 实物件号错误，故合同需退回未收料模式并删除此项收料记录</t>
  </si>
  <si>
    <t>洪赟</t>
  </si>
  <si>
    <t>维修工程部</t>
  </si>
  <si>
    <t>拉一个子件-防冰活门</t>
  </si>
  <si>
    <t>麻烦帮我把PN：327155-3 SN:5471B 这个件拉入699155 这个发动机的子件 FIN：ATI VALVE 上，进入清单时间为2009-01-17</t>
  </si>
  <si>
    <t>业务流程</t>
  </si>
  <si>
    <t>删除一个件</t>
  </si>
  <si>
    <t>这个件6年前建立的时候，数据建立错了，成为了垃圾数据，已经和航材达成一致，确认可以删除</t>
  </si>
  <si>
    <t>重开适用性</t>
  </si>
  <si>
    <t>EOA320-36-006这份EO适用性 B6301 B6309 B6310三架飞机重新打开适用性，适用性关错</t>
  </si>
  <si>
    <t>MIS系统序号错误修改</t>
  </si>
  <si>
    <t>MIS系统中发现一个电池的序号错误</t>
  </si>
  <si>
    <t>孙正杰</t>
  </si>
  <si>
    <t>系统问题20160113002</t>
  </si>
  <si>
    <t>mis中发票无法保存</t>
  </si>
  <si>
    <t>ERP</t>
  </si>
  <si>
    <t>MIS发票推送问题</t>
  </si>
  <si>
    <r>
      <t>E</t>
    </r>
    <r>
      <rPr>
        <sz val="9"/>
        <color indexed="8"/>
        <rFont val="宋体"/>
        <family val="3"/>
        <charset val="134"/>
      </rPr>
      <t>RP</t>
    </r>
  </si>
  <si>
    <t>王巍</t>
  </si>
  <si>
    <t>工具数据导出</t>
  </si>
  <si>
    <t>帮忙按附件要求导下工具数据</t>
  </si>
  <si>
    <t>EO主控界面 限制性部件警告功能 相关修改</t>
  </si>
  <si>
    <t>如果部件警告这个故障是由于PN:201166014-010 单单这一个件号对应的组合件起落架引起的</t>
  </si>
  <si>
    <t>张恺</t>
  </si>
  <si>
    <t>Re:Re:Re:重开适用性</t>
  </si>
  <si>
    <t>盛斌斌</t>
  </si>
  <si>
    <t>修改工卡状态5</t>
  </si>
  <si>
    <t>麻烦帮我把 PN：70227A010001 SN:70227-00521 工卡号：TGC-A215800-01-1 的这份TGC工卡在“时控件计划调整”界面中的工卡状态从“仓库执行”调整为“计划中</t>
  </si>
  <si>
    <t>请删除件号：74-110-4 序号：AAE1313</t>
  </si>
  <si>
    <t>因为此件按16POP0084收料入库，但实际质量未看清事物件号实际为74-110-10</t>
  </si>
  <si>
    <t>徐斌</t>
  </si>
  <si>
    <t>发票000163474推送报错</t>
  </si>
  <si>
    <t>这个发票推送报错</t>
  </si>
  <si>
    <t>三份发票无法选到合同</t>
  </si>
  <si>
    <t>付款问题</t>
  </si>
  <si>
    <t>MIS系统ERP系统合同供应商修改</t>
  </si>
  <si>
    <t>供应商录入错误</t>
  </si>
  <si>
    <t>MIS工具管理系统BUG收集-孙正杰-2015-12-16</t>
  </si>
  <si>
    <t>发票推送错误，供应商急着催付款</t>
  </si>
  <si>
    <t>周磊</t>
  </si>
  <si>
    <t>修改水龙头的当前位置</t>
  </si>
  <si>
    <t>由于航线人员错录了飞机号，该水龙头的位置被错误的改为B6751</t>
  </si>
  <si>
    <t>方加亮</t>
  </si>
  <si>
    <t>MIS步骤误操作恢复</t>
  </si>
  <si>
    <t>这个件是第一次进我们系统，不是反复租赁，应该是系统BUG问题</t>
  </si>
  <si>
    <t>蔡旺青</t>
  </si>
  <si>
    <t>不正常航班信息重复录入删除</t>
  </si>
  <si>
    <t>MIS系统中有一个《不正常航班信息》重复录入的信息，请帮忙删除掉"不正常航班信息编号为201601225596（参考附件截图）"，</t>
  </si>
  <si>
    <t>付款推送报错</t>
  </si>
  <si>
    <t>15POS1222推送报错</t>
  </si>
  <si>
    <t>删除两步移动步骤2</t>
  </si>
  <si>
    <t>麻烦帮我把PN：N40-1B20212-102 SN：277002这个件的最近两步移动步骤删除，使之回到B6932原始装机位</t>
  </si>
  <si>
    <t>张琦</t>
  </si>
  <si>
    <t>苏琦误操作 数据恢复</t>
  </si>
  <si>
    <t>MIS数据导出</t>
  </si>
  <si>
    <t>麻烦导出一份数据，主要是生产指令完工的间隔，质量审核用</t>
  </si>
  <si>
    <t>.\数据提取变更签字扫描件\机务\201602.JPG</t>
  </si>
  <si>
    <t>2015年第四季度内审审核单-安全质量 问题清单</t>
  </si>
  <si>
    <t>例行</t>
  </si>
  <si>
    <t>冯小辉</t>
  </si>
  <si>
    <t>16ROR0157合同实际送修供应商需修改需求</t>
  </si>
  <si>
    <t>EOCOM-71-008  数据修改</t>
  </si>
  <si>
    <t>FLB整体搬迁</t>
  </si>
  <si>
    <t>由于一线人员FLB录错</t>
  </si>
  <si>
    <t>邢文杰</t>
  </si>
  <si>
    <t>麻烦帮忙把这份工卡退回90天计划中</t>
  </si>
  <si>
    <t>一线兄弟们误点了完工，工卡卡在了工程师完工状态</t>
  </si>
  <si>
    <t>关于PN:6774G010000 SN:6774-11560 无法发料问题</t>
  </si>
  <si>
    <t>危险品导出</t>
  </si>
  <si>
    <t>赵诸迎</t>
  </si>
  <si>
    <t>B8000工卡TGPE-A361143-01-1L恢复</t>
  </si>
  <si>
    <t>苏宏超</t>
  </si>
  <si>
    <t>PN:6774G010000，SN :6774-11560系统卡在DF位</t>
  </si>
  <si>
    <t>系统数据修改</t>
  </si>
  <si>
    <t>航材质量在收料操作中序号输入错误</t>
  </si>
  <si>
    <t>MIS中更改一下序号</t>
  </si>
  <si>
    <t>录入序号错误</t>
  </si>
  <si>
    <t>合同16POS0058件号信息更改！</t>
  </si>
  <si>
    <t xml:space="preserve">合同16POS0058，件号642-0102-115， 批次1101484， 贴挂签时发现件号错误
</t>
  </si>
  <si>
    <t>请帮忙调整工卡格式TGPE-A278468-01-1L</t>
  </si>
  <si>
    <t>录入了小写的逗号导致没换行，界面显示不友好</t>
  </si>
  <si>
    <t xml:space="preserve">拉一个子件PN：45D31 SN：5109 </t>
  </si>
  <si>
    <t>票04299220、08899503、08729369、09046222 MIS推送有问题</t>
  </si>
  <si>
    <t>ERP数据交互问题</t>
  </si>
  <si>
    <t>修改完工记录序号</t>
  </si>
  <si>
    <t>录入错误</t>
  </si>
  <si>
    <t>余沅孟</t>
  </si>
  <si>
    <t>MIS推送出现BUG</t>
  </si>
  <si>
    <t>胡羚羯</t>
  </si>
  <si>
    <t>MDD0630060 删除</t>
  </si>
  <si>
    <t>确认为录入错误</t>
  </si>
  <si>
    <t>关于系统数据 导出C类件部分位置的数据</t>
  </si>
  <si>
    <t xml:space="preserve">处理一下系统遗留的一些数据 比如卡在DT YC 等垃圾数据的清理
</t>
  </si>
  <si>
    <t>王强</t>
  </si>
  <si>
    <t>审计部</t>
  </si>
  <si>
    <t>2015报废表</t>
  </si>
  <si>
    <t>审计</t>
  </si>
  <si>
    <t>马翊博</t>
  </si>
  <si>
    <t>ADD0041521机号输错</t>
  </si>
  <si>
    <t>B6970ADD0041521机号输错成B6310</t>
  </si>
  <si>
    <t>吴慧杰</t>
  </si>
  <si>
    <t>无主题</t>
  </si>
  <si>
    <t xml:space="preserve">16POP0296合同件号收错实物件号980-4750-009合同件号980-4700-042 序号无误
</t>
  </si>
  <si>
    <t>15SOLS0208 合同修改</t>
  </si>
  <si>
    <t>由于后续取消了租赁合同，但实际系统已做借出</t>
  </si>
  <si>
    <t>15POH0196 237已收料但选不到</t>
  </si>
  <si>
    <t>童庆</t>
  </si>
  <si>
    <t>mis飞机基本信息更新时无法保存提交</t>
  </si>
  <si>
    <t>MIS系统问题</t>
  </si>
  <si>
    <t xml:space="preserve">选择文件版本为R001的那个,里面评估信息项目下面的文件类型选择反了.
</t>
  </si>
  <si>
    <t>2016年第一季度内审 工程</t>
  </si>
  <si>
    <t>PN: HC3100-23-10 SN: 05475 系统问题</t>
  </si>
  <si>
    <t>.\数据提取变更签字扫描件\机务\201603.JPG</t>
  </si>
  <si>
    <t>赵友刚</t>
  </si>
  <si>
    <t>有个序号在输入MIS时一个数字输入错误</t>
  </si>
  <si>
    <t>关于MIS信息修改的需求</t>
  </si>
  <si>
    <t xml:space="preserve">合同16POP0335 件号3291390-4 序号GTRS8594
实际序号为GRTS8594 </t>
  </si>
  <si>
    <t>16年第一季度内审 工程</t>
  </si>
  <si>
    <t>付款选不到合同</t>
  </si>
  <si>
    <t xml:space="preserve">该15ROR2882合同的供应商地址发生了变化,
</t>
  </si>
  <si>
    <t>PN: HC3100-23-10  SN: 05475 系统问题</t>
  </si>
  <si>
    <t xml:space="preserve">这几个周转件应由我司自己送修，拆下后做SX系统。 实际被误操作至GH-STA，因此需要后退。
</t>
  </si>
  <si>
    <t>MIS报批ERP问题</t>
  </si>
  <si>
    <t>系统出错了</t>
  </si>
  <si>
    <r>
      <t>P</t>
    </r>
    <r>
      <rPr>
        <sz val="12"/>
        <rFont val="宋体"/>
        <family val="3"/>
        <charset val="134"/>
      </rPr>
      <t>S中存在脏数据</t>
    </r>
  </si>
  <si>
    <t>拉入发动机子件</t>
  </si>
  <si>
    <t>大阪返回气瓶MIS数据修改</t>
  </si>
  <si>
    <t>大阪拆下充氧类气瓶需将MIS系统退回观察，按KY做拆下，以便于收料。由于先前失误将系统点至CK-DX-KIX，无法退回观察，故此申请</t>
  </si>
  <si>
    <t>MIS系统信息修改</t>
  </si>
  <si>
    <t>序号前面少了一个0</t>
  </si>
  <si>
    <t>MIS数据BUG修复</t>
  </si>
  <si>
    <t>16POLS0001 PN:14330-350 SN:04124041 系统无法验收</t>
  </si>
  <si>
    <r>
      <t>P</t>
    </r>
    <r>
      <rPr>
        <sz val="12"/>
        <rFont val="宋体"/>
        <family val="3"/>
        <charset val="134"/>
      </rPr>
      <t>OLS重复借进</t>
    </r>
  </si>
  <si>
    <t>发票推送错误</t>
  </si>
  <si>
    <r>
      <t>汇率缺失，与E</t>
    </r>
    <r>
      <rPr>
        <sz val="12"/>
        <rFont val="宋体"/>
        <family val="3"/>
        <charset val="134"/>
      </rPr>
      <t>RP联调</t>
    </r>
  </si>
  <si>
    <t>条码169091102295无法转库发料</t>
  </si>
  <si>
    <t>王修明</t>
  </si>
  <si>
    <t>重复录入</t>
  </si>
  <si>
    <t>徐辉</t>
  </si>
  <si>
    <t>2015年下半年NRC匹配导出</t>
  </si>
  <si>
    <t>邵林</t>
  </si>
  <si>
    <t>关于数据导出帮忙</t>
  </si>
  <si>
    <t>因为我们库房建立浦东中心库，故需要一些不常用的件存放在相对库房资源充足的浦东库房，数据是用来为以后的分配做参考</t>
  </si>
  <si>
    <t>时控件工卡状态修改</t>
  </si>
  <si>
    <t>关于C检工作完工界面 C检工作包中EO封面版本问题</t>
  </si>
  <si>
    <t>MIS合同推送出现BUG</t>
  </si>
  <si>
    <t>4197镇流器数据修改</t>
  </si>
  <si>
    <t>修改完工记录1</t>
  </si>
  <si>
    <t>是由于空客给的件序号有误，因此完工记录与实际不符</t>
  </si>
  <si>
    <t>拉一个子件</t>
  </si>
  <si>
    <t>拉一个子件J13</t>
  </si>
  <si>
    <t>15ROR2743供应商地点不合法</t>
  </si>
  <si>
    <t>关于目前还未解决的MIS数据问题</t>
  </si>
  <si>
    <t>系统BUG</t>
  </si>
  <si>
    <r>
      <t>P</t>
    </r>
    <r>
      <rPr>
        <sz val="12"/>
        <rFont val="宋体"/>
        <family val="3"/>
        <charset val="134"/>
      </rPr>
      <t>OLS合同收料异常，系统无库存，状态未变更</t>
    </r>
  </si>
  <si>
    <t>张世云</t>
  </si>
  <si>
    <t>MIS录入修正</t>
  </si>
  <si>
    <t>近期复查发现SB A320-46-1095 R000在录入MIS时因误操作将版本R000录为R046，望批准修正</t>
  </si>
  <si>
    <t>Fw:Fw:Re:Re:Re:关于异常架位的盘查</t>
  </si>
  <si>
    <t>发票04299220、08899503、08729369、09046222 MIS推送有问题</t>
  </si>
  <si>
    <t>关于16POLS0074合同 件号 2123M56P04 序号 EMDB2960</t>
  </si>
  <si>
    <t>内审数据导出</t>
  </si>
  <si>
    <t>3800708-1、P-4346此件系统无法点到待修</t>
  </si>
  <si>
    <t xml:space="preserve">一般拆件处理界面，在YC-BKY位置的件号，我们可以直接点击待修按钮做到DX位置，这样我们才能做MIS系统合同送修。
但此件现在在YC位置，我们点击待修按钮，此件不能到DX位，不知道是什么原因，这应该是BUG问题，烦请帮助处理一下，谢谢
</t>
  </si>
  <si>
    <t>MIS修改</t>
  </si>
  <si>
    <t>核实该信息为录入错误</t>
  </si>
  <si>
    <t>修改工卡状态</t>
  </si>
  <si>
    <t>关于系统数据修改</t>
  </si>
  <si>
    <t>系统被误操作至GH</t>
  </si>
  <si>
    <t>MIS修改单</t>
  </si>
  <si>
    <t>输入机号错误</t>
  </si>
  <si>
    <t>16POP0396 PN:756A0000-06 SN:0756A00ES010328 合同收料后系统无库存</t>
  </si>
  <si>
    <t>16POP0396 合同中PN:756A0000-06 SN:0756A00ES010328 正常收料后系统查询不到对应序号的库存</t>
  </si>
  <si>
    <t>具体问题待进一步核查</t>
  </si>
  <si>
    <t>16ROR0105 MIS合同供应商修改</t>
  </si>
  <si>
    <t>宋丹</t>
  </si>
  <si>
    <t>合同16POS0046 件号3214-31
序号789597改为787597</t>
  </si>
  <si>
    <t>MIS数据修改</t>
  </si>
  <si>
    <t>67262-001-003 132970
67262-001-003 00-12-0211
67262-001-003 132966
修改状态至拆下</t>
  </si>
  <si>
    <t>要业务补充修改需求</t>
  </si>
  <si>
    <t>2016/3/30
回复业务要具体更改要求</t>
  </si>
  <si>
    <t>恢复16POLS0074收料数据（包括收料和归还的）
件号 2123M56P04 序号 EMDB2960</t>
  </si>
  <si>
    <t>问题:POLS合同重复借进,16POLS0074合同没有归还,引起16POLS0093 收料问题
本次问题是16POLS0074 需要归还问题,同一个件反复;</t>
  </si>
  <si>
    <t>删除不正常航班信息201602015698，其属于重复录入</t>
  </si>
  <si>
    <t>误操作重复录入</t>
  </si>
  <si>
    <t>缺签字</t>
  </si>
  <si>
    <t>IS20160323-WX002</t>
  </si>
  <si>
    <t xml:space="preserve">林云鹏的工作经历与实际不符 </t>
  </si>
  <si>
    <t>工作经历是MIS系统直接读取人事系统的数据,需要在人事系统修改,请联系人事系统</t>
  </si>
  <si>
    <t>人事系统中已更改</t>
  </si>
  <si>
    <t xml:space="preserve"> 杨海川</t>
  </si>
  <si>
    <t>发料数据处理</t>
  </si>
  <si>
    <t>发料冗余数据清理</t>
  </si>
  <si>
    <t>需求</t>
  </si>
  <si>
    <t>代启明</t>
  </si>
  <si>
    <t>件号D3214022000200属性修改</t>
  </si>
  <si>
    <t>将15POS0483合同采购的两个件号为D3214022000200的螺母由批次件改成6类序号件（RL件），将收料的批次1085517改成序号SHL18780和SHL18786，并更改MIS中的收发料记录</t>
  </si>
  <si>
    <t>维修方案有变动，该件需要对序号时控监控，而该件以前定义成了批次件</t>
  </si>
  <si>
    <t>MIS数据导入</t>
  </si>
  <si>
    <t>部件位置2</t>
  </si>
  <si>
    <t>FLB（F0684314）故障报告一删除三条拆换记录；
PN：ACP2788AE01，2788-36088、PN：ACP2788AE01，2788-36087删除最后一步移动历史，当前位置都做到DZ位置</t>
  </si>
  <si>
    <t>误操作</t>
  </si>
  <si>
    <t>.\数据提取变更签字扫描件\机务\20160412.pdf</t>
  </si>
  <si>
    <t>王岩</t>
  </si>
  <si>
    <t>B6751 CDD0012434被误关闭</t>
  </si>
  <si>
    <t>B6751 CDD0012434目前处于“关闭”状态，回退一个状态，至“打开”状态。回退状态留意，“剩余FH”这一列，应该有数据的</t>
  </si>
  <si>
    <t>.\数据提取变更签字扫描件\机务\20160329.pdf</t>
  </si>
  <si>
    <t>备发拆下时间修改1</t>
  </si>
  <si>
    <t>PN：9387M17P09 SN：HTL20869 这个件的备发拆下时间修改为2016-03-03 
PN：45731-1391 SN:YB007779-U 这个件的备发拆下时间修改为2016-03-01</t>
  </si>
  <si>
    <t>业务部门工作流环节脱节，后面的操作人员没有被及时通知，造成操作滞后，数据异常</t>
  </si>
  <si>
    <t>程泽</t>
  </si>
  <si>
    <r>
      <t>.\数据提取变更签字扫描件\机务\</t>
    </r>
    <r>
      <rPr>
        <sz val="9"/>
        <color indexed="8"/>
        <rFont val="宋体"/>
        <family val="3"/>
        <charset val="134"/>
      </rPr>
      <t>20160331.pdf</t>
    </r>
  </si>
  <si>
    <t>钮茵</t>
  </si>
  <si>
    <t>日分</t>
  </si>
  <si>
    <t>16年3月日分航材数据提取</t>
  </si>
  <si>
    <t>例行活动</t>
  </si>
  <si>
    <t>不必签字</t>
  </si>
  <si>
    <t>例行提取</t>
  </si>
  <si>
    <t>王振宇</t>
  </si>
  <si>
    <r>
      <t>M</t>
    </r>
    <r>
      <rPr>
        <sz val="9"/>
        <rFont val="宋体"/>
        <family val="3"/>
        <charset val="134"/>
      </rPr>
      <t>IS</t>
    </r>
  </si>
  <si>
    <t xml:space="preserve">MIS信息修改 </t>
  </si>
  <si>
    <t>FLB：F0666889 故障报告二 选择勾选“机组报告”，取消“关闭保留”其他内容不变 
MDD：MDD0021805 将关闭措施内容都删了，该MDD需要继续保留</t>
  </si>
  <si>
    <r>
      <t>.\数据提取变更签字扫描件\机务\</t>
    </r>
    <r>
      <rPr>
        <sz val="9"/>
        <color indexed="8"/>
        <rFont val="宋体"/>
        <family val="3"/>
        <charset val="134"/>
      </rPr>
      <t>20160406</t>
    </r>
    <r>
      <rPr>
        <sz val="9"/>
        <color indexed="8"/>
        <rFont val="宋体"/>
        <family val="3"/>
        <charset val="134"/>
      </rPr>
      <t>.pdf</t>
    </r>
  </si>
  <si>
    <t xml:space="preserve">ADD编号修复 </t>
  </si>
  <si>
    <t>ADD0041530与ADD41531，ADD编号互换，互换后的ADD41530对应EAD3300修订为EAD3301。</t>
  </si>
  <si>
    <t>.\数据提取变更签字扫描件\机务\20160406.pdf</t>
  </si>
  <si>
    <t>删除一步拆换件</t>
  </si>
  <si>
    <t>FLB：F0670209  主轮：2650GM，相同拆下记录有 2 条，删除 1 条</t>
  </si>
  <si>
    <t>航线录入了两遍拆换件，我这边没有权限删除</t>
  </si>
  <si>
    <t>2016/4/29
2016/5/11确认修复</t>
  </si>
  <si>
    <t>拉发动机子件-后吊点</t>
  </si>
  <si>
    <t>把 PN：642-2300-1 SN：5236P 这个件拉入发动机699974 子件 FIN：AFT MOUNT 上，进入清单时间为2010-07-19</t>
  </si>
  <si>
    <t>699974已经移动过，我没有权限拉子件。
该件实物已送大修厂，航材等着做合同，所以请优先处理</t>
  </si>
  <si>
    <t>无权限</t>
  </si>
  <si>
    <t>装机设备清单数据导出所有件号数据</t>
  </si>
  <si>
    <t>.\数据提取变更签字扫描件\机务\20160408.pdf</t>
  </si>
  <si>
    <t>起落架子件不显示</t>
  </si>
  <si>
    <t>PN：201581001 SN：MDL-0978L 这个起落架的子件在“组合件管理”界面不显示</t>
  </si>
  <si>
    <t>装机件直接拉至库房BUG</t>
  </si>
  <si>
    <t>全部删回B6820上</t>
  </si>
  <si>
    <t>修改工卡状态----手提氧气瓶</t>
  </si>
  <si>
    <t>在“时控件计划调整”界面里帮我把PN：3552AAADAACXCD SN:P12030864 工卡号：TGC-A353000-02-1 这份工卡的状态从“仓库执行”修改为“计划中”</t>
  </si>
  <si>
    <t>这份工卡为何卡死在了“仓库执行”，原因未知</t>
  </si>
  <si>
    <r>
      <t>.\数据提取变更签字扫描件\机务\2016041</t>
    </r>
    <r>
      <rPr>
        <sz val="9"/>
        <color indexed="8"/>
        <rFont val="宋体"/>
        <family val="3"/>
        <charset val="134"/>
      </rPr>
      <t>4</t>
    </r>
    <r>
      <rPr>
        <sz val="9"/>
        <color indexed="8"/>
        <rFont val="宋体"/>
        <family val="3"/>
        <charset val="134"/>
      </rPr>
      <t>.pdf</t>
    </r>
  </si>
  <si>
    <t>16ROR0142推送报价的时候反馈地点不合法</t>
  </si>
  <si>
    <t>20160602-件号1010804-0转库数据丢失</t>
  </si>
  <si>
    <t>航材收料是时其中一个件PN：1010804-0 批次：1101533系统显示收料成功，但是该项目未在当前界面消失，在综合查询中查询到该件还在转库状态</t>
  </si>
  <si>
    <t>系统里面定义了两个一样的件号777B0000-02，希望删除掉定义消耗件的数据，保留定义为周转件的数据，并将消耗件的记录转移到周转件上面去。</t>
  </si>
  <si>
    <t>16ROR0953这个合同报价推送报错数量为空</t>
  </si>
  <si>
    <t>16POS0254 合同中供应商为ST Aerospaces Supplies Pte Ltd ，实际供应商应为AIRBUS SAS SPARES</t>
  </si>
  <si>
    <t>6/2核查，关闭</t>
  </si>
  <si>
    <t>16pos0199 16pos0200“发票付款”-“选合同”之后就空白页面</t>
  </si>
  <si>
    <t>业务自己解决</t>
  </si>
  <si>
    <t>16POLS0133 件号C24736100-1 序号H3057 验收时跳错无法验收</t>
  </si>
  <si>
    <t>删除之后无法选合同</t>
  </si>
  <si>
    <t>合同号：16pos0139/16pos0161/16row0025/15row0132
发票号：91438057、/9438056/91431971/91438144
供应商：SATAIR
“删除某行”之后，系统全部删除，之后“选合同”，就“空白”</t>
  </si>
  <si>
    <t>EO编号少“-”号</t>
  </si>
  <si>
    <t>EO编号少了一个“-”号</t>
  </si>
  <si>
    <t>.\数据提取变更签字扫描件\机务\20160419.pdf</t>
  </si>
  <si>
    <t>童庆有一个培训记录有问题现在需要删除这个培训记录
培训名称：工程岗位补差课程 ET2014009
培训序号：6721</t>
  </si>
  <si>
    <t>修改机号</t>
  </si>
  <si>
    <t>PN：14330-004C2 SN：0727 这个件的原始装机机号从“B6562”修改为“B6561”</t>
  </si>
  <si>
    <t>在验收计量工具时发现，1256229这个条码的工具会出来两条信息，并且点击验证后会报错</t>
  </si>
  <si>
    <t>结构损伤报告删除</t>
  </si>
  <si>
    <t>流水号为 16B16270001 的结构损伤报告由于填写人飞机号填错，该损伤报告无效，要删除</t>
  </si>
  <si>
    <t>11份工卡修改为计划中</t>
  </si>
  <si>
    <t>11份工卡的工卡状态从“仓库执行”修改为“计划中”</t>
  </si>
  <si>
    <r>
      <t xml:space="preserve">前10份卡是系统BUG，原因未知。最后一份卡是我点错了
</t>
    </r>
    <r>
      <rPr>
        <sz val="9"/>
        <rFont val="宋体"/>
        <family val="3"/>
        <charset val="134"/>
      </rPr>
      <t>5月5号反馈：工卡号：TGC-A262341-01-2 这份工卡状态从“仓库执行”修改成了空白，而不是“计划中”
5月11日重新修复好了</t>
    </r>
  </si>
  <si>
    <r>
      <t>.\数据提取变更签字扫描件\机务\</t>
    </r>
    <r>
      <rPr>
        <sz val="9"/>
        <color indexed="8"/>
        <rFont val="宋体"/>
        <family val="3"/>
        <charset val="134"/>
      </rPr>
      <t>20160429</t>
    </r>
    <r>
      <rPr>
        <sz val="9"/>
        <color indexed="8"/>
        <rFont val="宋体"/>
        <family val="3"/>
        <charset val="134"/>
      </rPr>
      <t>维修工程部</t>
    </r>
    <r>
      <rPr>
        <sz val="9"/>
        <color indexed="8"/>
        <rFont val="宋体"/>
        <family val="3"/>
        <charset val="134"/>
      </rPr>
      <t>.pdf</t>
    </r>
  </si>
  <si>
    <t>几个送修合同的厂家名称 和 实际送修供应商 栏需要对调下信息</t>
  </si>
  <si>
    <t>.\数据提取变更签字扫描件\机务\20160425.jpg</t>
  </si>
  <si>
    <t>计量验收系统问题</t>
  </si>
  <si>
    <t>系统工具数据多处重复</t>
  </si>
  <si>
    <t>.\数据提取变更签字扫描件\机务\20160422.jpg</t>
  </si>
  <si>
    <t>4月日分航材数据提取</t>
  </si>
  <si>
    <t>具体内容为消耗件，周转件，化工品的收发退废，汇总表，单价变动表。 
提取期间：20160401 - 20160430
4月汇率：1USD＝ 112.39 1元＝ 17.38 1EUR = 127.89</t>
  </si>
  <si>
    <t>氧气瓶8794077，SN:C15030140，合同15ROR4105在2015.12.11已经完成收料入库，并在当天使用。在库房综合查询中也能查到，但是在航材合同收料界面确发现仍在未收料状态。</t>
  </si>
  <si>
    <r>
      <t>.\数据提取变更签字扫描件\机务\2016042</t>
    </r>
    <r>
      <rPr>
        <sz val="9"/>
        <rFont val="宋体"/>
        <family val="3"/>
        <charset val="134"/>
      </rPr>
      <t>8.jpg</t>
    </r>
  </si>
  <si>
    <t>EO封面在C检完工界面的问题</t>
  </si>
  <si>
    <t>EO（EOA320-53-050）加入C件完工界面后，封面打印出来的是待编辑的R1版，不是当前有效的R0版。但在通用查询-EO查询中打印，版本又是对的</t>
  </si>
  <si>
    <r>
      <t>B</t>
    </r>
    <r>
      <rPr>
        <sz val="9"/>
        <rFont val="宋体"/>
        <family val="3"/>
        <charset val="134"/>
      </rPr>
      <t>UG导致的数据变更，无需</t>
    </r>
    <r>
      <rPr>
        <sz val="9"/>
        <rFont val="宋体"/>
        <family val="3"/>
        <charset val="134"/>
      </rPr>
      <t>签字</t>
    </r>
  </si>
  <si>
    <t>发票付款申请推送错误，发票号02904972</t>
  </si>
  <si>
    <t>0420发票号02904972 在MIS中推送付款申请弹出错误提示
0428发票35372835，02904970，02904971 MIS推送付款时也弹出错误</t>
  </si>
  <si>
    <t>.\数据提取变更签字扫描件\机务\20160428-发票无法推送ERP.jpg</t>
  </si>
  <si>
    <t>.\数据提取变更签字扫描件\机务\20160429.jpg</t>
  </si>
  <si>
    <t>发票号：28481361/28481362/28481363/28481364MIS内付款申请推送已成功，但到ERP系统，没有匹配信息，人工匹配也不行</t>
  </si>
  <si>
    <t>20160427-ROR合同无法推送</t>
  </si>
  <si>
    <t>16ROR0142 16ROR0106 15ROR4260 15ROR4203合同无法推送ERP</t>
  </si>
  <si>
    <r>
      <t>.\数据提取变更签字扫描件\机务\2016042</t>
    </r>
    <r>
      <rPr>
        <sz val="9"/>
        <rFont val="宋体"/>
        <family val="3"/>
        <charset val="134"/>
      </rPr>
      <t>7.jpg</t>
    </r>
  </si>
  <si>
    <t>整张FLB搬移</t>
  </si>
  <si>
    <t>将FLB（F0703544）上的所有内容搬移至FLB（F0703545）上</t>
  </si>
  <si>
    <t>个例，人员操作错误</t>
  </si>
  <si>
    <t>1、将子部件拉入组合件清单。 
部件：PN：RP216-00，SN：YC539946，名称：T25 SENSOR 
拉入组合件ESN：643627，FIN：T25 SENSOR，进入时间：2011-09-27。 
2、有个发动机上的子部件，修改该件的序号。 
系统当前数据：PN：3505582-27，SN：YG439616，A/C：B6840，位置：643641 
修改序号后应为：PN：3505582-27，SN：YG438621，A/C：B6840，位置：643641 
只需要修改这个数据的序号</t>
  </si>
  <si>
    <t>1、拉子件问题
2、初始数据录入错误</t>
  </si>
  <si>
    <t>9965 FLB 0668507报错</t>
  </si>
  <si>
    <t>这张9965的FLB 0668507，航线提了修改单，需要加工作者名字，加完名字保存后系统报错（具体见附件）。由于里面有条时控件的拆换记录，所以想请IT修复一下这个报错。</t>
  </si>
  <si>
    <t>该FLB进不去了，一直报错</t>
  </si>
  <si>
    <t>有个GEAR MOTOR当前件序号为：PN：396800-12，SN：EM602606 
现在航线实际拆装后发现，这个序号有问题，实际序号为EM602603</t>
  </si>
  <si>
    <t>这个件是原始装机件，厂家当时给的序号就是错误的，需要改序号。</t>
  </si>
  <si>
    <t xml:space="preserve">C检包中部件变红逻辑 </t>
  </si>
  <si>
    <t xml:space="preserve">今天发现C检包中，部件工卡如时控件，其部件对象被拆下后，C检包变红，飞机号不变的逻辑，有两个件突破了这个逻辑，位置更新到了DZ这类库房的位置，应该是原来拆下的机号，涉及的序号为：81210-54650，81210-54675，PN:755C0000-01再加热器。 
但奇怪的是同样是这架飞机6705拆下的时控件，有两个灭火瓶的工卡位置是显示原来机号且变红，如附图。序号为：21426F1，21503F1，PN:34600017 
灭火瓶是我们自己保障的，而再加热器是STA件。 </t>
  </si>
  <si>
    <t xml:space="preserve">这个问题有点怪，ST也还未批，机号变成了DZ位,是不是和上次更新显示红字有关，烦请查一下原因。 </t>
  </si>
  <si>
    <t>这个属于问题，不是数据变更</t>
  </si>
  <si>
    <r>
      <t>.\数据提取变更签字扫描件\机务\20160428-ROR合同查找不到</t>
    </r>
    <r>
      <rPr>
        <sz val="9"/>
        <color indexed="8"/>
        <rFont val="宋体"/>
        <family val="3"/>
        <charset val="134"/>
      </rPr>
      <t>.jpg</t>
    </r>
  </si>
  <si>
    <t>.\数据提取变更签字扫描件\机务\20160429-问题 寄售汇总退回厂家数量数据错误.jpg</t>
  </si>
  <si>
    <t>.\数据提取变更签字扫描件\机务\20160503-发票56471754无法推送ERP.JPG</t>
  </si>
  <si>
    <t>.\数据提取变更签字扫描件\机务\20160503-合同无法被发票选择.JPG</t>
  </si>
  <si>
    <t>转到0524汇总</t>
  </si>
  <si>
    <t>20160430-问题 16POS0030无法被挑选付款</t>
  </si>
  <si>
    <t>发票号C18673/C18542/C18480，然后挑选合同号16POS0030，无法显示出来</t>
  </si>
  <si>
    <t>.\数据提取变更签字扫描件\机务\20160503-16POS0030无法付款挑选.JPG</t>
  </si>
  <si>
    <t>地服转岗司机mis账号</t>
  </si>
  <si>
    <r>
      <t>s</t>
    </r>
    <r>
      <rPr>
        <sz val="9"/>
        <color indexed="8"/>
        <rFont val="宋体"/>
        <family val="3"/>
        <charset val="134"/>
      </rPr>
      <t>qmw</t>
    </r>
  </si>
  <si>
    <t>陈飞直接做了</t>
  </si>
  <si>
    <t>.\数据提取变更签字扫描件\机务\20160503-数据 16ROT0018删除.JPG</t>
  </si>
  <si>
    <t>20160506-15ROR4260推送数量为空</t>
  </si>
  <si>
    <t>.\数据提取变更签字扫描件\机务\20160506-15ROR4260合同无法推送-签字.jpg</t>
  </si>
  <si>
    <t>与0427重复，此条关闭</t>
  </si>
  <si>
    <t xml:space="preserve">发票号34424431/34424432.  合同号 16pot0045/15pot0366 点击推送时，提示错误信息。
</t>
  </si>
  <si>
    <t>.\数据提取变更签字扫描件\机务\20160506-发票34424431无法推送-签字.jpg</t>
  </si>
  <si>
    <t>关闭件号:2758 的转库指令单13SM00992</t>
  </si>
  <si>
    <r>
      <t>.\数据提取变更签字扫描件\机务\</t>
    </r>
    <r>
      <rPr>
        <sz val="9"/>
        <color indexed="8"/>
        <rFont val="宋体"/>
        <family val="3"/>
        <charset val="134"/>
      </rPr>
      <t>20160506-</t>
    </r>
    <r>
      <rPr>
        <sz val="9"/>
        <color indexed="8"/>
        <rFont val="宋体"/>
        <family val="3"/>
        <charset val="134"/>
      </rPr>
      <t>问题</t>
    </r>
    <r>
      <rPr>
        <sz val="9"/>
        <color indexed="8"/>
        <rFont val="宋体"/>
        <family val="3"/>
        <charset val="134"/>
      </rPr>
      <t xml:space="preserve"> </t>
    </r>
    <r>
      <rPr>
        <sz val="9"/>
        <color indexed="8"/>
        <rFont val="宋体"/>
        <family val="3"/>
        <charset val="134"/>
      </rPr>
      <t>转库指令无法关闭</t>
    </r>
    <r>
      <rPr>
        <sz val="9"/>
        <color indexed="8"/>
        <rFont val="宋体"/>
        <family val="3"/>
        <charset val="134"/>
      </rPr>
      <t>.pdf</t>
    </r>
  </si>
  <si>
    <t>删除两步移动步骤</t>
  </si>
  <si>
    <t>把PN：FRH100013A SN：44091079 这个件删回两步移动步骤，使之回到原始装机位。</t>
  </si>
  <si>
    <t>该件当初拉入组合件的时候拉错，不应该拉这个件的。</t>
  </si>
  <si>
    <r>
      <t>.\数据提取变更签字扫描件\机务\</t>
    </r>
    <r>
      <rPr>
        <sz val="9"/>
        <color indexed="8"/>
        <rFont val="宋体"/>
        <family val="3"/>
        <charset val="134"/>
      </rPr>
      <t>20160505.pdf</t>
    </r>
  </si>
  <si>
    <t>拉一个子件-压差传感器</t>
  </si>
  <si>
    <t>把 PN：3876227-2 SN：151124124809 这个件拉入APU P-4083 的子件FIN：DELTA P 上进入清单时间2009-01-17。</t>
  </si>
  <si>
    <t>APU非原始装机APU，我没有权限拉子件。</t>
  </si>
  <si>
    <t>ADD71797 机号修改申请</t>
  </si>
  <si>
    <t xml:space="preserve">B-6667 ADD71797 在输入系统时错将机号录入成了B-6562。 </t>
  </si>
  <si>
    <t>关于MIS的人事信息</t>
  </si>
  <si>
    <t>同步一次ERP和MIS的所有人员的学习经历和工作经历</t>
  </si>
  <si>
    <t>由于ERP和MIS同步信息问题导致，不签字</t>
  </si>
  <si>
    <t>收料16POP0335时, 业务员输错了序号</t>
  </si>
  <si>
    <r>
      <t>.\数据提取变更签字扫描件\机务\</t>
    </r>
    <r>
      <rPr>
        <sz val="9"/>
        <color indexed="8"/>
        <rFont val="宋体"/>
        <family val="3"/>
        <charset val="134"/>
      </rPr>
      <t>20160510-PN 3291390-4序号修改.jpg</t>
    </r>
  </si>
  <si>
    <t>POJ合同无法付款</t>
  </si>
  <si>
    <t>发票号：20467502、04/27503  合同号：15POJ0052等寄售（POJ）信息匹配有问题（行信息空白）</t>
  </si>
  <si>
    <r>
      <t>.\数据提取变更签字扫描件\机务\</t>
    </r>
    <r>
      <rPr>
        <sz val="9"/>
        <color indexed="8"/>
        <rFont val="宋体"/>
        <family val="3"/>
        <charset val="134"/>
      </rPr>
      <t>20160511-POJ-ERP</t>
    </r>
    <r>
      <rPr>
        <sz val="9"/>
        <color indexed="8"/>
        <rFont val="宋体"/>
        <family val="3"/>
        <charset val="134"/>
      </rPr>
      <t>合同信息空白</t>
    </r>
    <r>
      <rPr>
        <sz val="9"/>
        <color indexed="8"/>
        <rFont val="宋体"/>
        <family val="3"/>
        <charset val="134"/>
      </rPr>
      <t>.jpg</t>
    </r>
  </si>
  <si>
    <t>将16SOLS0167的供应商修改为：昆明利顿</t>
  </si>
  <si>
    <t>.\数据提取变更签字扫描件\机务\20160511-16SOLS0167供应商修改--签字.jpg</t>
  </si>
  <si>
    <r>
      <t>.\数据提取变更签字扫描件\机务\</t>
    </r>
    <r>
      <rPr>
        <sz val="9"/>
        <color indexed="8"/>
        <rFont val="宋体"/>
        <family val="3"/>
        <charset val="134"/>
      </rPr>
      <t>20160511-PN CE9284E退回上一步.jpg</t>
    </r>
  </si>
  <si>
    <r>
      <t>.\数据提取变更签字扫描件\机务\</t>
    </r>
    <r>
      <rPr>
        <sz val="9"/>
        <color indexed="8"/>
        <rFont val="宋体"/>
        <family val="3"/>
        <charset val="134"/>
      </rPr>
      <t>20160511-16ROR1381厂商修改.jpg</t>
    </r>
  </si>
  <si>
    <t>20160511-大量发票ERP预估数据不存在</t>
  </si>
  <si>
    <r>
      <t>.\数据提取变更签字扫描件\机务\</t>
    </r>
    <r>
      <rPr>
        <sz val="9"/>
        <color indexed="8"/>
        <rFont val="宋体"/>
        <family val="3"/>
        <charset val="134"/>
      </rPr>
      <t>20160511-大量发票ERP预估数据不存在.jpg</t>
    </r>
  </si>
  <si>
    <t>汇总到5/24</t>
  </si>
  <si>
    <t>.\数据提取变更签字扫描件\机务\20160512-ERP推送空白.jpg</t>
  </si>
  <si>
    <t>业务先通过ERP系统直接做付款了</t>
  </si>
  <si>
    <t>修改两个件</t>
  </si>
  <si>
    <t>（1）PN：066-50007-0212 SN：ALA52B-05790 这个的位置从“CK-GH-HQ”修改为“B6310”，Bin从“TEMP”修改为“2SA1”，具体见附件1
（2）PN：066-50007-0212 SN：2422 这个件的最近两步移动步骤删除，并且把这个件的Bin从“2SA1”修改为“2SA2”，具体见附件2</t>
  </si>
  <si>
    <t xml:space="preserve">由于这两个件都是先对串，然后被拆下的，对串的那一步，航线人员录错了FLB号，等我们发现时，已经被拆下GH了。在删除拆下那一步时，部件位置退不回去了。 </t>
  </si>
  <si>
    <t>修改5份工卡状态</t>
  </si>
  <si>
    <t>5份时控件工卡状态从“仓库执行”修改为“计划中”</t>
  </si>
  <si>
    <r>
      <t>.\数据提取变更签字扫描件\机务\</t>
    </r>
    <r>
      <rPr>
        <sz val="9"/>
        <color indexed="8"/>
        <rFont val="宋体"/>
        <family val="3"/>
        <charset val="134"/>
      </rPr>
      <t>20160527.pdf</t>
    </r>
  </si>
  <si>
    <t>时控件新增工卡ST导入</t>
  </si>
  <si>
    <t>时控件新增工卡的第一个ST必须由IT来导入，我是无法新增的</t>
  </si>
  <si>
    <t>MIS系统的BUG</t>
  </si>
  <si>
    <r>
      <t>.\数据提取变更签字扫描件\机务\</t>
    </r>
    <r>
      <rPr>
        <sz val="9"/>
        <color indexed="8"/>
        <rFont val="宋体"/>
        <family val="3"/>
        <charset val="134"/>
      </rPr>
      <t>20160517.pdf</t>
    </r>
  </si>
  <si>
    <t>修改MIS</t>
  </si>
  <si>
    <t>F0662596，故障报告一的拆装记录需要删除。 
部件 PN：2980332100100，SN：29552，恢复到DZ位。 
部件 PN：2980332100100，SN：33503，恢复到B9965（fin：3200MM）上。</t>
  </si>
  <si>
    <r>
      <t>有个4.9号拆装记录需要删除重做
之前谢志谦和周磊</t>
    </r>
    <r>
      <rPr>
        <sz val="9"/>
        <rFont val="宋体"/>
        <family val="3"/>
        <charset val="134"/>
      </rPr>
      <t>OA</t>
    </r>
    <r>
      <rPr>
        <sz val="9"/>
        <rFont val="宋体"/>
        <family val="3"/>
        <charset val="134"/>
      </rPr>
      <t>发的关于</t>
    </r>
    <r>
      <rPr>
        <sz val="9"/>
        <rFont val="宋体"/>
        <family val="3"/>
        <charset val="134"/>
      </rPr>
      <t>B9965</t>
    </r>
    <r>
      <rPr>
        <sz val="9"/>
        <rFont val="宋体"/>
        <family val="3"/>
        <charset val="134"/>
      </rPr>
      <t>修改的那个，可以不用改了，我想了下，牵涉面太大，算了，我用其他方式修改了</t>
    </r>
    <r>
      <rPr>
        <sz val="9"/>
        <rFont val="宋体"/>
        <family val="3"/>
        <charset val="134"/>
      </rPr>
      <t>MIS</t>
    </r>
    <r>
      <rPr>
        <sz val="9"/>
        <rFont val="宋体"/>
        <family val="3"/>
        <charset val="134"/>
      </rPr>
      <t>系统，不再做后台修改了</t>
    </r>
  </si>
  <si>
    <r>
      <t>盛斌斌提出不要改了
2</t>
    </r>
    <r>
      <rPr>
        <sz val="9"/>
        <color indexed="8"/>
        <rFont val="宋体"/>
        <family val="3"/>
        <charset val="134"/>
      </rPr>
      <t>016/8/4</t>
    </r>
  </si>
  <si>
    <t>导出人员培训日期小于上家公司历史日期信息。</t>
  </si>
  <si>
    <r>
      <t>.\数据提取变更签字扫描件\机务\</t>
    </r>
    <r>
      <rPr>
        <sz val="9"/>
        <color indexed="8"/>
        <rFont val="宋体"/>
        <family val="3"/>
        <charset val="134"/>
      </rPr>
      <t>20160518-16ROR1083</t>
    </r>
    <r>
      <rPr>
        <sz val="9"/>
        <color indexed="8"/>
        <rFont val="宋体"/>
        <family val="3"/>
        <charset val="134"/>
      </rPr>
      <t>供应商地点不合法</t>
    </r>
    <r>
      <rPr>
        <sz val="9"/>
        <color indexed="8"/>
        <rFont val="宋体"/>
        <family val="3"/>
        <charset val="134"/>
      </rPr>
      <t>.jpg</t>
    </r>
  </si>
  <si>
    <t>拉一个子件-防冰管</t>
  </si>
  <si>
    <t>把PN：14495-507 SN：09422991-013 这个件拉入发动机699259 子件 FIN:ICE DUCT M 上，进入清单时间为：2009-03-28</t>
  </si>
  <si>
    <t>拉子件问题</t>
  </si>
  <si>
    <r>
      <t>.\数据提取变更签字扫描件\机务\</t>
    </r>
    <r>
      <rPr>
        <sz val="9"/>
        <color indexed="8"/>
        <rFont val="宋体"/>
        <family val="3"/>
        <charset val="134"/>
      </rPr>
      <t>2016051</t>
    </r>
    <r>
      <rPr>
        <sz val="9"/>
        <color indexed="8"/>
        <rFont val="宋体"/>
        <family val="3"/>
        <charset val="134"/>
      </rPr>
      <t>8</t>
    </r>
    <r>
      <rPr>
        <sz val="9"/>
        <color indexed="8"/>
        <rFont val="宋体"/>
        <family val="3"/>
        <charset val="134"/>
      </rPr>
      <t>.pdf</t>
    </r>
  </si>
  <si>
    <t>删除5步移动步骤</t>
  </si>
  <si>
    <t>PN：87232329V03 SN：10339这个的最近5步移动步骤删除</t>
  </si>
  <si>
    <r>
      <t>F</t>
    </r>
    <r>
      <rPr>
        <sz val="12"/>
        <rFont val="宋体"/>
        <family val="3"/>
        <charset val="134"/>
      </rPr>
      <t>LB修改做仅拆下</t>
    </r>
  </si>
  <si>
    <t>MIS系统修改及问题</t>
  </si>
  <si>
    <t>三条工卡方案的修复</t>
  </si>
  <si>
    <t>历史遗留问题</t>
  </si>
  <si>
    <t>核对寄售汇总页面已退回厂家数量哪些历史数据有问题</t>
  </si>
  <si>
    <r>
      <t>.\数据提取变更签字扫描件\机务\</t>
    </r>
    <r>
      <rPr>
        <sz val="9"/>
        <color indexed="8"/>
        <rFont val="宋体"/>
        <family val="3"/>
        <charset val="134"/>
      </rPr>
      <t>20160519-寄售退回厂家发料数据提取-签字.jpg</t>
    </r>
  </si>
  <si>
    <t>20160519-S8990-011收料数据行丢失</t>
  </si>
  <si>
    <r>
      <t>.\数据提取变更签字扫描件\机务\</t>
    </r>
    <r>
      <rPr>
        <sz val="9"/>
        <color indexed="8"/>
        <rFont val="宋体"/>
        <family val="3"/>
        <charset val="134"/>
      </rPr>
      <t>20160519-S8990-011收料行丢失-签字.jpg</t>
    </r>
  </si>
  <si>
    <r>
      <t>.\数据提取变更签字扫描件\机务\</t>
    </r>
    <r>
      <rPr>
        <sz val="9"/>
        <color indexed="8"/>
        <rFont val="宋体"/>
        <family val="3"/>
        <charset val="134"/>
      </rPr>
      <t>20160520-D65589-1系统数据错误.jpg</t>
    </r>
  </si>
  <si>
    <t>该合同点击发票申请，显示已申请数量：1，因此无法申请；SA1604195637找不到</t>
  </si>
  <si>
    <r>
      <t>.\数据提取变更签字扫描件\机务\</t>
    </r>
    <r>
      <rPr>
        <sz val="9"/>
        <color indexed="8"/>
        <rFont val="宋体"/>
        <family val="3"/>
        <charset val="134"/>
      </rPr>
      <t>20160520-16SM01644系统数据错误.jpg</t>
    </r>
  </si>
  <si>
    <t>20160523-16POH0071NGO收料综合库存数据消失</t>
  </si>
  <si>
    <r>
      <t>.\数据提取变更签字扫描件\机务\</t>
    </r>
    <r>
      <rPr>
        <sz val="9"/>
        <color indexed="8"/>
        <rFont val="宋体"/>
        <family val="3"/>
        <charset val="134"/>
      </rPr>
      <t>20160525-16POH0071部分数据验收完丢失.jpg</t>
    </r>
  </si>
  <si>
    <r>
      <t>.\数据提取变更签字扫描件\机务\</t>
    </r>
    <r>
      <rPr>
        <sz val="9"/>
        <color indexed="8"/>
        <rFont val="宋体"/>
        <family val="3"/>
        <charset val="134"/>
      </rPr>
      <t>20160525-16POLS0182部分收料无法验收.jpg</t>
    </r>
  </si>
  <si>
    <r>
      <t>业务5</t>
    </r>
    <r>
      <rPr>
        <sz val="12"/>
        <rFont val="宋体"/>
        <family val="3"/>
        <charset val="134"/>
      </rPr>
      <t>.28操作可以验收</t>
    </r>
  </si>
  <si>
    <t>规定导出</t>
  </si>
  <si>
    <t>规定数据库需要到2张表，前期需要人工梳理一下</t>
  </si>
  <si>
    <r>
      <t>.\数据提取变更签字扫描件\机务\</t>
    </r>
    <r>
      <rPr>
        <sz val="9"/>
        <color indexed="8"/>
        <rFont val="宋体"/>
        <family val="3"/>
        <charset val="134"/>
      </rPr>
      <t>20160524.pdf</t>
    </r>
  </si>
  <si>
    <t>修改一个件的机号</t>
  </si>
  <si>
    <t xml:space="preserve"> PN：SIC5059-13-10 SN：AS0584 这个件的机号从“B6301”修改为“B6309”</t>
  </si>
  <si>
    <t>MIS修改内容</t>
  </si>
  <si>
    <t>MIS培训记录中有几处问题</t>
  </si>
  <si>
    <t>把PN：N40-1B20212-102 SN：277057 这个的最近的两步移动步骤删除，并且把航材送修合同一并删除
这个件的修改一直都没有完成，现在这个件又多了几步，麻烦按照附件内要求，删除
4 步移动步骤。包括送修合同</t>
  </si>
  <si>
    <t>修理厂家反馈的序号与工作者拆下的不一致，因此MIS系统拆错了一个序号。需要删除回DT后，重新做一次拆装。 
这个件的修改一直都没有完成，现在这个件又多了几步，麻烦按照附件内要求，删除
4 步移动步骤。包括送修合同</t>
  </si>
  <si>
    <r>
      <t>0.</t>
    </r>
    <r>
      <rPr>
        <sz val="12"/>
        <rFont val="宋体"/>
        <family val="3"/>
        <charset val="134"/>
      </rPr>
      <t>1
0.2</t>
    </r>
  </si>
  <si>
    <r>
      <t xml:space="preserve">2016/5/27
</t>
    </r>
    <r>
      <rPr>
        <sz val="9"/>
        <rFont val="宋体"/>
        <family val="3"/>
        <charset val="134"/>
      </rPr>
      <t>2016/7/11</t>
    </r>
  </si>
  <si>
    <r>
      <t xml:space="preserve">2016/7/14
</t>
    </r>
    <r>
      <rPr>
        <sz val="9"/>
        <rFont val="宋体"/>
        <family val="3"/>
        <charset val="134"/>
      </rPr>
      <t>2016/8/22</t>
    </r>
  </si>
  <si>
    <r>
      <t>.\数据提取变更签字扫描件\机务\</t>
    </r>
    <r>
      <rPr>
        <sz val="9"/>
        <color indexed="8"/>
        <rFont val="宋体"/>
        <family val="3"/>
        <charset val="134"/>
      </rPr>
      <t xml:space="preserve">20160524.pdf
</t>
    </r>
    <r>
      <rPr>
        <sz val="9"/>
        <color indexed="8"/>
        <rFont val="宋体"/>
        <family val="3"/>
        <charset val="134"/>
      </rPr>
      <t>.\</t>
    </r>
    <r>
      <rPr>
        <sz val="9"/>
        <color indexed="8"/>
        <rFont val="宋体"/>
        <family val="3"/>
        <charset val="134"/>
      </rPr>
      <t>数据提取变更签字扫描件</t>
    </r>
    <r>
      <rPr>
        <sz val="9"/>
        <color indexed="8"/>
        <rFont val="宋体"/>
        <family val="3"/>
        <charset val="134"/>
      </rPr>
      <t>\</t>
    </r>
    <r>
      <rPr>
        <sz val="9"/>
        <color indexed="8"/>
        <rFont val="宋体"/>
        <family val="3"/>
        <charset val="134"/>
      </rPr>
      <t>机务</t>
    </r>
    <r>
      <rPr>
        <sz val="9"/>
        <color indexed="8"/>
        <rFont val="宋体"/>
        <family val="3"/>
        <charset val="134"/>
      </rPr>
      <t>\20160711.pdf</t>
    </r>
  </si>
  <si>
    <t>.\数据提取变更签字扫描件\机务\20160520-系统转库数据错误.JPG</t>
  </si>
  <si>
    <t>烤箱MIS数据变更</t>
  </si>
  <si>
    <t>.\数据提取变更签字扫描件\机务\20160418-烤箱MIS数据变更.JPG</t>
  </si>
  <si>
    <r>
      <t>P</t>
    </r>
    <r>
      <rPr>
        <sz val="12"/>
        <rFont val="宋体"/>
        <family val="3"/>
        <charset val="134"/>
      </rPr>
      <t>PC做拆下</t>
    </r>
  </si>
  <si>
    <t>20160525-拆件处理界面数据问题--MCC无法点击匹配</t>
  </si>
  <si>
    <t>.\数据提取变更签字扫描件\机务\20160525-拆件处理界面数据问题-签字.JPG</t>
  </si>
  <si>
    <t>.\数据提取变更签字扫描件\机务\20160524-发票付款问题汇总.jpg</t>
  </si>
  <si>
    <t>重复工卡</t>
  </si>
  <si>
    <t>重复工卡共11份，WO号重复了，单机档案前台无法操作归档，需要在单机档案归档后台进行归档</t>
  </si>
  <si>
    <r>
      <t>.\数据提取变更签字扫描件\机务\</t>
    </r>
    <r>
      <rPr>
        <sz val="9"/>
        <color indexed="8"/>
        <rFont val="宋体"/>
        <family val="3"/>
        <charset val="134"/>
      </rPr>
      <t>201606</t>
    </r>
    <r>
      <rPr>
        <sz val="9"/>
        <color indexed="8"/>
        <rFont val="宋体"/>
        <family val="3"/>
        <charset val="134"/>
      </rPr>
      <t>1</t>
    </r>
    <r>
      <rPr>
        <sz val="9"/>
        <color indexed="8"/>
        <rFont val="宋体"/>
        <family val="3"/>
        <charset val="134"/>
      </rPr>
      <t>7</t>
    </r>
    <r>
      <rPr>
        <sz val="9"/>
        <color indexed="8"/>
        <rFont val="宋体"/>
        <family val="3"/>
        <charset val="134"/>
      </rPr>
      <t>.pdf</t>
    </r>
  </si>
  <si>
    <t>20160526-16POT0159 ERP价格错误</t>
  </si>
  <si>
    <t>.\数据提取变更签字扫描件\机务\20160526-16POT0159ERP价格错误.jpg</t>
  </si>
  <si>
    <r>
      <t>15ROR3247， 15ROR3110厂家名称与实际送修供应商对调
15ROR3247已经有发票了，因此，刚才启明录入金额，并会同推送ERP，但出现错误框：“Error cux-20: 该供应商或供应商地点不合法，请检查！”
15ROR3110，还没发票，因此，现在还无法推送</t>
    </r>
    <r>
      <rPr>
        <sz val="9"/>
        <color indexed="8"/>
        <rFont val="宋体"/>
        <family val="3"/>
        <charset val="134"/>
      </rPr>
      <t>ERP</t>
    </r>
    <r>
      <rPr>
        <sz val="9"/>
        <color indexed="8"/>
        <rFont val="宋体"/>
        <family val="3"/>
        <charset val="134"/>
      </rPr>
      <t>。也需和</t>
    </r>
    <r>
      <rPr>
        <sz val="9"/>
        <color indexed="8"/>
        <rFont val="宋体"/>
        <family val="3"/>
        <charset val="134"/>
      </rPr>
      <t>ERP</t>
    </r>
    <r>
      <rPr>
        <sz val="9"/>
        <color indexed="8"/>
        <rFont val="宋体"/>
        <family val="3"/>
        <charset val="134"/>
      </rPr>
      <t xml:space="preserve">供应商修改同步
</t>
    </r>
  </si>
  <si>
    <t>.\数据提取变更签字扫描件\机务\20160526-15ROR3247供应商修改.jpg</t>
  </si>
  <si>
    <t>16POS0341, 16POS0342 合同点击报批申请单后，推送ERP跳错</t>
  </si>
  <si>
    <t>.\数据提取变更签字扫描件\机务\20160509-16POS0341-42合同无法推送ERP.jpg</t>
  </si>
  <si>
    <t>20160526--16ROR0949维修报价推送供应商地点不合法</t>
  </si>
  <si>
    <t>.\数据提取变更签字扫描件\机务\20160526-16ROR0949供应商地点不合法.jpg</t>
  </si>
  <si>
    <t>P/N: NAS1601-012, 数量：100个，被错误收料了，需删除该件的收料记录，回到未收料状态。</t>
  </si>
  <si>
    <t>.\数据提取变更签字扫描件\机务\20160526-16POS0244部分收料数据删除.jpg</t>
  </si>
  <si>
    <t>请协助导出MIS中关于6706飞机的工卡上次完工，下次执行的数据</t>
  </si>
  <si>
    <t>租机公司检查需要</t>
  </si>
  <si>
    <t>.\数据提取变更签字扫描件\机务\20160530-Q4559X数据无法查找.jpg</t>
  </si>
  <si>
    <t>.\数据提取变更签字扫描件\机务\20160530-16POH0064无法拒绝验收.jpg</t>
  </si>
  <si>
    <t>问题</t>
  </si>
  <si>
    <t>.\数据提取变更签字扫描件\机务\20160530-SN 27238数据退回到YC记录.jpg</t>
  </si>
  <si>
    <t>20160530-16POS0340 S8990-011收料验收问题</t>
  </si>
  <si>
    <t>.\数据提取变更签字扫描件\机务\20160530-16POS0340 S8990-011收料问题.jpg</t>
  </si>
  <si>
    <t>.\数据提取变更签字扫描件\机务\20160601-16POS0030无法付款.jpg</t>
  </si>
  <si>
    <r>
      <t>198</t>
    </r>
    <r>
      <rPr>
        <sz val="12"/>
        <rFont val="宋体"/>
        <family val="3"/>
        <charset val="134"/>
      </rPr>
      <t>a</t>
    </r>
  </si>
  <si>
    <t>.\数据提取变更签字扫描件\机务\20160601-SHJH300772无法转库发料.jpg</t>
  </si>
  <si>
    <t>16ROR0827供应商修改</t>
  </si>
  <si>
    <t>.\数据提取变更签字扫描件\机务\20160602-16ROR0827供应商修改.jpg</t>
  </si>
  <si>
    <t>16POLS0236 供应商修改</t>
  </si>
  <si>
    <t>.\数据提取变更签字扫描件\机务\20160602-16POLS0236供应商修改.JPG</t>
  </si>
  <si>
    <t>.\数据提取变更签字扫描件\机务\20160531-16POS0168付款问题.jpg</t>
  </si>
  <si>
    <t>MDD0016834作废</t>
  </si>
  <si>
    <r>
      <t>.\数据提取变更签字扫描件\机务\</t>
    </r>
    <r>
      <rPr>
        <sz val="9"/>
        <color indexed="8"/>
        <rFont val="宋体"/>
        <family val="3"/>
        <charset val="134"/>
      </rPr>
      <t>201606</t>
    </r>
    <r>
      <rPr>
        <sz val="9"/>
        <color indexed="8"/>
        <rFont val="宋体"/>
        <family val="3"/>
        <charset val="134"/>
      </rPr>
      <t>1</t>
    </r>
    <r>
      <rPr>
        <sz val="9"/>
        <color indexed="8"/>
        <rFont val="宋体"/>
        <family val="3"/>
        <charset val="134"/>
      </rPr>
      <t>7</t>
    </r>
    <r>
      <rPr>
        <sz val="9"/>
        <color indexed="8"/>
        <rFont val="宋体"/>
        <family val="3"/>
        <charset val="134"/>
      </rPr>
      <t xml:space="preserve">.pdf
</t>
    </r>
    <r>
      <rPr>
        <sz val="9"/>
        <color indexed="8"/>
        <rFont val="宋体"/>
        <family val="3"/>
        <charset val="134"/>
      </rPr>
      <t>.\</t>
    </r>
    <r>
      <rPr>
        <sz val="9"/>
        <color indexed="8"/>
        <rFont val="宋体"/>
        <family val="3"/>
        <charset val="134"/>
      </rPr>
      <t>数据提取变更签字扫描件</t>
    </r>
    <r>
      <rPr>
        <sz val="9"/>
        <color indexed="8"/>
        <rFont val="宋体"/>
        <family val="3"/>
        <charset val="134"/>
      </rPr>
      <t>\</t>
    </r>
    <r>
      <rPr>
        <sz val="9"/>
        <color indexed="8"/>
        <rFont val="宋体"/>
        <family val="3"/>
        <charset val="134"/>
      </rPr>
      <t>机务</t>
    </r>
    <r>
      <rPr>
        <sz val="9"/>
        <color indexed="8"/>
        <rFont val="宋体"/>
        <family val="3"/>
        <charset val="134"/>
      </rPr>
      <t>\20160701.pdf</t>
    </r>
  </si>
  <si>
    <r>
      <t>202</t>
    </r>
    <r>
      <rPr>
        <sz val="12"/>
        <rFont val="宋体"/>
        <family val="3"/>
        <charset val="134"/>
      </rPr>
      <t>a</t>
    </r>
  </si>
  <si>
    <t>关于维修信息管理系统MAO两份工卡的关闭</t>
  </si>
  <si>
    <t>工程没有加入飞机适用性，导致我对这两份工卡无法进行计划和关闭操作,工程已经下发了MAOA320-53-130R2替代该两份工卡</t>
  </si>
  <si>
    <r>
      <t>.\数据提取变更签字扫描件\机务\</t>
    </r>
    <r>
      <rPr>
        <sz val="9"/>
        <color indexed="8"/>
        <rFont val="宋体"/>
        <family val="3"/>
        <charset val="134"/>
      </rPr>
      <t>20160607.pdf</t>
    </r>
  </si>
  <si>
    <t>.\数据提取变更签字扫描件\机务\20160606-16POS0338 SHJH309347无法拒绝验收.jpg</t>
  </si>
  <si>
    <t>.\数据提取变更签字扫描件\机务\20160606-发票29160582无法推送ERP.jpg</t>
  </si>
  <si>
    <t>.\数据提取变更签字扫描件\机务\20160607-ROR和ROW合同导出问题.jpg</t>
  </si>
  <si>
    <t>TGC-A783204装机清册导入</t>
  </si>
  <si>
    <t>20160608-16ROR1641 1247 1451报价无法推送ERP</t>
  </si>
  <si>
    <t>.\数据提取变更签字扫描件\机务\20160608-16ROR1641 1247 1451报价无法推送ERP.jpg</t>
  </si>
  <si>
    <t>20160606-16POLS0248 NSA5486-9-28N证书查不到</t>
  </si>
  <si>
    <t>.\数据提取变更签字扫描件\机务\20160606-16POLS0248 NSA5486-9-28N证书查不到.jpg</t>
  </si>
  <si>
    <t>关于16POP1041 合同错误</t>
  </si>
  <si>
    <t>.\数据提取变更签字扫描件\机务\20160613-合同16POP1041 件号2980292100100 序号51826所有数据删除.jpg</t>
  </si>
  <si>
    <t>20160613-16POLS0056合同MIS报批无金额的问题</t>
  </si>
  <si>
    <t>.\数据提取变更签字扫描件\机务\20160613-16POLS0056合同MIS报批无金额的问题.jpg</t>
  </si>
  <si>
    <t>.\数据提取变更签字扫描件\机务\20160615-16POT0010 工具采购合同 供应商错误.jpg</t>
  </si>
  <si>
    <t>20160615-许多件号的批次，在合同验收界面，合同证书查询界面无法显示</t>
  </si>
  <si>
    <t>.\数据提取变更签字扫描件\机务\20160615-许多件号的批次，在合同验收界面，合同证书查询界面无法显示.jpg</t>
  </si>
  <si>
    <t>谢志谦</t>
  </si>
  <si>
    <t>拉一个子件-INDICATOR</t>
  </si>
  <si>
    <t xml:space="preserve">PN：1605100-01 SN：YU108674-1 这个件拉入发动机643325 子件 FIN:INDICATOR 上，进入清单时间为：2011-03-05
</t>
  </si>
  <si>
    <t>前端已经实现功能，业务自己操作</t>
  </si>
  <si>
    <r>
      <t>.\数据提取变更签字扫描件\机务\</t>
    </r>
    <r>
      <rPr>
        <sz val="9"/>
        <color indexed="8"/>
        <rFont val="宋体"/>
        <family val="3"/>
        <charset val="134"/>
      </rPr>
      <t>201606</t>
    </r>
    <r>
      <rPr>
        <sz val="9"/>
        <color indexed="8"/>
        <rFont val="宋体"/>
        <family val="3"/>
        <charset val="134"/>
      </rPr>
      <t>15</t>
    </r>
    <r>
      <rPr>
        <sz val="9"/>
        <color indexed="8"/>
        <rFont val="宋体"/>
        <family val="3"/>
        <charset val="134"/>
      </rPr>
      <t>.pdf</t>
    </r>
  </si>
  <si>
    <t>拉一个子件--J9导线</t>
  </si>
  <si>
    <t xml:space="preserve">把PN：320-364-203-0 SN：EM418460-H 这个件拉入发动机699974的 子件FIN：J9 WIRING 上，进入清单时间为2010-07-17 </t>
  </si>
  <si>
    <t>业务要求取消，该发动机已装机，业务通过前台拉</t>
  </si>
  <si>
    <r>
      <t>M</t>
    </r>
    <r>
      <rPr>
        <sz val="9"/>
        <color indexed="8"/>
        <rFont val="宋体"/>
        <family val="3"/>
        <charset val="134"/>
      </rPr>
      <t>IS</t>
    </r>
  </si>
  <si>
    <t>飞机基本信息有 6 架新飞机无法新增，需要后台批准状态。</t>
  </si>
  <si>
    <r>
      <t>.\数据提取变更签字扫描件\机务\</t>
    </r>
    <r>
      <rPr>
        <sz val="9"/>
        <color indexed="8"/>
        <rFont val="宋体"/>
        <family val="3"/>
        <charset val="134"/>
      </rPr>
      <t>201606</t>
    </r>
    <r>
      <rPr>
        <sz val="9"/>
        <color indexed="8"/>
        <rFont val="宋体"/>
        <family val="3"/>
        <charset val="134"/>
      </rPr>
      <t>15</t>
    </r>
    <r>
      <rPr>
        <sz val="9"/>
        <color indexed="8"/>
        <rFont val="宋体"/>
        <family val="3"/>
        <charset val="134"/>
      </rPr>
      <t>(2).pdf</t>
    </r>
  </si>
  <si>
    <t>请帮忙将B-8327[MSN 6846]、B-8346[MSN 6874]、B-8347[MSN 6881]、B-8370[MSN 6815]、B-8371[MSN 6826]、B-8427[MSN 6858]、B-8435[MSN 7016]和B-8436[MSN 7219] 新飞机工卡MIS导入</t>
  </si>
  <si>
    <r>
      <t>.\数据提取变更签字扫描件\机务\</t>
    </r>
    <r>
      <rPr>
        <sz val="9"/>
        <color indexed="8"/>
        <rFont val="宋体"/>
        <family val="3"/>
        <charset val="134"/>
      </rPr>
      <t>201606</t>
    </r>
    <r>
      <rPr>
        <sz val="9"/>
        <color indexed="8"/>
        <rFont val="宋体"/>
        <family val="3"/>
        <charset val="134"/>
      </rPr>
      <t>15</t>
    </r>
    <r>
      <rPr>
        <sz val="9"/>
        <color indexed="8"/>
        <rFont val="宋体"/>
        <family val="3"/>
        <charset val="134"/>
      </rPr>
      <t>(</t>
    </r>
    <r>
      <rPr>
        <sz val="9"/>
        <color indexed="8"/>
        <rFont val="宋体"/>
        <family val="3"/>
        <charset val="134"/>
      </rPr>
      <t>3</t>
    </r>
    <r>
      <rPr>
        <sz val="9"/>
        <color indexed="8"/>
        <rFont val="宋体"/>
        <family val="3"/>
        <charset val="134"/>
      </rPr>
      <t>).pdf</t>
    </r>
  </si>
  <si>
    <t>修改4个件的进入清单时间</t>
  </si>
  <si>
    <t xml:space="preserve">把PN：45731-1391 SN：YB051374和PN：45731-1391 SN：YB051416 这两个件的进入清单时间从“2014-01-10”修改为“2014-01-11”，如附件1 
把PN：45731-1391 SN：YB051733和PN：45731-1391 SN：YB051736 这两个件的进入清单时间从“2014-09-15”修改为“2014-09-16”，如附件2 </t>
  </si>
  <si>
    <t>45731-1391这个件工程新增为时控件控制，而B1807和B1895飞机发动机上的所有子部件的部件履历FH和FC都无法算出，最准确的原因还未找到，但是，只要把进入清单时间挪后一天，系统就可以计算出FH,FC。</t>
  </si>
  <si>
    <r>
      <t>.\数据提取变更签字扫描件\机务\</t>
    </r>
    <r>
      <rPr>
        <sz val="9"/>
        <color indexed="8"/>
        <rFont val="宋体"/>
        <family val="3"/>
        <charset val="134"/>
      </rPr>
      <t>201606</t>
    </r>
    <r>
      <rPr>
        <sz val="9"/>
        <color indexed="8"/>
        <rFont val="宋体"/>
        <family val="3"/>
        <charset val="134"/>
      </rPr>
      <t>1</t>
    </r>
    <r>
      <rPr>
        <sz val="9"/>
        <color indexed="8"/>
        <rFont val="宋体"/>
        <family val="3"/>
        <charset val="134"/>
      </rPr>
      <t>6.pdf</t>
    </r>
  </si>
  <si>
    <t>B6612 ADD0033594 需改状态</t>
  </si>
  <si>
    <t xml:space="preserve">B6612 ADD0033594 航线误关闭了，麻烦尽快恢复到打开状态。 </t>
  </si>
  <si>
    <t>B8427ST</t>
  </si>
  <si>
    <t>B8427装机清册导入清单</t>
  </si>
  <si>
    <t>发票02915389无法推送ERP</t>
  </si>
  <si>
    <r>
      <t>.\数据提取变更签字扫描件\机务\</t>
    </r>
    <r>
      <rPr>
        <sz val="9"/>
        <color indexed="8"/>
        <rFont val="宋体"/>
        <family val="3"/>
        <charset val="134"/>
      </rPr>
      <t>20160616-</t>
    </r>
    <r>
      <rPr>
        <sz val="9"/>
        <color indexed="8"/>
        <rFont val="宋体"/>
        <family val="3"/>
        <charset val="134"/>
      </rPr>
      <t>发票</t>
    </r>
    <r>
      <rPr>
        <sz val="9"/>
        <color indexed="8"/>
        <rFont val="宋体"/>
        <family val="3"/>
        <charset val="134"/>
      </rPr>
      <t>02915389</t>
    </r>
    <r>
      <rPr>
        <sz val="9"/>
        <color indexed="8"/>
        <rFont val="宋体"/>
        <family val="3"/>
        <charset val="134"/>
      </rPr>
      <t>无法推送</t>
    </r>
    <r>
      <rPr>
        <sz val="9"/>
        <color indexed="8"/>
        <rFont val="宋体"/>
        <family val="3"/>
        <charset val="134"/>
      </rPr>
      <t>ERP.jpg</t>
    </r>
  </si>
  <si>
    <t>7.15业务反馈已推送成功</t>
  </si>
  <si>
    <t>1. 15ROR2151回来的件号升级，合同无法推送ERP，弹出错误框
2. 以下合同做改装升级，合同MIS推送跳出“Error cux-40: 数量为空;”16ROR0743 16ROR0103 16ROR0543 16ROR0820 16ROR1454 16ROR1419 16ROR1240 16ROR1290 16ROR1472 16ROR0184 16ROR0013 16ROR1490 16ROR1513
3.这些合同做序号升级，现在无法推送ERP：16ROR1169 16ROR1610 16ROR1453 16ROR1454 16ROR1419 16ROR1142</t>
  </si>
  <si>
    <r>
      <t>.\数据提取变更签字扫描件\机务\</t>
    </r>
    <r>
      <rPr>
        <sz val="9"/>
        <color indexed="8"/>
        <rFont val="宋体"/>
        <family val="3"/>
        <charset val="134"/>
      </rPr>
      <t>20160617-</t>
    </r>
    <r>
      <rPr>
        <sz val="9"/>
        <color indexed="8"/>
        <rFont val="宋体"/>
        <family val="3"/>
        <charset val="134"/>
      </rPr>
      <t>送修升级合同无法推送到</t>
    </r>
    <r>
      <rPr>
        <sz val="9"/>
        <color indexed="8"/>
        <rFont val="宋体"/>
        <family val="3"/>
        <charset val="134"/>
      </rPr>
      <t>ERP.jpg</t>
    </r>
  </si>
  <si>
    <t>修改FLB号</t>
  </si>
  <si>
    <r>
      <t>把F0680809 报告二 修改为F0680909 报告二，原</t>
    </r>
    <r>
      <rPr>
        <sz val="9"/>
        <color indexed="8"/>
        <rFont val="宋体"/>
        <family val="3"/>
        <charset val="134"/>
      </rPr>
      <t>F0680809</t>
    </r>
    <r>
      <rPr>
        <sz val="9"/>
        <color indexed="8"/>
        <rFont val="宋体"/>
        <family val="3"/>
        <charset val="134"/>
      </rPr>
      <t>清空</t>
    </r>
  </si>
  <si>
    <t>一线人员录错了。由于这张FLB上关闭了保留，我这边不敢擅自删除后，重新做拆换。</t>
  </si>
  <si>
    <r>
      <t>.\数据提取变更签字扫描件\机务\</t>
    </r>
    <r>
      <rPr>
        <sz val="9"/>
        <color indexed="8"/>
        <rFont val="宋体"/>
        <family val="3"/>
        <charset val="134"/>
      </rPr>
      <t>201606</t>
    </r>
    <r>
      <rPr>
        <sz val="9"/>
        <color indexed="8"/>
        <rFont val="宋体"/>
        <family val="3"/>
        <charset val="134"/>
      </rPr>
      <t>21</t>
    </r>
    <r>
      <rPr>
        <sz val="9"/>
        <color indexed="8"/>
        <rFont val="宋体"/>
        <family val="3"/>
        <charset val="134"/>
      </rPr>
      <t>.pdf</t>
    </r>
  </si>
  <si>
    <r>
      <t>2</t>
    </r>
    <r>
      <rPr>
        <sz val="9"/>
        <color indexed="8"/>
        <rFont val="宋体"/>
        <family val="3"/>
        <charset val="134"/>
      </rPr>
      <t>016/10/9电话和业务确认,数据不需要修改!</t>
    </r>
  </si>
  <si>
    <t>16ROR0813/16ROR0949/16ROR1605供应商修改</t>
  </si>
  <si>
    <r>
      <t>.\数据提取变更签字扫描件\机务\</t>
    </r>
    <r>
      <rPr>
        <sz val="9"/>
        <color indexed="8"/>
        <rFont val="宋体"/>
        <family val="3"/>
        <charset val="134"/>
      </rPr>
      <t>20160621-16ROR0813-0949-1605</t>
    </r>
    <r>
      <rPr>
        <sz val="9"/>
        <color indexed="8"/>
        <rFont val="宋体"/>
        <family val="3"/>
        <charset val="134"/>
      </rPr>
      <t>合同供应商修改</t>
    </r>
    <r>
      <rPr>
        <sz val="9"/>
        <color indexed="8"/>
        <rFont val="宋体"/>
        <family val="3"/>
        <charset val="134"/>
      </rPr>
      <t>.jpg</t>
    </r>
  </si>
  <si>
    <t>16POT0010系统显示税率：17%，错误</t>
  </si>
  <si>
    <r>
      <t>.\数据提取变更签字扫描件\机务\</t>
    </r>
    <r>
      <rPr>
        <sz val="9"/>
        <color indexed="8"/>
        <rFont val="宋体"/>
        <family val="3"/>
        <charset val="134"/>
      </rPr>
      <t xml:space="preserve">20160621-16POT0010 </t>
    </r>
    <r>
      <rPr>
        <sz val="9"/>
        <color indexed="8"/>
        <rFont val="宋体"/>
        <family val="3"/>
        <charset val="134"/>
      </rPr>
      <t>税率错误</t>
    </r>
    <r>
      <rPr>
        <sz val="9"/>
        <color indexed="8"/>
        <rFont val="宋体"/>
        <family val="3"/>
        <charset val="134"/>
      </rPr>
      <t>.jpg</t>
    </r>
  </si>
  <si>
    <t>夏友平</t>
  </si>
  <si>
    <t>3架新飞机基本信息修订</t>
  </si>
  <si>
    <t>钱懿</t>
  </si>
  <si>
    <t>B8370ST</t>
  </si>
  <si>
    <t>B8370的FH改为4.5(原先录入为6.33)，请帮忙重新导入</t>
  </si>
  <si>
    <t>20160622 数据提取变更申请单V1.0</t>
  </si>
  <si>
    <t>目前MIS内人事信息还有多少缺少或未更新无法得知，需要MIS和HR两边都导出表格进行比对，最终以HR端为准，同步一遍</t>
  </si>
  <si>
    <r>
      <t>排查M</t>
    </r>
    <r>
      <rPr>
        <sz val="9"/>
        <rFont val="宋体"/>
        <family val="3"/>
        <charset val="134"/>
      </rPr>
      <t>IS人事信息与HR信息不同步的问题</t>
    </r>
  </si>
  <si>
    <r>
      <t>.\数据提取变更签字扫描件\机务\</t>
    </r>
    <r>
      <rPr>
        <sz val="9"/>
        <color indexed="8"/>
        <rFont val="宋体"/>
        <family val="3"/>
        <charset val="134"/>
      </rPr>
      <t>201606</t>
    </r>
    <r>
      <rPr>
        <sz val="9"/>
        <color indexed="8"/>
        <rFont val="宋体"/>
        <family val="3"/>
        <charset val="134"/>
      </rPr>
      <t>2</t>
    </r>
    <r>
      <rPr>
        <sz val="9"/>
        <color indexed="8"/>
        <rFont val="宋体"/>
        <family val="3"/>
        <charset val="134"/>
      </rPr>
      <t>2</t>
    </r>
    <r>
      <rPr>
        <sz val="9"/>
        <color indexed="8"/>
        <rFont val="宋体"/>
        <family val="3"/>
        <charset val="134"/>
      </rPr>
      <t>.pdf</t>
    </r>
  </si>
  <si>
    <t>B8327ST</t>
  </si>
  <si>
    <t>B8327导入的机身ST为，FH：9.08；FC：8</t>
  </si>
  <si>
    <t>拉两个起落架的子件</t>
  </si>
  <si>
    <r>
      <t xml:space="preserve">1、PN:201166013-020 SN:AP0547 拉入起落架PN：201581001 SN:MDL2939 的子件FIN:STAY ASSY 上.进入清单时间为2006-11-21
PN:201166014-020 SN:AP0548 拉入起落架PN：201581002 SN:MDL2939 的子件FIN：STAY ASSY 上.进入清单时间为2006-11-21
</t>
    </r>
    <r>
      <rPr>
        <sz val="9"/>
        <color indexed="8"/>
        <rFont val="宋体"/>
        <family val="3"/>
        <charset val="134"/>
      </rPr>
      <t>2、</t>
    </r>
    <r>
      <rPr>
        <sz val="9"/>
        <color indexed="8"/>
        <rFont val="宋体"/>
        <family val="3"/>
        <charset val="134"/>
      </rPr>
      <t>起落架收料有困难的话，建议再改回PN：201581001 SN:MDL2939，然后在航材质量收料的时候再序号升级成PN：201581001 SN:MDL2939L</t>
    </r>
  </si>
  <si>
    <r>
      <t>1、0.2
2、</t>
    </r>
    <r>
      <rPr>
        <sz val="12"/>
        <rFont val="宋体"/>
        <family val="3"/>
        <charset val="134"/>
      </rPr>
      <t>0.2</t>
    </r>
  </si>
  <si>
    <r>
      <t>1、2016/6/24
2、</t>
    </r>
    <r>
      <rPr>
        <sz val="9"/>
        <rFont val="宋体"/>
        <family val="3"/>
        <charset val="134"/>
      </rPr>
      <t>2016/7/15</t>
    </r>
  </si>
  <si>
    <r>
      <t>1、2016/7/1
2、</t>
    </r>
    <r>
      <rPr>
        <sz val="9"/>
        <rFont val="宋体"/>
        <family val="3"/>
        <charset val="134"/>
      </rPr>
      <t>2016/7/29</t>
    </r>
  </si>
  <si>
    <r>
      <t>.\数据提取变更签字扫描件\机务\</t>
    </r>
    <r>
      <rPr>
        <sz val="9"/>
        <color indexed="8"/>
        <rFont val="宋体"/>
        <family val="3"/>
        <charset val="134"/>
      </rPr>
      <t>201606</t>
    </r>
    <r>
      <rPr>
        <sz val="9"/>
        <color indexed="8"/>
        <rFont val="宋体"/>
        <family val="3"/>
        <charset val="134"/>
      </rPr>
      <t>27.pdf</t>
    </r>
  </si>
  <si>
    <t>陆卫中</t>
  </si>
  <si>
    <t>B-8327飞机基本信息数值修订</t>
  </si>
  <si>
    <t xml:space="preserve">飞机总轮挡时间： 11.17 小时 
飞机总飞行时间： 9.08 小时 
飞机总循环： 8 
发动机总飞行时间： 9.08 小时 
发动机总循环： 8 
APU总使用时间： 23.33 小时 
APU总循环： 41 </t>
  </si>
  <si>
    <t>新飞机已接收，需更新数据</t>
  </si>
  <si>
    <t>1、16POLS0087该合同退回到未批准状态
2、件号定义后，已经开始有流程操作了， 应该是无法被删除
3、在合同管理界面，该合同已经批准，现可在备注栏内录入新内容，但无法保存
4、在合同修改界面，点击：重新报批，无反应。</t>
  </si>
  <si>
    <r>
      <t>.\数据提取变更签字扫描件\机务\</t>
    </r>
    <r>
      <rPr>
        <sz val="9"/>
        <color indexed="8"/>
        <rFont val="宋体"/>
        <family val="3"/>
        <charset val="134"/>
      </rPr>
      <t>20160622-16POLS0087合同问题.jpg</t>
    </r>
  </si>
  <si>
    <t>件号：PR1428B2-6OZ， 批次：1096565无法在寄售汇总显示</t>
  </si>
  <si>
    <r>
      <t>.\数据提取变更签字扫描件\机务\</t>
    </r>
    <r>
      <rPr>
        <sz val="9"/>
        <color indexed="8"/>
        <rFont val="宋体"/>
        <family val="3"/>
        <charset val="134"/>
      </rPr>
      <t>20160623-PR1428B2-6OZ 批次1096565无法寄售汇总显示.jpg</t>
    </r>
  </si>
  <si>
    <t>16POLS0198/16POLS0210部分件号无法确认价拨</t>
  </si>
  <si>
    <r>
      <t>.\数据提取变更签字扫描件\机务\</t>
    </r>
    <r>
      <rPr>
        <sz val="9"/>
        <color indexed="8"/>
        <rFont val="宋体"/>
        <family val="3"/>
        <charset val="134"/>
      </rPr>
      <t>20160623-16POLS0198-0210无法确认价拨.jpg</t>
    </r>
  </si>
  <si>
    <t>16POLS0198无法推送ERP 供应商地点不合法</t>
  </si>
  <si>
    <r>
      <t>.\数据提取变更签字扫描件\机务\</t>
    </r>
    <r>
      <rPr>
        <sz val="9"/>
        <color indexed="8"/>
        <rFont val="宋体"/>
        <family val="3"/>
        <charset val="134"/>
      </rPr>
      <t>20160623-16POLS0198无法推送ERP.jpg</t>
    </r>
  </si>
  <si>
    <t xml:space="preserve"> 16POLS0198， 件号：MS9557-11
 16POLS0210， 件号：64300-210
 16POLS0213， 件号：E0217XUV300A
无法查看证书</t>
  </si>
  <si>
    <r>
      <t>.\数据提取变更签字扫描件\机务\</t>
    </r>
    <r>
      <rPr>
        <sz val="9"/>
        <color indexed="8"/>
        <rFont val="宋体"/>
        <family val="3"/>
        <charset val="134"/>
      </rPr>
      <t>20160623-多个POLS合同无法查看证书.jpg</t>
    </r>
  </si>
  <si>
    <t>0815反馈16POLS0213、以及16POS0198的件号MS9557-11还不行</t>
  </si>
  <si>
    <t>预估数据不存在16ROR1347/16ROR1185/16ROR1307/16ROR1270
无匹配数据16ROR1146.16ROR1222.16ROR1413</t>
  </si>
  <si>
    <r>
      <t>.\数据提取变更签字扫描件\机务\</t>
    </r>
    <r>
      <rPr>
        <sz val="9"/>
        <color indexed="8"/>
        <rFont val="宋体"/>
        <family val="3"/>
        <charset val="134"/>
      </rPr>
      <t>20160623-多个发票无法付款问题----紧急.jpg</t>
    </r>
  </si>
  <si>
    <t>B8371ST</t>
  </si>
  <si>
    <r>
      <t>机身ST为，FH</t>
    </r>
    <r>
      <rPr>
        <sz val="9"/>
        <color indexed="8"/>
        <rFont val="宋体"/>
        <family val="3"/>
        <charset val="134"/>
      </rPr>
      <t>：</t>
    </r>
    <r>
      <rPr>
        <sz val="9"/>
        <color indexed="8"/>
        <rFont val="宋体"/>
        <family val="3"/>
        <charset val="134"/>
      </rPr>
      <t xml:space="preserve"> 4.08 FC</t>
    </r>
    <r>
      <rPr>
        <sz val="9"/>
        <color indexed="8"/>
        <rFont val="宋体"/>
        <family val="3"/>
        <charset val="134"/>
      </rPr>
      <t>：</t>
    </r>
    <r>
      <rPr>
        <sz val="9"/>
        <color indexed="8"/>
        <rFont val="宋体"/>
        <family val="3"/>
        <charset val="134"/>
      </rPr>
      <t xml:space="preserve"> 5</t>
    </r>
  </si>
  <si>
    <t>罗强</t>
  </si>
  <si>
    <t xml:space="preserve">四架飞机的装机清册，麻烦导入一下
B8327装机清册，Move Type:原始装机。Move Date：2016-06-21 
B8371装机清册，Move Type:原始装机。Move Date：2016-06-23 
B8346装机清册，Move Type:原始装机。Move Date：2016-06-22 
B8347装机清册，Move Type:原始装机。Move Date：2016-06-23 </t>
  </si>
  <si>
    <t>20160624-16ROR1226-1227-1228-1230无法推送ERP</t>
  </si>
  <si>
    <t>1. 这4个合同，现在在MIS内的供应商和实际送修厂家是一致，是正确的；
2. 业务已经将这4个合同做了集合报批，成功了，但发现下一环节的人无法收到报批的信息；
3. 现在业务无法对这4个合同做动作了；（已集合报批成功，但推出去的数据，找不到）。</t>
  </si>
  <si>
    <r>
      <t>.\数据提取变更签字扫描件\机务\</t>
    </r>
    <r>
      <rPr>
        <sz val="9"/>
        <color indexed="8"/>
        <rFont val="宋体"/>
        <family val="3"/>
        <charset val="134"/>
      </rPr>
      <t>20160624-16ROR1226-1227-1228-1230</t>
    </r>
    <r>
      <rPr>
        <sz val="9"/>
        <color indexed="8"/>
        <rFont val="宋体"/>
        <family val="3"/>
        <charset val="134"/>
      </rPr>
      <t>无法推送</t>
    </r>
    <r>
      <rPr>
        <sz val="9"/>
        <color indexed="8"/>
        <rFont val="宋体"/>
        <family val="3"/>
        <charset val="134"/>
      </rPr>
      <t>ERP.jpg</t>
    </r>
  </si>
  <si>
    <t>20160627-件号3-1531-3 序号A5987 DX退回YC</t>
  </si>
  <si>
    <t>3-1531-3， S/N:A5987 从DX退回YC</t>
  </si>
  <si>
    <r>
      <t>.\数据提取变更签字扫描件\机务\</t>
    </r>
    <r>
      <rPr>
        <sz val="9"/>
        <color indexed="8"/>
        <rFont val="宋体"/>
        <family val="3"/>
        <charset val="134"/>
      </rPr>
      <t>20160627-</t>
    </r>
    <r>
      <rPr>
        <sz val="9"/>
        <color indexed="8"/>
        <rFont val="宋体"/>
        <family val="3"/>
        <charset val="134"/>
      </rPr>
      <t>件号</t>
    </r>
    <r>
      <rPr>
        <sz val="9"/>
        <color indexed="8"/>
        <rFont val="宋体"/>
        <family val="3"/>
        <charset val="134"/>
      </rPr>
      <t xml:space="preserve">3-1531-3 </t>
    </r>
    <r>
      <rPr>
        <sz val="9"/>
        <color indexed="8"/>
        <rFont val="宋体"/>
        <family val="3"/>
        <charset val="134"/>
      </rPr>
      <t>序号</t>
    </r>
    <r>
      <rPr>
        <sz val="9"/>
        <color indexed="8"/>
        <rFont val="宋体"/>
        <family val="3"/>
        <charset val="134"/>
      </rPr>
      <t>A5987 DX</t>
    </r>
    <r>
      <rPr>
        <sz val="9"/>
        <color indexed="8"/>
        <rFont val="宋体"/>
        <family val="3"/>
        <charset val="134"/>
      </rPr>
      <t>退回</t>
    </r>
    <r>
      <rPr>
        <sz val="9"/>
        <color indexed="8"/>
        <rFont val="宋体"/>
        <family val="3"/>
        <charset val="134"/>
      </rPr>
      <t>YC.jpg</t>
    </r>
  </si>
  <si>
    <t>发票号：8031368744/8031368745/8031368746涉及合同:15ROR4333，15ROR2505，15ROR2506，15ROR2507预估数据不存在</t>
  </si>
  <si>
    <r>
      <t>.\数据提取变更签字扫描件\机务\</t>
    </r>
    <r>
      <rPr>
        <sz val="9"/>
        <color indexed="8"/>
        <rFont val="宋体"/>
        <family val="3"/>
        <charset val="134"/>
      </rPr>
      <t>20160627-</t>
    </r>
    <r>
      <rPr>
        <sz val="9"/>
        <color indexed="8"/>
        <rFont val="宋体"/>
        <family val="3"/>
        <charset val="134"/>
      </rPr>
      <t>送修合同发票无法付款</t>
    </r>
    <r>
      <rPr>
        <sz val="9"/>
        <color indexed="8"/>
        <rFont val="宋体"/>
        <family val="3"/>
        <charset val="134"/>
      </rPr>
      <t>--</t>
    </r>
    <r>
      <rPr>
        <sz val="9"/>
        <color indexed="8"/>
        <rFont val="宋体"/>
        <family val="3"/>
        <charset val="134"/>
      </rPr>
      <t>预估数据不存在</t>
    </r>
    <r>
      <rPr>
        <sz val="9"/>
        <color indexed="8"/>
        <rFont val="宋体"/>
        <family val="3"/>
        <charset val="134"/>
      </rPr>
      <t>.jpg</t>
    </r>
  </si>
  <si>
    <t>TGC-A783204时控件IT标准版</t>
  </si>
  <si>
    <r>
      <t>第一次于6</t>
    </r>
    <r>
      <rPr>
        <sz val="9"/>
        <rFont val="宋体"/>
        <family val="3"/>
        <charset val="134"/>
      </rPr>
      <t>.28导入，但业务又要修改模板中的数据，导致要第二次导入
第二次于6.29导入</t>
    </r>
  </si>
  <si>
    <r>
      <t>.\数据提取变更签字扫描件\机务\</t>
    </r>
    <r>
      <rPr>
        <sz val="9"/>
        <color indexed="8"/>
        <rFont val="宋体"/>
        <family val="3"/>
        <charset val="134"/>
      </rPr>
      <t>20160630.pdf</t>
    </r>
  </si>
  <si>
    <t>B8327 MSN 6846 ST</t>
  </si>
  <si>
    <r>
      <t>3架飞机的</t>
    </r>
    <r>
      <rPr>
        <sz val="12"/>
        <rFont val="宋体"/>
        <family val="3"/>
        <charset val="134"/>
      </rPr>
      <t>st有改动 8346 8347 8327</t>
    </r>
  </si>
  <si>
    <t>3架新飞机基本信息修订需求</t>
  </si>
  <si>
    <t>B-8346 B-8347 B-8371</t>
  </si>
  <si>
    <t>自学培训截止日期修订</t>
  </si>
  <si>
    <t>ZXPX-16058，结束日期设置成7月1日了，需修订为7月15日。今天已经6月29日了，所以需要尽快修订</t>
  </si>
  <si>
    <r>
      <t>.\数据提取变更签字扫描件\机务\</t>
    </r>
    <r>
      <rPr>
        <sz val="9"/>
        <color indexed="8"/>
        <rFont val="宋体"/>
        <family val="3"/>
        <charset val="134"/>
      </rPr>
      <t>201606</t>
    </r>
    <r>
      <rPr>
        <sz val="9"/>
        <color indexed="8"/>
        <rFont val="宋体"/>
        <family val="3"/>
        <charset val="134"/>
      </rPr>
      <t>2</t>
    </r>
    <r>
      <rPr>
        <sz val="9"/>
        <color indexed="8"/>
        <rFont val="宋体"/>
        <family val="3"/>
        <charset val="134"/>
      </rPr>
      <t>9</t>
    </r>
    <r>
      <rPr>
        <sz val="9"/>
        <color indexed="8"/>
        <rFont val="宋体"/>
        <family val="3"/>
        <charset val="134"/>
      </rPr>
      <t>.pdf</t>
    </r>
  </si>
  <si>
    <t>飞机基本信息修订需求</t>
  </si>
  <si>
    <r>
      <t>B-8</t>
    </r>
    <r>
      <rPr>
        <sz val="9"/>
        <color indexed="8"/>
        <rFont val="宋体"/>
        <family val="3"/>
        <charset val="134"/>
      </rPr>
      <t>012</t>
    </r>
  </si>
  <si>
    <r>
      <t>.\数据提取变更签字扫描件\机务\</t>
    </r>
    <r>
      <rPr>
        <sz val="9"/>
        <color indexed="8"/>
        <rFont val="宋体"/>
        <family val="3"/>
        <charset val="134"/>
      </rPr>
      <t>201606</t>
    </r>
    <r>
      <rPr>
        <sz val="9"/>
        <color indexed="8"/>
        <rFont val="宋体"/>
        <family val="3"/>
        <charset val="134"/>
      </rPr>
      <t>30</t>
    </r>
    <r>
      <rPr>
        <sz val="9"/>
        <color indexed="8"/>
        <rFont val="宋体"/>
        <family val="3"/>
        <charset val="134"/>
      </rPr>
      <t>.pdf</t>
    </r>
  </si>
  <si>
    <t>P/N: FAL-025-005-405K, 批次号：1096743综合查询界面的上部，数据丢失，无显示，下部的移动历史正常。 可用库存查询界面，也没找到该批次</t>
  </si>
  <si>
    <r>
      <t>.\数据提取变更签字扫描件\机务\</t>
    </r>
    <r>
      <rPr>
        <sz val="9"/>
        <color indexed="8"/>
        <rFont val="宋体"/>
        <family val="3"/>
        <charset val="134"/>
      </rPr>
      <t>20160629-件号FAL-025-005-405K库存综合查询问题.jpg</t>
    </r>
  </si>
  <si>
    <t>16ROR1154无法推送ERP，供应商地点不合法
把实际送修供应商改为与厂家名称字段一样的公司：ZODIAC AEROSPACE SERVICES ASIA PTE LTD</t>
  </si>
  <si>
    <r>
      <t>.\数据提取变更签字扫描件\机务\</t>
    </r>
    <r>
      <rPr>
        <sz val="9"/>
        <color indexed="8"/>
        <rFont val="宋体"/>
        <family val="3"/>
        <charset val="134"/>
      </rPr>
      <t>20160629-16ROR1154无法推送ERP.jpg</t>
    </r>
  </si>
  <si>
    <t>发票号：19071411、26552225 无法推送ERP：预估数据不存在</t>
  </si>
  <si>
    <r>
      <t>.\数据提取变更签字扫描件\机务\</t>
    </r>
    <r>
      <rPr>
        <sz val="9"/>
        <color indexed="8"/>
        <rFont val="宋体"/>
        <family val="3"/>
        <charset val="134"/>
      </rPr>
      <t>20160629-发票无法推送：预估数据不存在.jpg</t>
    </r>
  </si>
  <si>
    <t>B8436装机清册导入清单</t>
  </si>
  <si>
    <t xml:space="preserve">B8436装机清册，Move Type:原始装机。Move Date：2016-06-28 </t>
  </si>
  <si>
    <t>Fw:飞机基本信息修订需求</t>
  </si>
  <si>
    <t>修订一下B-8436飞机基本信息</t>
  </si>
  <si>
    <t>新飞机</t>
  </si>
  <si>
    <t>B8436ST</t>
  </si>
  <si>
    <t>发票号：10181732/10181731
合同号：15POJ0012/0021/0034/……等等
问题：预估大类必输
发票号：05705319
合同号：16ROR1251….等
发票号：05705320
合同号：16ROR1149
发票号：5705321
合同号：16ROR1415
发票号：05705322
合同号：16ROR0103等
问题：预估数据不存在</t>
  </si>
  <si>
    <r>
      <t>.\数据提取变更签字扫描件\机务\</t>
    </r>
    <r>
      <rPr>
        <sz val="9"/>
        <color indexed="8"/>
        <rFont val="宋体"/>
        <family val="3"/>
        <charset val="134"/>
      </rPr>
      <t>20160630-发票无法推送：预估大类有问题.jpg</t>
    </r>
  </si>
  <si>
    <t>Fw:B8370、B8371 、B8427 ST</t>
  </si>
  <si>
    <t>这是领导要求修改交付时间（也就是日历日起点）的ST清单，请安排重新导入</t>
  </si>
  <si>
    <t>6846时控件IT标准版</t>
  </si>
  <si>
    <t>20160630(2) 数据提取变更申请单V1.0</t>
  </si>
  <si>
    <t>退租飞机后台进行失效操作</t>
  </si>
  <si>
    <r>
      <t>b</t>
    </r>
    <r>
      <rPr>
        <sz val="9"/>
        <color indexed="8"/>
        <rFont val="宋体"/>
        <family val="3"/>
        <charset val="134"/>
      </rPr>
      <t>ug</t>
    </r>
  </si>
  <si>
    <r>
      <t>.\数据提取变更签字扫描件\机务\</t>
    </r>
    <r>
      <rPr>
        <sz val="9"/>
        <color indexed="8"/>
        <rFont val="宋体"/>
        <family val="3"/>
        <charset val="134"/>
      </rPr>
      <t>201606</t>
    </r>
    <r>
      <rPr>
        <sz val="9"/>
        <color indexed="8"/>
        <rFont val="宋体"/>
        <family val="3"/>
        <charset val="134"/>
      </rPr>
      <t>30(2)</t>
    </r>
    <r>
      <rPr>
        <sz val="9"/>
        <color indexed="8"/>
        <rFont val="宋体"/>
        <family val="3"/>
        <charset val="134"/>
      </rPr>
      <t>.pdf</t>
    </r>
  </si>
  <si>
    <t>前端操作，无需后台操作</t>
  </si>
  <si>
    <t>B8346飞机基本信息</t>
  </si>
  <si>
    <t>ST报错界面 内容导出</t>
  </si>
  <si>
    <t>反馈ST报错界面还有约两百多份卡缺少近期的8架新飞机起点，但由于系统前台限制，我们无法导出。
请在昨天发送的B8370、B8371、B8427的ST清单导入完成后，再帮忙将剩余的报错工卡清单导出一下
是ST界面 有效工卡无ST的内容，还有203条数据</t>
  </si>
  <si>
    <r>
      <t>68</t>
    </r>
    <r>
      <rPr>
        <sz val="9"/>
        <color indexed="8"/>
        <rFont val="宋体"/>
        <family val="3"/>
        <charset val="134"/>
      </rPr>
      <t>74</t>
    </r>
    <r>
      <rPr>
        <sz val="9"/>
        <color indexed="8"/>
        <rFont val="宋体"/>
        <family val="3"/>
        <charset val="134"/>
      </rPr>
      <t>时控件IT标准版</t>
    </r>
  </si>
  <si>
    <t>20160701-16ROR0965无法收料</t>
  </si>
  <si>
    <r>
      <t>.\数据提取变更签字扫描件\机务\</t>
    </r>
    <r>
      <rPr>
        <sz val="9"/>
        <color indexed="8"/>
        <rFont val="宋体"/>
        <family val="3"/>
        <charset val="134"/>
      </rPr>
      <t>20160701-16ROR0965无法收料.jpg</t>
    </r>
  </si>
  <si>
    <t>20160630 数据提取变更申请单V1.0</t>
  </si>
  <si>
    <t>流程批准指向激活任务M06969，出现BUG</t>
  </si>
  <si>
    <r>
      <t>b</t>
    </r>
    <r>
      <rPr>
        <sz val="12"/>
        <rFont val="宋体"/>
        <family val="3"/>
        <charset val="134"/>
      </rPr>
      <t>ug</t>
    </r>
  </si>
  <si>
    <t>20160704-许多工具数据重复</t>
  </si>
  <si>
    <t>系统中多处工具数据、移动历史重复</t>
  </si>
  <si>
    <r>
      <t>.\数据提取变更签字扫描件\机务\</t>
    </r>
    <r>
      <rPr>
        <sz val="9"/>
        <color indexed="8"/>
        <rFont val="宋体"/>
        <family val="3"/>
        <charset val="134"/>
      </rPr>
      <t>20160704-系统有许多工具数据重复.pdf</t>
    </r>
  </si>
  <si>
    <t>20160706-16ROB0036合同状态不对</t>
  </si>
  <si>
    <t>16ROB0036实际已收料入库，但合同管理界面合同状态仍为已批准，正确应该为全部收料，该合同ERP已审批，付款时无法选择该合同。</t>
  </si>
  <si>
    <r>
      <t>.\数据提取变更签字扫描件\机务\</t>
    </r>
    <r>
      <rPr>
        <sz val="9"/>
        <color indexed="8"/>
        <rFont val="宋体"/>
        <family val="3"/>
        <charset val="134"/>
      </rPr>
      <t>20160706-16ROB0036合同状态不对导致无法付款.pdf</t>
    </r>
  </si>
  <si>
    <t>20160706-16POS0546合同状态不对</t>
  </si>
  <si>
    <t>16POS0546ERP已审批MIS状态为未批准,未同步</t>
  </si>
  <si>
    <r>
      <t>.\数据提取变更签字扫描件\机务\</t>
    </r>
    <r>
      <rPr>
        <sz val="9"/>
        <color indexed="8"/>
        <rFont val="宋体"/>
        <family val="3"/>
        <charset val="134"/>
      </rPr>
      <t>20160706-16POS0546合同状态不对-signed.pdf</t>
    </r>
  </si>
  <si>
    <t>徐燕燕</t>
  </si>
  <si>
    <t>数据更正</t>
  </si>
  <si>
    <t xml:space="preserve">杭天 （授权号699）的授权项目：“ 兼职驾驶”的 “失效日期”修订为 2017-06-30 </t>
  </si>
  <si>
    <t>.\数据提取变更签字扫描件\机务\20160711.pdf</t>
  </si>
  <si>
    <t>20160708-多个合同无法付款-ERP无匹配数据</t>
  </si>
  <si>
    <t xml:space="preserve">发票号：88834601、88834602.88834603，厂家：上海阿曼尔….ERP  状态“新建”，无匹配数据。     流水号:20160708042 
涉及合同号：16ROR2053、16ROR1991、16ROR1994、16ROR1949、16ROR1931、16ROR1930、16ROR1923、16ROR1922、16ROR1883、16ROR1882、16ROR1859、16ROR1835、16ROR1819、16ROR1827、16ROR1798、16ROR1794、16ROR1779、16ROR0613、16ROR0607、16ROR0487 </t>
  </si>
  <si>
    <r>
      <t>.\数据提取变更签字扫描件\机务\</t>
    </r>
    <r>
      <rPr>
        <sz val="9"/>
        <color indexed="8"/>
        <rFont val="宋体"/>
        <family val="3"/>
        <charset val="134"/>
      </rPr>
      <t>20160708-</t>
    </r>
    <r>
      <rPr>
        <sz val="9"/>
        <color indexed="8"/>
        <rFont val="宋体"/>
        <family val="3"/>
        <charset val="134"/>
      </rPr>
      <t>多个合同无法付款</t>
    </r>
    <r>
      <rPr>
        <sz val="9"/>
        <color indexed="8"/>
        <rFont val="宋体"/>
        <family val="3"/>
        <charset val="134"/>
      </rPr>
      <t>-ERP</t>
    </r>
    <r>
      <rPr>
        <sz val="9"/>
        <color indexed="8"/>
        <rFont val="宋体"/>
        <family val="3"/>
        <charset val="134"/>
      </rPr>
      <t>无匹配数据</t>
    </r>
    <r>
      <rPr>
        <sz val="9"/>
        <color indexed="8"/>
        <rFont val="宋体"/>
        <family val="3"/>
        <charset val="134"/>
      </rPr>
      <t>-signed.pdf</t>
    </r>
  </si>
  <si>
    <t>20160708-需求 工具合同数据导出功能--数据提取</t>
  </si>
  <si>
    <t xml:space="preserve">导出字段包括该界面的各个字段： 
合同号、件号、供应商、合同状态、币种、不含税单价、税率、税额、含税单价、不含税总价、
含税总价、合同书、收料数、交货期、剩余、合同日期、批准日期 </t>
  </si>
  <si>
    <r>
      <t>.\数据提取变更签字扫描件\机务\</t>
    </r>
    <r>
      <rPr>
        <sz val="9"/>
        <color indexed="8"/>
        <rFont val="宋体"/>
        <family val="3"/>
        <charset val="134"/>
      </rPr>
      <t>20160708-</t>
    </r>
    <r>
      <rPr>
        <sz val="9"/>
        <color indexed="8"/>
        <rFont val="宋体"/>
        <family val="3"/>
        <charset val="134"/>
      </rPr>
      <t>工具合同数据提取申请</t>
    </r>
    <r>
      <rPr>
        <sz val="9"/>
        <color indexed="8"/>
        <rFont val="宋体"/>
        <family val="3"/>
        <charset val="134"/>
      </rPr>
      <t>-signed.pdf</t>
    </r>
  </si>
  <si>
    <t>20160708-228E5733-00状态退回CK-YC-HQ</t>
  </si>
  <si>
    <t>P/N:  228E5733-00,  S/N:  001048088,  请 IT 将该件的状态退回到 CK-YC-HQ,  同时，把
15POP2016“释放”，以后可以进行发料申请</t>
  </si>
  <si>
    <r>
      <t>.\数据提取变更签字扫描件\机务\</t>
    </r>
    <r>
      <rPr>
        <sz val="9"/>
        <color indexed="8"/>
        <rFont val="宋体"/>
        <family val="3"/>
        <charset val="134"/>
      </rPr>
      <t>20160708-228E5733-00</t>
    </r>
    <r>
      <rPr>
        <sz val="9"/>
        <color indexed="8"/>
        <rFont val="宋体"/>
        <family val="3"/>
        <charset val="134"/>
      </rPr>
      <t>状态退回</t>
    </r>
    <r>
      <rPr>
        <sz val="9"/>
        <color indexed="8"/>
        <rFont val="宋体"/>
        <family val="3"/>
        <charset val="134"/>
      </rPr>
      <t>CK-YC-HQ-signed.pdf</t>
    </r>
  </si>
  <si>
    <t>20160708-16POT0228合同问题</t>
  </si>
  <si>
    <t>合同数据与报批申请单数据没有同步；工具合同管理界面，选择该合同号，双击进入查询，但无法显示</t>
  </si>
  <si>
    <r>
      <t>.\数据提取变更签字扫描件\机务\</t>
    </r>
    <r>
      <rPr>
        <sz val="9"/>
        <color indexed="8"/>
        <rFont val="宋体"/>
        <family val="3"/>
        <charset val="134"/>
      </rPr>
      <t>20160708-16POT0228合同问题-signed.pdf</t>
    </r>
  </si>
  <si>
    <t>吴葵智</t>
  </si>
  <si>
    <t xml:space="preserve">请帮忙将B-8645[MSN 7099] 新飞机工卡MIS导入 </t>
  </si>
  <si>
    <t>周磊、洪赟</t>
  </si>
  <si>
    <t>1893 EOA320-22-019 R1</t>
  </si>
  <si>
    <t>把这份EO的完工版本号从0改为1</t>
  </si>
  <si>
    <r>
      <t>.\数据提取变更签字扫描件\机务\</t>
    </r>
    <r>
      <rPr>
        <sz val="9"/>
        <color indexed="8"/>
        <rFont val="宋体"/>
        <family val="3"/>
        <charset val="134"/>
      </rPr>
      <t>20160</t>
    </r>
    <r>
      <rPr>
        <sz val="9"/>
        <color indexed="8"/>
        <rFont val="宋体"/>
        <family val="3"/>
        <charset val="134"/>
      </rPr>
      <t>711</t>
    </r>
    <r>
      <rPr>
        <sz val="9"/>
        <color indexed="8"/>
        <rFont val="宋体"/>
        <family val="3"/>
        <charset val="134"/>
      </rPr>
      <t>.pdf</t>
    </r>
  </si>
  <si>
    <t>王一飞</t>
  </si>
  <si>
    <t>MIS中录入有误，请帮忙修改。</t>
  </si>
  <si>
    <t>文件号输入Flight MS804 AIT#2，将其类型改为OIT/SBIT/AIT</t>
  </si>
  <si>
    <t>20160711-16ROR1167无法收料到大阪库房</t>
  </si>
  <si>
    <t xml:space="preserve">1） 该合同系统记录逻辑有误，从 CK-DX-NGO  到 CK-DF-HQ,到 CK-SX-HQ,  这个逻辑是错误的:DX-NGO 的下一步是导 SX-NGO。 
2）  在收料环节，点击收料仓库，显示出来的仓库不全，现在实物要再 NGO 收料，但 NGO 没有在可选仓库中，导致无法收料入库； </t>
  </si>
  <si>
    <r>
      <t>.\数据提取变更签字扫描件\机务\</t>
    </r>
    <r>
      <rPr>
        <sz val="9"/>
        <color indexed="8"/>
        <rFont val="宋体"/>
        <family val="3"/>
        <charset val="134"/>
      </rPr>
      <t>20160711-16ROR1167无法收料到大阪库房-signed.pdf</t>
    </r>
  </si>
  <si>
    <t>20160711-16POT0134价格修改</t>
  </si>
  <si>
    <t>16POT0134 合同价格修改</t>
  </si>
  <si>
    <r>
      <t>.\数据提取变更签字扫描件\机务\</t>
    </r>
    <r>
      <rPr>
        <sz val="9"/>
        <color indexed="8"/>
        <rFont val="宋体"/>
        <family val="3"/>
        <charset val="134"/>
      </rPr>
      <t>20160711-16POT0134价格修改-signed.pdf</t>
    </r>
  </si>
  <si>
    <t>20160713-16ROR0965-0966-0967合同费用报批无法推送ERP</t>
  </si>
  <si>
    <t>16ROR0965-0966-0967推送 ERP跳错数量为空</t>
  </si>
  <si>
    <r>
      <t>.\数据提取变更签字扫描件\机务\</t>
    </r>
    <r>
      <rPr>
        <sz val="9"/>
        <color indexed="8"/>
        <rFont val="宋体"/>
        <family val="3"/>
        <charset val="134"/>
      </rPr>
      <t>20160713-16ROR0965-66-67合同费用无法推送ERP-signed.pdf</t>
    </r>
  </si>
  <si>
    <t>还不行，件号：201581001推送数量还是空</t>
  </si>
  <si>
    <t>烦请帮忙修改MIS数据</t>
  </si>
  <si>
    <t>修改SB CFM56-5B 72-0483数据，原来录错成R0了，现请将其文件版本改为R2</t>
  </si>
  <si>
    <r>
      <t>.\数据提取变更签字扫描件\机务\</t>
    </r>
    <r>
      <rPr>
        <sz val="9"/>
        <color indexed="8"/>
        <rFont val="宋体"/>
        <family val="3"/>
        <charset val="134"/>
      </rPr>
      <t>20160</t>
    </r>
    <r>
      <rPr>
        <sz val="9"/>
        <color indexed="8"/>
        <rFont val="宋体"/>
        <family val="3"/>
        <charset val="134"/>
      </rPr>
      <t>71</t>
    </r>
    <r>
      <rPr>
        <sz val="9"/>
        <color indexed="8"/>
        <rFont val="宋体"/>
        <family val="3"/>
        <charset val="134"/>
      </rPr>
      <t>3</t>
    </r>
    <r>
      <rPr>
        <sz val="9"/>
        <color indexed="8"/>
        <rFont val="宋体"/>
        <family val="3"/>
        <charset val="134"/>
      </rPr>
      <t>.pdf</t>
    </r>
  </si>
  <si>
    <t>将这个 MAO31-071 删除</t>
  </si>
  <si>
    <t>20160713-16POS0528报批申请单合同行重复</t>
  </si>
  <si>
    <t>该合同业务员申请报批后，被批准人员退回。于是业务员修改合同，然后重新报批，
但发现在报批申请单中，其中件号：1-1-09-0782 多出许多行， 导致无法推送。
当合同修改后，相应的原来的报
批申请单还是保留着原来的数据，导致错误。</t>
  </si>
  <si>
    <r>
      <t>.\数据提取变更签字扫描件\机务\</t>
    </r>
    <r>
      <rPr>
        <sz val="9"/>
        <color indexed="8"/>
        <rFont val="宋体"/>
        <family val="3"/>
        <charset val="134"/>
      </rPr>
      <t>20160713-16POS0528报批申请单合同行重复.pdf</t>
    </r>
  </si>
  <si>
    <t>业务已取消合同</t>
  </si>
  <si>
    <t>20160713-:发票29670484无法推送ERP</t>
  </si>
  <si>
    <t xml:space="preserve">该发票无法推送 ERP，显示预估数据不存在。  </t>
  </si>
  <si>
    <r>
      <t>.\数据提取变更签字扫描件\机务\</t>
    </r>
    <r>
      <rPr>
        <sz val="9"/>
        <color indexed="8"/>
        <rFont val="宋体"/>
        <family val="3"/>
        <charset val="134"/>
      </rPr>
      <t>20160713-发票29670484无法推送ERP-signed.pdf</t>
    </r>
  </si>
  <si>
    <t xml:space="preserve"> PR1428B2-6OZ,  批次号：1096565 点击：申请退回厂家，弹出的文件框，该批次
的记录闪了一下就不见了。因此就无法申请退回厂家了。 </t>
  </si>
  <si>
    <r>
      <t>.\数据提取变更签字扫描件\机务\</t>
    </r>
    <r>
      <rPr>
        <sz val="9"/>
        <color indexed="8"/>
        <rFont val="宋体"/>
        <family val="3"/>
        <charset val="134"/>
      </rPr>
      <t>20160714-寄售PR1428无法退回厂家-signed.pdf</t>
    </r>
  </si>
  <si>
    <r>
      <t>8</t>
    </r>
    <r>
      <rPr>
        <sz val="9"/>
        <color indexed="8"/>
        <rFont val="宋体"/>
        <family val="3"/>
        <charset val="134"/>
      </rPr>
      <t>435\8427\8347</t>
    </r>
  </si>
  <si>
    <t>20160602-16POT0164退回到未批准状态</t>
  </si>
  <si>
    <t>16POT0164退回未批准状态</t>
  </si>
  <si>
    <r>
      <t>.\数据提取变更签字扫描件\机务\</t>
    </r>
    <r>
      <rPr>
        <sz val="9"/>
        <color indexed="8"/>
        <rFont val="宋体"/>
        <family val="3"/>
        <charset val="134"/>
      </rPr>
      <t>20160602-16POT0164退回到未批准状态.jpg</t>
    </r>
  </si>
  <si>
    <t>数据未修复</t>
  </si>
  <si>
    <r>
      <t>.\数据提取变更签字扫描件\机务\</t>
    </r>
    <r>
      <rPr>
        <sz val="9"/>
        <color indexed="8"/>
        <rFont val="宋体"/>
        <family val="3"/>
        <charset val="134"/>
      </rPr>
      <t>20160718-SOLS</t>
    </r>
    <r>
      <rPr>
        <sz val="9"/>
        <color indexed="8"/>
        <rFont val="宋体"/>
        <family val="3"/>
        <charset val="134"/>
      </rPr>
      <t>非原件时控件归还问题</t>
    </r>
    <r>
      <rPr>
        <sz val="9"/>
        <color indexed="8"/>
        <rFont val="宋体"/>
        <family val="3"/>
        <charset val="134"/>
      </rPr>
      <t>-signed.pdf</t>
    </r>
  </si>
  <si>
    <t>20160718-工具操作按钮及库存问题</t>
  </si>
  <si>
    <t>条形码 132221107205，124851063512，114811051335 的工具数据记录有重复</t>
  </si>
  <si>
    <r>
      <t>.\数据提取变更签字扫描件\机务\</t>
    </r>
    <r>
      <rPr>
        <sz val="9"/>
        <color indexed="8"/>
        <rFont val="宋体"/>
        <family val="3"/>
        <charset val="134"/>
      </rPr>
      <t>20160718-</t>
    </r>
    <r>
      <rPr>
        <sz val="9"/>
        <color indexed="8"/>
        <rFont val="宋体"/>
        <family val="3"/>
        <charset val="134"/>
      </rPr>
      <t>工具操作按钮及库存问题</t>
    </r>
    <r>
      <rPr>
        <sz val="9"/>
        <color indexed="8"/>
        <rFont val="宋体"/>
        <family val="3"/>
        <charset val="134"/>
      </rPr>
      <t>-signed.pdf</t>
    </r>
  </si>
  <si>
    <t>8347时控件IT标准版</t>
  </si>
  <si>
    <t>导入</t>
  </si>
  <si>
    <t>20160720-航材验收界面问题--很多假数据</t>
  </si>
  <si>
    <t>在合同验收界面，存在大量虚假数据</t>
  </si>
  <si>
    <r>
      <t>.\数据提取变更签字扫描件\机务\</t>
    </r>
    <r>
      <rPr>
        <sz val="9"/>
        <color indexed="8"/>
        <rFont val="宋体"/>
        <family val="3"/>
        <charset val="134"/>
      </rPr>
      <t>20160720-航材验收界面问题--很多假数据-signed.pdf</t>
    </r>
  </si>
  <si>
    <t>8370时控件IT标准版</t>
  </si>
  <si>
    <t>装机设备管理--换件查询--换件异常界面</t>
  </si>
  <si>
    <t>异常数据导出</t>
  </si>
  <si>
    <r>
      <t>B</t>
    </r>
    <r>
      <rPr>
        <sz val="12"/>
        <rFont val="宋体"/>
        <family val="3"/>
        <charset val="134"/>
      </rPr>
      <t>UG</t>
    </r>
  </si>
  <si>
    <r>
      <t>b</t>
    </r>
    <r>
      <rPr>
        <sz val="9"/>
        <color indexed="8"/>
        <rFont val="宋体"/>
        <family val="3"/>
        <charset val="134"/>
      </rPr>
      <t>ug引起的数据提取</t>
    </r>
  </si>
  <si>
    <t>把正常的反馈你们，请你们再帮忙删除</t>
  </si>
  <si>
    <t>bug引起的数据修复</t>
  </si>
  <si>
    <t>20160720 数据提取变更申请单V1.0</t>
  </si>
  <si>
    <t>B6706 TGPE-A272400-03-1 WO160419836254 
这份卡在昨日7月21日被误点完工（实际未完工），请将这份卡退回90天计划状态。</t>
  </si>
  <si>
    <r>
      <t>.\数据提取变更签字扫描件\机务\</t>
    </r>
    <r>
      <rPr>
        <sz val="9"/>
        <color indexed="8"/>
        <rFont val="宋体"/>
        <family val="3"/>
        <charset val="134"/>
      </rPr>
      <t>20160</t>
    </r>
    <r>
      <rPr>
        <sz val="9"/>
        <color indexed="8"/>
        <rFont val="宋体"/>
        <family val="3"/>
        <charset val="134"/>
      </rPr>
      <t>7</t>
    </r>
    <r>
      <rPr>
        <sz val="9"/>
        <color indexed="8"/>
        <rFont val="宋体"/>
        <family val="3"/>
        <charset val="134"/>
      </rPr>
      <t>20</t>
    </r>
    <r>
      <rPr>
        <sz val="9"/>
        <color indexed="8"/>
        <rFont val="宋体"/>
        <family val="3"/>
        <charset val="134"/>
      </rPr>
      <t>.pdf</t>
    </r>
  </si>
  <si>
    <t>20160722-发票无法推送ERP-signed</t>
  </si>
  <si>
    <t xml:space="preserve">6792509/6791183/6789501/6795954 发票无法推送 ERP </t>
  </si>
  <si>
    <r>
      <t>.\数据提取变更签字扫描件\机务\</t>
    </r>
    <r>
      <rPr>
        <sz val="9"/>
        <color indexed="8"/>
        <rFont val="宋体"/>
        <family val="3"/>
        <charset val="134"/>
      </rPr>
      <t>20160722-</t>
    </r>
    <r>
      <rPr>
        <sz val="9"/>
        <color indexed="8"/>
        <rFont val="宋体"/>
        <family val="3"/>
        <charset val="134"/>
      </rPr>
      <t>发票无法推送</t>
    </r>
    <r>
      <rPr>
        <sz val="9"/>
        <color indexed="8"/>
        <rFont val="宋体"/>
        <family val="3"/>
        <charset val="134"/>
      </rPr>
      <t>ERP-signed.pdf</t>
    </r>
  </si>
  <si>
    <t>20160722-16SOLS0076去向单位修改</t>
  </si>
  <si>
    <t xml:space="preserve">16SOLS0076 去向单位修改为：东航航空技术有限公司 </t>
  </si>
  <si>
    <r>
      <t>.\数据提取变更签字扫描件\机务\</t>
    </r>
    <r>
      <rPr>
        <sz val="9"/>
        <color indexed="8"/>
        <rFont val="宋体"/>
        <family val="3"/>
        <charset val="134"/>
      </rPr>
      <t>20160722-16SOLS0076</t>
    </r>
    <r>
      <rPr>
        <sz val="9"/>
        <color indexed="8"/>
        <rFont val="宋体"/>
        <family val="3"/>
        <charset val="134"/>
      </rPr>
      <t>去向单位修改</t>
    </r>
    <r>
      <rPr>
        <sz val="9"/>
        <color indexed="8"/>
        <rFont val="宋体"/>
        <family val="3"/>
        <charset val="134"/>
      </rPr>
      <t>-signed.pdf</t>
    </r>
  </si>
  <si>
    <t>20160722-发票07395049无法推送ERP</t>
  </si>
  <si>
    <t>07395049 发票无法推送 ERP 预估大类必输</t>
  </si>
  <si>
    <r>
      <t>.\数据提取变更签字扫描件\机务\</t>
    </r>
    <r>
      <rPr>
        <sz val="9"/>
        <color indexed="8"/>
        <rFont val="宋体"/>
        <family val="3"/>
        <charset val="134"/>
      </rPr>
      <t>20160722-</t>
    </r>
    <r>
      <rPr>
        <sz val="9"/>
        <color indexed="8"/>
        <rFont val="宋体"/>
        <family val="3"/>
        <charset val="134"/>
      </rPr>
      <t>发票</t>
    </r>
    <r>
      <rPr>
        <sz val="9"/>
        <color indexed="8"/>
        <rFont val="宋体"/>
        <family val="3"/>
        <charset val="134"/>
      </rPr>
      <t>07395049</t>
    </r>
    <r>
      <rPr>
        <sz val="9"/>
        <color indexed="8"/>
        <rFont val="宋体"/>
        <family val="3"/>
        <charset val="134"/>
      </rPr>
      <t>无法推送</t>
    </r>
    <r>
      <rPr>
        <sz val="9"/>
        <color indexed="8"/>
        <rFont val="宋体"/>
        <family val="3"/>
        <charset val="134"/>
      </rPr>
      <t>ERP-signed.pdf</t>
    </r>
  </si>
  <si>
    <t>20160722-16ROT0035供应商修改</t>
  </si>
  <si>
    <t xml:space="preserve">16ROT0035 供应商修改为以下： 
编号：0653，  供应商：上海威士顿航空技术服务有限公司 </t>
  </si>
  <si>
    <r>
      <t>.\数据提取变更签字扫描件\机务\</t>
    </r>
    <r>
      <rPr>
        <sz val="9"/>
        <color indexed="8"/>
        <rFont val="宋体"/>
        <family val="3"/>
        <charset val="134"/>
      </rPr>
      <t>20160722-16ROT0035</t>
    </r>
    <r>
      <rPr>
        <sz val="9"/>
        <color indexed="8"/>
        <rFont val="宋体"/>
        <family val="3"/>
        <charset val="134"/>
      </rPr>
      <t>供应商修改</t>
    </r>
    <r>
      <rPr>
        <sz val="9"/>
        <color indexed="8"/>
        <rFont val="宋体"/>
        <family val="3"/>
        <charset val="134"/>
      </rPr>
      <t>-signed.pdf</t>
    </r>
  </si>
  <si>
    <t>B8645（MSN7099）飞机新增工卡导入需求</t>
  </si>
  <si>
    <t>在7月25日中午12：00前将附件中新飞机的工卡导入MIS并反馈结果</t>
  </si>
  <si>
    <t>2016年上半年NRC匹配导出</t>
  </si>
  <si>
    <t>例行工作</t>
  </si>
  <si>
    <t>1、2016/8/4
2、2016/8/9</t>
  </si>
  <si>
    <r>
      <t>.\数据提取变更签字扫描件\机务\</t>
    </r>
    <r>
      <rPr>
        <sz val="9"/>
        <color indexed="8"/>
        <rFont val="宋体"/>
        <family val="3"/>
        <charset val="134"/>
      </rPr>
      <t>20160</t>
    </r>
    <r>
      <rPr>
        <sz val="9"/>
        <color indexed="8"/>
        <rFont val="宋体"/>
        <family val="3"/>
        <charset val="134"/>
      </rPr>
      <t>7</t>
    </r>
    <r>
      <rPr>
        <sz val="9"/>
        <color indexed="8"/>
        <rFont val="宋体"/>
        <family val="3"/>
        <charset val="134"/>
      </rPr>
      <t>2</t>
    </r>
    <r>
      <rPr>
        <sz val="9"/>
        <color indexed="8"/>
        <rFont val="宋体"/>
        <family val="3"/>
        <charset val="134"/>
      </rPr>
      <t>5</t>
    </r>
    <r>
      <rPr>
        <sz val="9"/>
        <color indexed="8"/>
        <rFont val="宋体"/>
        <family val="3"/>
        <charset val="134"/>
      </rPr>
      <t>.pdf</t>
    </r>
  </si>
  <si>
    <t>第一次导出有问题，8.5开始第二次导出</t>
  </si>
  <si>
    <t>B8371 B8427时控件ST导入</t>
  </si>
  <si>
    <t>Fw:MIS修改</t>
  </si>
  <si>
    <t>培训管理&gt;培训实施信息&gt;培训计划管理 序号：7407 培训名称中ZXPX-16011更改为ZXPX-16035</t>
  </si>
  <si>
    <t>止动机构错误信息删除</t>
  </si>
  <si>
    <t xml:space="preserve">MIS中PN：3282970-4，SN：EM609289-U这个件的所有记录都删掉，删除范围是装机设备清单、送修合同、换件信息。 </t>
  </si>
  <si>
    <t>序号从原始装机就弄错了，人为误操作</t>
  </si>
  <si>
    <r>
      <t>.\数据提取变更签字扫描件\机务\</t>
    </r>
    <r>
      <rPr>
        <sz val="9"/>
        <color indexed="8"/>
        <rFont val="宋体"/>
        <family val="3"/>
        <charset val="134"/>
      </rPr>
      <t>20160810.pdf</t>
    </r>
  </si>
  <si>
    <t>20160725 数据提取变更申请单V1.0</t>
  </si>
  <si>
    <t>工程有份CAD评估，审核人和批准人为同一人，需要回退状态，重新审核批准。</t>
  </si>
  <si>
    <t>Re:Fw:8435时控件IT标准版</t>
  </si>
  <si>
    <t>8436时控件IT标准版</t>
  </si>
  <si>
    <t>IDG滑油冷却器时控件IT标准版</t>
  </si>
  <si>
    <r>
      <t>.\数据提取变更签字扫描件\机务\</t>
    </r>
    <r>
      <rPr>
        <sz val="9"/>
        <color indexed="8"/>
        <rFont val="宋体"/>
        <family val="3"/>
        <charset val="134"/>
      </rPr>
      <t>20160</t>
    </r>
    <r>
      <rPr>
        <sz val="9"/>
        <color indexed="8"/>
        <rFont val="宋体"/>
        <family val="3"/>
        <charset val="134"/>
      </rPr>
      <t>7</t>
    </r>
    <r>
      <rPr>
        <sz val="9"/>
        <color indexed="8"/>
        <rFont val="宋体"/>
        <family val="3"/>
        <charset val="134"/>
      </rPr>
      <t>2</t>
    </r>
    <r>
      <rPr>
        <sz val="9"/>
        <color indexed="8"/>
        <rFont val="宋体"/>
        <family val="3"/>
        <charset val="134"/>
      </rPr>
      <t>9</t>
    </r>
    <r>
      <rPr>
        <sz val="9"/>
        <color indexed="8"/>
        <rFont val="宋体"/>
        <family val="3"/>
        <charset val="134"/>
      </rPr>
      <t>.pdf</t>
    </r>
  </si>
  <si>
    <t>20160726-工具可用库存数据提取</t>
  </si>
  <si>
    <t>工具查询界面，  需要导出字段：工具件号、条形码、英文名、中文名、数量、仓库、架座、类别、厂家编号、属性、以及最后一栏：包内/包/包外。</t>
  </si>
  <si>
    <r>
      <t>.\数据提取变更签字扫描件\机务\</t>
    </r>
    <r>
      <rPr>
        <sz val="9"/>
        <color indexed="8"/>
        <rFont val="宋体"/>
        <family val="3"/>
        <charset val="134"/>
      </rPr>
      <t>20160726-工具可用库存数据提取-signed.pdf</t>
    </r>
  </si>
  <si>
    <t>20160727-航材数据提取</t>
  </si>
  <si>
    <t>件号定义界面并与其他界面的数据做链接提取</t>
  </si>
  <si>
    <r>
      <t>.\数据提取变更签字扫描件\机务\</t>
    </r>
    <r>
      <rPr>
        <sz val="9"/>
        <color indexed="8"/>
        <rFont val="宋体"/>
        <family val="3"/>
        <charset val="134"/>
      </rPr>
      <t>20160727-航材数据提取-signed.pdf</t>
    </r>
  </si>
  <si>
    <t>机组氧气瓶压力传感器时控件IT标准版</t>
  </si>
  <si>
    <t>Fw:Re:Re:Fw:Re:Fw:  B8327飞行天数错</t>
  </si>
  <si>
    <t>8435这架飞机的出厂日期无法在前台操作删除，请后台删除</t>
  </si>
  <si>
    <t>Fw:关于DFDR译码工卡进MIS</t>
  </si>
  <si>
    <t>做2个数据，将工卡数据加入化验类项目管理。
B1893 TGPE-M3133-001 WO160620857795 操作人 冯小辉 日期均按完工日期写入 2016-06-29
B1895 TGPE-M3133-001 WO160620857797 操作人 冯小辉 日期均按完工日期写入 2016-06-30</t>
  </si>
  <si>
    <t>有2份化验类工卡，需要在化验类项目管理进行控制。但先后顺序没有协商好，完工时工卡还不是化验类，先进行了完工，再改版工卡为化验类工卡，目前这2份工卡无法在化验类项目管理功能内进行上传操作。</t>
  </si>
  <si>
    <t>TGC-A321111-01-3时控件IT标准版</t>
  </si>
  <si>
    <r>
      <t>.\数据提取变更签字扫描件\机务\</t>
    </r>
    <r>
      <rPr>
        <sz val="9"/>
        <color indexed="8"/>
        <rFont val="宋体"/>
        <family val="3"/>
        <charset val="134"/>
      </rPr>
      <t>20160</t>
    </r>
    <r>
      <rPr>
        <sz val="9"/>
        <color indexed="8"/>
        <rFont val="宋体"/>
        <family val="3"/>
        <charset val="134"/>
      </rPr>
      <t>7</t>
    </r>
    <r>
      <rPr>
        <sz val="9"/>
        <color indexed="8"/>
        <rFont val="宋体"/>
        <family val="3"/>
        <charset val="134"/>
      </rPr>
      <t>2</t>
    </r>
    <r>
      <rPr>
        <sz val="9"/>
        <color indexed="8"/>
        <rFont val="宋体"/>
        <family val="3"/>
        <charset val="134"/>
      </rPr>
      <t>9（2）</t>
    </r>
    <r>
      <rPr>
        <sz val="9"/>
        <color indexed="8"/>
        <rFont val="宋体"/>
        <family val="3"/>
        <charset val="134"/>
      </rPr>
      <t>.pdf</t>
    </r>
  </si>
  <si>
    <t>TGC-M2126-002时控件IT标准版</t>
  </si>
  <si>
    <t>Re:Fw:MIS中错误序号件信息删除</t>
  </si>
  <si>
    <t>删除轮子刹车的移动记录，删除送修合同。</t>
  </si>
  <si>
    <t>拉一个子件-DMM</t>
  </si>
  <si>
    <t>Re:Re:Fw:Re:Fw:Re:6752-F0666171</t>
  </si>
  <si>
    <r>
      <t>1、</t>
    </r>
    <r>
      <rPr>
        <sz val="9"/>
        <color indexed="8"/>
        <rFont val="宋体"/>
        <family val="3"/>
        <charset val="134"/>
      </rPr>
      <t>修改FLB数据，修改装机位置数据，装上件为PN:C20225510， SN:24780
2、错误的装上件 SN：YA016645-J 的装机位置需要恢复到</t>
    </r>
    <r>
      <rPr>
        <sz val="9"/>
        <color indexed="8"/>
        <rFont val="宋体"/>
        <family val="3"/>
        <charset val="134"/>
      </rPr>
      <t>2009</t>
    </r>
    <r>
      <rPr>
        <sz val="9"/>
        <color indexed="8"/>
        <rFont val="宋体"/>
        <family val="3"/>
        <charset val="134"/>
      </rPr>
      <t>年的发料位置</t>
    </r>
  </si>
  <si>
    <t>由于拆下件SN：16936不在DT或YC位，已经送修，所以FLB修改功能无法前台修改</t>
  </si>
  <si>
    <t>B8645ST</t>
  </si>
  <si>
    <t>B1628-F0676159删除换件信息</t>
  </si>
  <si>
    <t>将FLB中的拆下件和装上件的信息都删除，然后PPC人工进行FLB修改。</t>
  </si>
  <si>
    <t>Re:止动机构错误信息删除</t>
  </si>
  <si>
    <t>装上件并没有随着换件记录的删除，而推到DZ位。
麻烦将部件PN：3282970-4，SN：YG092924-5，退回到DZ</t>
  </si>
  <si>
    <t>20160802-送修合同 ERP推送数量为空</t>
  </si>
  <si>
    <t>16ROW0100，  16ROR1986    ERP 推送，显示数量为空</t>
  </si>
  <si>
    <r>
      <t>.\数据提取变更签字扫描件\机务\</t>
    </r>
    <r>
      <rPr>
        <sz val="9"/>
        <color indexed="8"/>
        <rFont val="宋体"/>
        <family val="3"/>
        <charset val="134"/>
      </rPr>
      <t>20160802-ERP推送数量为空-signed.pdf</t>
    </r>
  </si>
  <si>
    <t>20160802-POLS合同修改供应商地点 租赁改采购</t>
  </si>
  <si>
    <t>15POLS0256、15POLS0413、16POLS0105、16POLS0130、16POLS0354这些合同做供应商地点修改，改为：航材采购</t>
  </si>
  <si>
    <r>
      <t>.\数据提取变更签字扫描件\机务\</t>
    </r>
    <r>
      <rPr>
        <sz val="9"/>
        <color indexed="8"/>
        <rFont val="宋体"/>
        <family val="3"/>
        <charset val="134"/>
      </rPr>
      <t>20160802-POLS</t>
    </r>
    <r>
      <rPr>
        <sz val="9"/>
        <color indexed="8"/>
        <rFont val="宋体"/>
        <family val="3"/>
        <charset val="134"/>
      </rPr>
      <t>合同租赁改价拨</t>
    </r>
    <r>
      <rPr>
        <sz val="9"/>
        <color indexed="8"/>
        <rFont val="宋体"/>
        <family val="3"/>
        <charset val="134"/>
      </rPr>
      <t>-signed.pdf</t>
    </r>
  </si>
  <si>
    <t>B-8645飞机基本信息修订需求</t>
  </si>
  <si>
    <t>目前发现MIS有4个页面中无B-8645 APU信息。其中APU记录录入页面，在8月1日有出现过，后来在新增APU功能页就没有了</t>
  </si>
  <si>
    <r>
      <t>2016/8/</t>
    </r>
    <r>
      <rPr>
        <sz val="9"/>
        <rFont val="宋体"/>
        <family val="3"/>
        <charset val="134"/>
      </rPr>
      <t>5</t>
    </r>
    <r>
      <rPr>
        <sz val="9"/>
        <rFont val="宋体"/>
        <family val="3"/>
        <charset val="134"/>
      </rPr>
      <t xml:space="preserve">
2016/8/18</t>
    </r>
  </si>
  <si>
    <r>
      <t>8</t>
    </r>
    <r>
      <rPr>
        <sz val="12"/>
        <rFont val="宋体"/>
        <family val="3"/>
        <charset val="134"/>
      </rPr>
      <t>/5变更一次，</t>
    </r>
    <r>
      <rPr>
        <sz val="12"/>
        <rFont val="宋体"/>
        <family val="3"/>
        <charset val="134"/>
      </rPr>
      <t>有问题，APU序号不存在</t>
    </r>
  </si>
  <si>
    <t>20160802-16POT0249申请报批单问题</t>
  </si>
  <si>
    <t>16POT0249重新点击：报批申请单，显示的数量没变, 单价推送错误。</t>
  </si>
  <si>
    <r>
      <t>.\数据提取变更签字扫描件\机务\</t>
    </r>
    <r>
      <rPr>
        <sz val="9"/>
        <color indexed="8"/>
        <rFont val="宋体"/>
        <family val="3"/>
        <charset val="134"/>
      </rPr>
      <t>20160802-16POT0249</t>
    </r>
    <r>
      <rPr>
        <sz val="9"/>
        <color indexed="8"/>
        <rFont val="宋体"/>
        <family val="3"/>
        <charset val="134"/>
      </rPr>
      <t>申请报批单问题</t>
    </r>
    <r>
      <rPr>
        <sz val="9"/>
        <color indexed="8"/>
        <rFont val="宋体"/>
        <family val="3"/>
        <charset val="134"/>
      </rPr>
      <t>-signed.pdf</t>
    </r>
  </si>
  <si>
    <t>维修方案ALI和CMR内容（以此份为准）</t>
  </si>
  <si>
    <r>
      <t>.\数据提取变更签字扫描件\机务\</t>
    </r>
    <r>
      <rPr>
        <sz val="9"/>
        <color indexed="8"/>
        <rFont val="宋体"/>
        <family val="3"/>
        <charset val="134"/>
      </rPr>
      <t>20160</t>
    </r>
    <r>
      <rPr>
        <sz val="9"/>
        <color indexed="8"/>
        <rFont val="宋体"/>
        <family val="3"/>
        <charset val="134"/>
      </rPr>
      <t>802</t>
    </r>
    <r>
      <rPr>
        <sz val="9"/>
        <color indexed="8"/>
        <rFont val="宋体"/>
        <family val="3"/>
        <charset val="134"/>
      </rPr>
      <t>.pdf</t>
    </r>
  </si>
  <si>
    <r>
      <t>8</t>
    </r>
    <r>
      <rPr>
        <sz val="12"/>
        <rFont val="宋体"/>
        <family val="3"/>
        <charset val="134"/>
      </rPr>
      <t>/31提取过，业务反馈不对，需重新提取</t>
    </r>
  </si>
  <si>
    <t>无需签字</t>
  </si>
  <si>
    <t>20160803-牵引杆工具移动历史数据提取</t>
  </si>
  <si>
    <t xml:space="preserve">工具条形码：100101-100133，一共33个条形码的工具。工具库存综合查询—库存查询---输入条形码---移动历史（一）的所有数据（请根据条形码导出，即一个条形码对应它的移动历史） </t>
  </si>
  <si>
    <r>
      <t>.\数据提取变更签字扫描件\机务\</t>
    </r>
    <r>
      <rPr>
        <sz val="9"/>
        <color indexed="8"/>
        <rFont val="宋体"/>
        <family val="3"/>
        <charset val="134"/>
      </rPr>
      <t>20160803-工具移动历史数据提取-signed.pdf</t>
    </r>
  </si>
  <si>
    <t>Fw:B8436飞机  CDD0045002被误关闭</t>
  </si>
  <si>
    <t>将CDD0045002状态恢复为打开状态，关联FLB F0676636请断开与CDD0045002关闭的关联关系。</t>
  </si>
  <si>
    <r>
      <t>.\数据提取变更签字扫描件\机务\</t>
    </r>
    <r>
      <rPr>
        <sz val="9"/>
        <color indexed="8"/>
        <rFont val="宋体"/>
        <family val="3"/>
        <charset val="134"/>
      </rPr>
      <t>20160804.pdf</t>
    </r>
  </si>
  <si>
    <t>微信截图_20160804105926</t>
  </si>
  <si>
    <t>7月份工时突变，查了一下是7月20日的工时有问题，估计是FLB的完工时间写人名或者2016开头的MIS账号引起的，烦请查一下具体哪几张FLB工时突变，FLB号给我，再定FLB的工时应该修改为多少。</t>
  </si>
  <si>
    <r>
      <t xml:space="preserve">2016/8/10
</t>
    </r>
    <r>
      <rPr>
        <sz val="9"/>
        <rFont val="宋体"/>
        <family val="3"/>
        <charset val="134"/>
      </rPr>
      <t>2016/9/2</t>
    </r>
  </si>
  <si>
    <r>
      <t xml:space="preserve">2016/8/10反馈具体FLB号
</t>
    </r>
    <r>
      <rPr>
        <sz val="12"/>
        <rFont val="宋体"/>
        <family val="3"/>
        <charset val="134"/>
      </rPr>
      <t>2016/9/2反馈可以前台FLB修改</t>
    </r>
  </si>
  <si>
    <t>请帮忙将B-8646[MSN 7122] 新飞机工卡MIS导入</t>
  </si>
  <si>
    <t>Fw:修改一个错误的换件记录</t>
  </si>
  <si>
    <t>1、FLB：F0636247，删除一条换件记录，见附件“部件修改”
2、删除拆下件（PN：C20195162，SN：54361）的错误记录，将部件恢复到飞机上（B6862），见附件“部件修改1”
3、删除装上件（PN：C20195162，SN：41671）的错误记录，将部件恢复到DZ位，见附件“部件修改2”</t>
  </si>
  <si>
    <t>20160809-发动机无法从YC退回DT观察</t>
  </si>
  <si>
    <r>
      <t>CFM56-5B4/3, S/N:69997</t>
    </r>
    <r>
      <rPr>
        <sz val="9"/>
        <color indexed="8"/>
        <rFont val="宋体"/>
        <family val="3"/>
        <charset val="134"/>
      </rPr>
      <t>4</t>
    </r>
    <r>
      <rPr>
        <sz val="9"/>
        <color indexed="8"/>
        <rFont val="宋体"/>
        <family val="3"/>
        <charset val="134"/>
      </rPr>
      <t xml:space="preserve"> 无法从 YC 退回 DT</t>
    </r>
  </si>
  <si>
    <r>
      <t>.\数据提取变更签字扫描件\机务\</t>
    </r>
    <r>
      <rPr>
        <sz val="9"/>
        <color indexed="8"/>
        <rFont val="宋体"/>
        <family val="3"/>
        <charset val="134"/>
      </rPr>
      <t>20160809-发动机无法从YC退回DT观察-signed.pdf</t>
    </r>
  </si>
  <si>
    <t xml:space="preserve">删除16ROR2676,16ROR2074合同行
1.  合同号码留着，给其他航材送修用； 
2.  所有这些件序号还是在 DX 状态，可供挑选，做新的 ROR； </t>
  </si>
  <si>
    <r>
      <t>.\数据提取变更签字扫描件\机务\</t>
    </r>
    <r>
      <rPr>
        <sz val="9"/>
        <color indexed="8"/>
        <rFont val="宋体"/>
        <family val="3"/>
        <charset val="134"/>
      </rPr>
      <t>20160809-16ROR2676-2074删除-signed.pdf</t>
    </r>
  </si>
  <si>
    <t>16POT0176合同总价错误 BUG</t>
  </si>
  <si>
    <t>16POT0176合同的总价，不等于每个合同行的金额之和。实际应为58650，系统显示49515</t>
  </si>
  <si>
    <t>20160809-合同16POT0170数量修改</t>
  </si>
  <si>
    <t>16POT0170 合同修改退回未批准状态，把件号 98D27903500000 的数量改为 4 个</t>
  </si>
  <si>
    <r>
      <t>.\数据提取变更签字扫描件\机务\</t>
    </r>
    <r>
      <rPr>
        <sz val="9"/>
        <color indexed="8"/>
        <rFont val="宋体"/>
        <family val="3"/>
        <charset val="134"/>
      </rPr>
      <t>20160809-16POT0170</t>
    </r>
    <r>
      <rPr>
        <sz val="9"/>
        <color indexed="8"/>
        <rFont val="宋体"/>
        <family val="3"/>
        <charset val="134"/>
      </rPr>
      <t>合同修改</t>
    </r>
    <r>
      <rPr>
        <sz val="9"/>
        <color indexed="8"/>
        <rFont val="宋体"/>
        <family val="3"/>
        <charset val="134"/>
      </rPr>
      <t>-signed.pdf</t>
    </r>
  </si>
  <si>
    <t>B-8646飞机基本信息修订需求</t>
  </si>
  <si>
    <t>20160810-16ROR1872-2110供应商修改</t>
  </si>
  <si>
    <t xml:space="preserve">1)16ROR1872，把厂家编号改为 0068，对应的厂家名称和实际送修供应商同步修改为上海沪特航空技术有限公司 
2)16ROR2110，把实际送修供应商也改为：上海沪特航空技术有限公司 </t>
  </si>
  <si>
    <r>
      <t>.\数据提取变更签字扫描件\机务\</t>
    </r>
    <r>
      <rPr>
        <sz val="9"/>
        <color indexed="8"/>
        <rFont val="宋体"/>
        <family val="3"/>
        <charset val="134"/>
      </rPr>
      <t>20160810-16ROR1872-2110</t>
    </r>
    <r>
      <rPr>
        <sz val="9"/>
        <color indexed="8"/>
        <rFont val="宋体"/>
        <family val="3"/>
        <charset val="134"/>
      </rPr>
      <t>供应商修改</t>
    </r>
    <r>
      <rPr>
        <sz val="9"/>
        <color indexed="8"/>
        <rFont val="宋体"/>
        <family val="3"/>
        <charset val="134"/>
      </rPr>
      <t>-signed.pdf</t>
    </r>
  </si>
  <si>
    <t>20160810-16ROR2371-2406报价无法推送：合同数量为空</t>
  </si>
  <si>
    <t>16ROR2371、16ROR2406 报价推送时提示：合同数量为空</t>
  </si>
  <si>
    <r>
      <t>.\数据提取变更签字扫描件\机务\</t>
    </r>
    <r>
      <rPr>
        <sz val="9"/>
        <color indexed="8"/>
        <rFont val="宋体"/>
        <family val="3"/>
        <charset val="134"/>
      </rPr>
      <t>20160810-16ROR2371-2406</t>
    </r>
    <r>
      <rPr>
        <sz val="9"/>
        <color indexed="8"/>
        <rFont val="宋体"/>
        <family val="3"/>
        <charset val="134"/>
      </rPr>
      <t>报价无法推送</t>
    </r>
    <r>
      <rPr>
        <sz val="9"/>
        <color indexed="8"/>
        <rFont val="宋体"/>
        <family val="3"/>
        <charset val="134"/>
      </rPr>
      <t>-signed.pdf</t>
    </r>
  </si>
  <si>
    <t>20160810-16POP1353验收记录删除</t>
  </si>
  <si>
    <t>16POP1353删除该验收记录</t>
  </si>
  <si>
    <r>
      <t>.\数据提取变更签字扫描件\机务\</t>
    </r>
    <r>
      <rPr>
        <sz val="9"/>
        <color indexed="8"/>
        <rFont val="宋体"/>
        <family val="3"/>
        <charset val="134"/>
      </rPr>
      <t>20160810-16POP1353</t>
    </r>
    <r>
      <rPr>
        <sz val="9"/>
        <color indexed="8"/>
        <rFont val="宋体"/>
        <family val="3"/>
        <charset val="134"/>
      </rPr>
      <t>验收记录删除</t>
    </r>
    <r>
      <rPr>
        <sz val="9"/>
        <color indexed="8"/>
        <rFont val="宋体"/>
        <family val="3"/>
        <charset val="134"/>
      </rPr>
      <t>-signed.pdf</t>
    </r>
  </si>
  <si>
    <t>换件异常清理</t>
  </si>
  <si>
    <t>麻烦让IT把附件中的6个换件异常删除掉。
从上往下，依次排序为1,2,3,4,5,6.具体原因如下
(1)(2)航线 录入了两遍拆换件，我们不确定有效的是哪一条，因此最保险的做法就是删除掉换件异常。
（3）（5）（6） 换件都是正常的，因此之前MIS修改后遗留的BUG造成的错误报错
（4） 该件在其他FLB被拆下了，由于这个件已经到GH，我们没有权限删除，因此直接删除掉换件异常。</t>
  </si>
  <si>
    <r>
      <t>.\数据提取变更签字扫描件\机务\</t>
    </r>
    <r>
      <rPr>
        <sz val="9"/>
        <color indexed="8"/>
        <rFont val="宋体"/>
        <family val="3"/>
        <charset val="134"/>
      </rPr>
      <t>2016081</t>
    </r>
    <r>
      <rPr>
        <sz val="9"/>
        <color indexed="8"/>
        <rFont val="宋体"/>
        <family val="3"/>
        <charset val="134"/>
      </rPr>
      <t>6</t>
    </r>
    <r>
      <rPr>
        <sz val="9"/>
        <color indexed="8"/>
        <rFont val="宋体"/>
        <family val="3"/>
        <charset val="134"/>
      </rPr>
      <t>.pdf</t>
    </r>
  </si>
  <si>
    <t>蔡磊</t>
  </si>
  <si>
    <t>B8347换发MAOA320-71-133完工时间修改</t>
  </si>
  <si>
    <t xml:space="preserve">经和定检确认，B8347换发MAOA320-71-133的完工时间为2016年8月5日，麻烦在系统中修改一下此份MAO的完工时间，谢谢！ </t>
  </si>
  <si>
    <t>修改当前FIN号</t>
  </si>
  <si>
    <t>麻烦让IT把 PN:3214-31 SN:780498 当前位置的FIN号从“13WL-2”修改为“11WL-2”，谢谢！</t>
  </si>
  <si>
    <t xml:space="preserve">很早之前的BUG。现在应该已经修复。 </t>
  </si>
  <si>
    <t>删除两个件最近一步移动步骤</t>
  </si>
  <si>
    <t>把 PN：3291556-3 SN：YG324167-V 这个件的最近一步移动步骤删除，使之回到697988的STR VLV上。具体见附件1.
把 PN：3291556-3 SN：YG455903 这个件的最近一步移动步骤删除，使之回到699974的STR VLV上。具体见附件2.</t>
  </si>
  <si>
    <t xml:space="preserve">“工程管理-技术文件评估-查询”界面中，进入“SB A320-27-1251 评估版本 0” ，选择“处理意见”页面，批准日期应该为2016-08-04，而不是2016-06-29 </t>
  </si>
  <si>
    <r>
      <t>.\数据提取变更签字扫描件\机务\</t>
    </r>
    <r>
      <rPr>
        <sz val="9"/>
        <color indexed="8"/>
        <rFont val="宋体"/>
        <family val="3"/>
        <charset val="134"/>
      </rPr>
      <t>2016081</t>
    </r>
    <r>
      <rPr>
        <sz val="9"/>
        <color indexed="8"/>
        <rFont val="宋体"/>
        <family val="3"/>
        <charset val="134"/>
      </rPr>
      <t>1</t>
    </r>
    <r>
      <rPr>
        <sz val="9"/>
        <color indexed="8"/>
        <rFont val="宋体"/>
        <family val="3"/>
        <charset val="134"/>
      </rPr>
      <t>.pdf</t>
    </r>
  </si>
  <si>
    <t>拉两个子件</t>
  </si>
  <si>
    <t>把PN:338-001-204-0 ，SN：MEEA0136 这个件拉入发动机699974，子件FIN：SPINNER 进入清单时间：2010-07-17
把PN:338-001-305-0，SN：DFEA0389 这个件拉入发动机699974，子件FIN：AFT SPINNR 进入清单时间：2010-07-17</t>
  </si>
  <si>
    <t>B8436 装机设备信息修改</t>
  </si>
  <si>
    <t>1、B1896 FIN:1CE3这个位置目前没有件，恢复为Q26023005635
2、Q26023005635虽然目前在B8436上，但通过机号B8346、FIN:1CE3这2个查询条件，找不到Q26023005635，请后台确认一下B8346、FIN:1CE3这个架位就1个件，是Q26023009256。
3、出现换件异常后为何会机号发生变化（看上去Q26023005635并未写入B8346、FIN:1CE3这个架位），改数据前请先查一下原因。</t>
  </si>
  <si>
    <r>
      <t>B864</t>
    </r>
    <r>
      <rPr>
        <sz val="9"/>
        <color indexed="8"/>
        <rFont val="宋体"/>
        <family val="3"/>
        <charset val="134"/>
      </rPr>
      <t>6</t>
    </r>
    <r>
      <rPr>
        <sz val="9"/>
        <color indexed="8"/>
        <rFont val="宋体"/>
        <family val="3"/>
        <charset val="134"/>
      </rPr>
      <t>ST</t>
    </r>
  </si>
  <si>
    <t>B8646装机清册导入清单</t>
  </si>
  <si>
    <r>
      <t>取消导入，8.1</t>
    </r>
    <r>
      <rPr>
        <sz val="10"/>
        <rFont val="宋体"/>
        <family val="3"/>
        <charset val="134"/>
      </rPr>
      <t>7发了新版清单</t>
    </r>
  </si>
  <si>
    <t>发票 02792683 无法推送 ERP</t>
  </si>
  <si>
    <r>
      <t>.\数据提取变更签字扫描件\机务\</t>
    </r>
    <r>
      <rPr>
        <sz val="9"/>
        <color indexed="8"/>
        <rFont val="宋体"/>
        <family val="3"/>
        <charset val="134"/>
      </rPr>
      <t>20160812-</t>
    </r>
    <r>
      <rPr>
        <sz val="9"/>
        <color indexed="8"/>
        <rFont val="宋体"/>
        <family val="3"/>
        <charset val="134"/>
      </rPr>
      <t>发票</t>
    </r>
    <r>
      <rPr>
        <sz val="9"/>
        <color indexed="8"/>
        <rFont val="宋体"/>
        <family val="3"/>
        <charset val="134"/>
      </rPr>
      <t>02792683</t>
    </r>
    <r>
      <rPr>
        <sz val="9"/>
        <color indexed="8"/>
        <rFont val="宋体"/>
        <family val="3"/>
        <charset val="134"/>
      </rPr>
      <t>无法推送</t>
    </r>
    <r>
      <rPr>
        <sz val="9"/>
        <color indexed="8"/>
        <rFont val="宋体"/>
        <family val="3"/>
        <charset val="134"/>
      </rPr>
      <t>ERP-signed.pdf</t>
    </r>
  </si>
  <si>
    <t>16POLS015,0017,0030,0059 租赁改价拨</t>
  </si>
  <si>
    <r>
      <t>.\数据提取变更签字扫描件\机务\</t>
    </r>
    <r>
      <rPr>
        <sz val="9"/>
        <color indexed="8"/>
        <rFont val="宋体"/>
        <family val="3"/>
        <charset val="134"/>
      </rPr>
      <t>20160812-16POLS0015-17-30-59</t>
    </r>
    <r>
      <rPr>
        <sz val="9"/>
        <color indexed="8"/>
        <rFont val="宋体"/>
        <family val="3"/>
        <charset val="134"/>
      </rPr>
      <t>租赁改价拨</t>
    </r>
    <r>
      <rPr>
        <sz val="9"/>
        <color indexed="8"/>
        <rFont val="宋体"/>
        <family val="3"/>
        <charset val="134"/>
      </rPr>
      <t>-signed.pdf</t>
    </r>
  </si>
  <si>
    <t>20160812-1591116工具数据问题</t>
  </si>
  <si>
    <t>1591116 工具系统数据有误,删除转库收料界面2条残留数据</t>
  </si>
  <si>
    <r>
      <t>.\数据提取变更签字扫描件\机务\</t>
    </r>
    <r>
      <rPr>
        <sz val="9"/>
        <color indexed="8"/>
        <rFont val="宋体"/>
        <family val="3"/>
        <charset val="134"/>
      </rPr>
      <t>20160812-1591116工具系统数据有误-signed.pdf</t>
    </r>
  </si>
  <si>
    <t>吴伟培</t>
  </si>
  <si>
    <t>20160812日分MIS数据变更--“库存管理-拆件处理”界面7个问题件退回</t>
  </si>
  <si>
    <t>将“库存管理/拆件处理”界面的7个问题件从“LOC:CK-DX-NRT, BIN:TEMP”退回到“LOC:CK-YC-NRT, BIN:KY”）</t>
  </si>
  <si>
    <r>
      <t>.\数据提取变更签字扫描件\机务\</t>
    </r>
    <r>
      <rPr>
        <sz val="9"/>
        <color indexed="8"/>
        <rFont val="宋体"/>
        <family val="3"/>
        <charset val="134"/>
      </rPr>
      <t>数据提取变更申请单（日分：将“库存管理-拆件处理”界面的7个问题件从“LOC CK-DX-NRT, BIN TEMP”退回到“CK-YC-NRT, KY”））.pdf</t>
    </r>
  </si>
  <si>
    <t>8645时控件IT标准版</t>
  </si>
  <si>
    <t>20160815-16POLS0015-17-30-59租赁改价拨    16POLS0015合同修改</t>
  </si>
  <si>
    <t xml:space="preserve">16POLS0015合同
1、将件号：33600005-3的合同行直接删除
2、该合同状态应变为：全部收料；
3、 ERP 审批记录也做删除，再做重新报批；
4、供应商地点改为：航材采购; </t>
  </si>
  <si>
    <r>
      <t>.\数据提取变更签字扫描件\机务\</t>
    </r>
    <r>
      <rPr>
        <sz val="9"/>
        <color indexed="8"/>
        <rFont val="宋体"/>
        <family val="3"/>
        <charset val="134"/>
      </rPr>
      <t>20160815-16POLS0015</t>
    </r>
    <r>
      <rPr>
        <sz val="9"/>
        <color indexed="8"/>
        <rFont val="宋体"/>
        <family val="3"/>
        <charset val="134"/>
      </rPr>
      <t>合同修改</t>
    </r>
    <r>
      <rPr>
        <sz val="9"/>
        <color indexed="8"/>
        <rFont val="宋体"/>
        <family val="3"/>
        <charset val="134"/>
      </rPr>
      <t>-signed.pdf</t>
    </r>
  </si>
  <si>
    <t>20160815-89303990发票付款问题</t>
  </si>
  <si>
    <r>
      <t>.\数据提取变更签字扫描件\机务\</t>
    </r>
    <r>
      <rPr>
        <sz val="9"/>
        <color indexed="8"/>
        <rFont val="宋体"/>
        <family val="3"/>
        <charset val="134"/>
      </rPr>
      <t>20160815-89303990</t>
    </r>
    <r>
      <rPr>
        <sz val="9"/>
        <color indexed="8"/>
        <rFont val="宋体"/>
        <family val="3"/>
        <charset val="134"/>
      </rPr>
      <t>发票付款问题</t>
    </r>
    <r>
      <rPr>
        <sz val="9"/>
        <color indexed="8"/>
        <rFont val="宋体"/>
        <family val="3"/>
        <charset val="134"/>
      </rPr>
      <t>-signed.pdf</t>
    </r>
  </si>
  <si>
    <t>还是不行</t>
  </si>
  <si>
    <t>20160816-Z163H0000103状态修改</t>
  </si>
  <si>
    <t>P/N: Z163H0000103,S/N: 163H00003844
1.  在拆件处理界面，把该件的架位改为：KY; 
2.  库存综合查询界面，架位也要改为：KY; 
3.  FLB 界面的拆件处理，也要改为：可用；</t>
  </si>
  <si>
    <r>
      <t>.\数据提取变更签字扫描件\机务\</t>
    </r>
    <r>
      <rPr>
        <sz val="9"/>
        <color indexed="8"/>
        <rFont val="宋体"/>
        <family val="3"/>
        <charset val="134"/>
      </rPr>
      <t>20160816-Z163H0000103状态修改-signed.pdf</t>
    </r>
  </si>
  <si>
    <r>
      <t>F</t>
    </r>
    <r>
      <rPr>
        <sz val="12"/>
        <rFont val="宋体"/>
        <family val="3"/>
        <charset val="134"/>
      </rPr>
      <t>LB界面没修改</t>
    </r>
  </si>
  <si>
    <t>20160816-16ROR1977退回已发料状态</t>
  </si>
  <si>
    <t>16ROR1977将该收料/验收记录取消，合同退回到已发料状态。</t>
  </si>
  <si>
    <r>
      <t>.\数据提取变更签字扫描件\机务\</t>
    </r>
    <r>
      <rPr>
        <sz val="9"/>
        <color indexed="8"/>
        <rFont val="宋体"/>
        <family val="3"/>
        <charset val="134"/>
      </rPr>
      <t>20160816-16ROR1977退回已发料状态-signed.pdf</t>
    </r>
  </si>
  <si>
    <t>20160816-工具故障信息无法显示</t>
  </si>
  <si>
    <t>在故障界面录入的信息，在待修界面，查看故障单时，系统没有自动显示所录入的故障信息</t>
  </si>
  <si>
    <r>
      <t>.\数据提取变更签字扫描件\机务\</t>
    </r>
    <r>
      <rPr>
        <sz val="9"/>
        <color indexed="8"/>
        <rFont val="宋体"/>
        <family val="3"/>
        <charset val="134"/>
      </rPr>
      <t>20160816-工具故障信息无法显示-signed.pdf</t>
    </r>
  </si>
  <si>
    <t>拉个备发子件-TEE MID</t>
  </si>
  <si>
    <t>把 PN：642-5503-501 SN：4259拉入 699974 的子件FIN：TEE MID 上，进入清单时间为2010-07-17</t>
  </si>
  <si>
    <r>
      <t>.\数据提取变更签字扫描件\机务\</t>
    </r>
    <r>
      <rPr>
        <sz val="9"/>
        <color indexed="8"/>
        <rFont val="宋体"/>
        <family val="3"/>
        <charset val="134"/>
      </rPr>
      <t>201608</t>
    </r>
    <r>
      <rPr>
        <sz val="9"/>
        <color indexed="8"/>
        <rFont val="宋体"/>
        <family val="3"/>
        <charset val="134"/>
      </rPr>
      <t>22</t>
    </r>
    <r>
      <rPr>
        <sz val="9"/>
        <color indexed="8"/>
        <rFont val="宋体"/>
        <family val="3"/>
        <charset val="134"/>
      </rPr>
      <t>.pdf</t>
    </r>
  </si>
  <si>
    <t>B6301 FLB信息修改</t>
  </si>
  <si>
    <t>B6301有一张FLB，MCC的维修人员将维修信息输入到错误的FLB号码上，关闭了保留，并有拆换件信息（见附件红圈内的信息），我这边无法修改。麻烦将该FLB上的信息修改到
编号为F0625277的FLB上，共有两条故障报告，原来的FLB信息可以删除。</t>
  </si>
  <si>
    <r>
      <t>.\数据提取变更签字扫描件\机务\</t>
    </r>
    <r>
      <rPr>
        <sz val="9"/>
        <color indexed="8"/>
        <rFont val="宋体"/>
        <family val="3"/>
        <charset val="134"/>
      </rPr>
      <t>20160831（2）.pdf</t>
    </r>
  </si>
  <si>
    <t>工作程序-规定</t>
  </si>
  <si>
    <t>EAD03638匹配ADD0037878</t>
  </si>
  <si>
    <t>四份工卡起点导入模板.罗强</t>
  </si>
  <si>
    <t>利用数据导入功能，无法导入</t>
  </si>
  <si>
    <t>工卡改版ST导入</t>
  </si>
  <si>
    <t>201608167-发票02792684无法推送</t>
  </si>
  <si>
    <t>发票02792684无法推送</t>
  </si>
  <si>
    <r>
      <t>.\数据提取变更签字扫描件\机务\</t>
    </r>
    <r>
      <rPr>
        <sz val="9"/>
        <color indexed="8"/>
        <rFont val="宋体"/>
        <family val="3"/>
        <charset val="134"/>
      </rPr>
      <t>201608167-发票02792684无法推送-signed.pdf</t>
    </r>
  </si>
  <si>
    <t>发票在MIS中推送成功了，但在付款申请ERP中的状态还是新建，经确认未推送至上级领导。</t>
  </si>
  <si>
    <t>20160817-发票OZM160808_9C无法推送ERP</t>
  </si>
  <si>
    <r>
      <t>.\数据提取变更签字扫描件\机务\</t>
    </r>
    <r>
      <rPr>
        <sz val="9"/>
        <color indexed="8"/>
        <rFont val="宋体"/>
        <family val="3"/>
        <charset val="134"/>
      </rPr>
      <t>201608167-发票OZM160808_9C无法推送ERP-signed.pdf</t>
    </r>
  </si>
  <si>
    <t>B8646装机清册导入清单R</t>
  </si>
  <si>
    <r>
      <t>原来1</t>
    </r>
    <r>
      <rPr>
        <sz val="9"/>
        <color indexed="8"/>
        <rFont val="宋体"/>
        <family val="3"/>
        <charset val="134"/>
      </rPr>
      <t>2号</t>
    </r>
    <r>
      <rPr>
        <sz val="9"/>
        <color indexed="8"/>
        <rFont val="宋体"/>
        <family val="3"/>
        <charset val="134"/>
      </rPr>
      <t>的清单有问题，这是新版，以此为准</t>
    </r>
  </si>
  <si>
    <t>ST导入模板-2016-8-18</t>
  </si>
  <si>
    <t>日分MIS需求Redmine2200--FLB编号F0009477的数据问题</t>
  </si>
  <si>
    <t>FLB编号F0009477删除重复数据中的一条</t>
  </si>
  <si>
    <r>
      <t>.\数据提取变更签字扫描件\机务\</t>
    </r>
    <r>
      <rPr>
        <sz val="9"/>
        <color indexed="8"/>
        <rFont val="宋体"/>
        <family val="3"/>
        <charset val="134"/>
      </rPr>
      <t>数据提取变更申请单（日分：FLB编号F0009477的数据问题（紧急））.pdf</t>
    </r>
  </si>
  <si>
    <t>ADD38972，MIS系统里输错机号</t>
  </si>
  <si>
    <t>MIS系统里的B6751的ADD38972由于机号深圳录入的好输错麻烦将飞机号改为B6645</t>
  </si>
  <si>
    <r>
      <t>.\数据提取变更签字扫描件\机务\</t>
    </r>
    <r>
      <rPr>
        <sz val="9"/>
        <color indexed="8"/>
        <rFont val="宋体"/>
        <family val="3"/>
        <charset val="134"/>
      </rPr>
      <t>201608</t>
    </r>
    <r>
      <rPr>
        <sz val="9"/>
        <color indexed="8"/>
        <rFont val="宋体"/>
        <family val="3"/>
        <charset val="134"/>
      </rPr>
      <t>2</t>
    </r>
    <r>
      <rPr>
        <sz val="9"/>
        <color indexed="8"/>
        <rFont val="宋体"/>
        <family val="3"/>
        <charset val="134"/>
      </rPr>
      <t>4.pdf</t>
    </r>
  </si>
  <si>
    <t>8646时控件IT标准版</t>
  </si>
  <si>
    <t>Re:Re:Re:Re:Re:Re:Re:Re:Re:Re:Fw:Re:jiwu故障</t>
  </si>
  <si>
    <t>前轮（PN：3-1531-3 OPT1，SN：3375），从拆下开始，后续所有的移动历史全部删除，将部件恢复至B1895上。并删除相关的FLB（F0672648）故障报告一的换件记录。
之前修改的轮子（PN：3-1531-3 OPT1，SN：3375），已经重新收料了。
现在删除原始记录，重新做拆换，然后再补后面的记录，实现起来相当麻烦了。
所以麻烦将这个数据改为下面的方式进行修改：
1、F0672648工程师录入界面，现在是机号为B8436，麻烦将其改为机号B1895.
2、轮子（PN：3-1531-3 OPT1，SN：B3375）的移动历史，将机号B8436，改为B1895，见附件部件修改2.
3、装上件（PN：3-1531-3 OPT1，SN：B5431）的移动历史，将机号B8436，都改为B1895，件附件部件修改3.</t>
  </si>
  <si>
    <t>之前修改的轮子（PN：3-1531-3 OPT1，SN：3375），已经重新收料了。
现在删除原始记录，重新做拆换，然后再补后面的记录，实现起来相当麻烦了。
所以麻烦将这个数据改为下面的方式进行修改：
1、F0672648工程师录入界面，现在是机号为B8436，麻烦将其改为机号B1895.
2、轮子（PN：3-1531-3 OPT1，SN：B3375）的移动历史，将机号B8436，改为B1895，见附件部件修改2.
3、装上件（PN：3-1531-3 OPT1，SN：B5431）的移动历史，将机号B8436，都改为B1895，件附件部件修改3.</t>
  </si>
  <si>
    <r>
      <t>b</t>
    </r>
    <r>
      <rPr>
        <sz val="9"/>
        <color indexed="8"/>
        <rFont val="宋体"/>
        <family val="3"/>
        <charset val="134"/>
      </rPr>
      <t>ug引起的数据修复</t>
    </r>
  </si>
  <si>
    <t>9.9反应轮子已经送修回来，方案变更</t>
  </si>
  <si>
    <t>培训修订的内容，在培训计划管理和自学培训管理内，修订名称和开始截止日期。</t>
  </si>
  <si>
    <t>B-6301 FLB编号录入错误，F0625277的数据，错误录入为F0062527。
请将数据转到F0625277上。
留意
1、涉及MDD关闭，DD监控需要关联FLB。
2、涉及拆装件。</t>
  </si>
  <si>
    <r>
      <t>与3</t>
    </r>
    <r>
      <rPr>
        <sz val="9"/>
        <color indexed="8"/>
        <rFont val="宋体"/>
        <family val="3"/>
        <charset val="134"/>
      </rPr>
      <t>57是同一个内容</t>
    </r>
  </si>
  <si>
    <t>删除最近三步--紧急</t>
  </si>
  <si>
    <t>把PN：CFM56-5B4/3 SN：699974 这个发动机的最后三步移动步骤删除，使之回到CK-DT-HQ位</t>
  </si>
  <si>
    <t>20160817-341F010000系统状态错误</t>
  </si>
  <si>
    <t xml:space="preserve">P/N: 341F010000, S/N: 09013该件归还 STA  后，在综合查询界面发现，系统的数据显示有误(系统多了 1 条发料
准备，导致把 GH 又转到 DF 了)，实际最终状态应该在 GH,但系统的最终状态在DF. </t>
  </si>
  <si>
    <r>
      <t>.\数据提取变更签字扫描件\机务\</t>
    </r>
    <r>
      <rPr>
        <sz val="9"/>
        <color indexed="8"/>
        <rFont val="宋体"/>
        <family val="3"/>
        <charset val="134"/>
      </rPr>
      <t>20160817-341F010000系统状态错误-signed.pdf</t>
    </r>
  </si>
  <si>
    <t>20160808-16ROR1723实际送修供应商修改</t>
  </si>
  <si>
    <t>把16ROR1723合同的实际送修供应商改成和厂商名称字段信息一样</t>
  </si>
  <si>
    <r>
      <t>.\数据提取变更签字扫描件\机务\</t>
    </r>
    <r>
      <rPr>
        <sz val="9"/>
        <color indexed="8"/>
        <rFont val="宋体"/>
        <family val="3"/>
        <charset val="134"/>
      </rPr>
      <t>20160808-16ROR1723实际送修供应商修改-signed.pdf</t>
    </r>
  </si>
  <si>
    <t>培训记录删除</t>
  </si>
  <si>
    <t>培训计划管理，培训序号：8255，培训名称：A320-214机型II类整机放行，该培训记录数据删除</t>
  </si>
  <si>
    <t>20160824-15POS0431合同收料数据丢失------紧急！</t>
  </si>
  <si>
    <t>15POS0431 收料数据丢失</t>
  </si>
  <si>
    <r>
      <t>.\数据提取变更签字扫描件\机务\</t>
    </r>
    <r>
      <rPr>
        <sz val="9"/>
        <color indexed="8"/>
        <rFont val="宋体"/>
        <family val="3"/>
        <charset val="134"/>
      </rPr>
      <t>20160824-15POS0431合同收料数据丢失-signed.pdf</t>
    </r>
  </si>
  <si>
    <t>20160825-16ROR1615-2685实际送修商修正</t>
  </si>
  <si>
    <t>16ROR1615/16ROR2685 实际送修供应商修改,和厂商名称一致</t>
  </si>
  <si>
    <r>
      <t>.\数据提取变更签字扫描件\机务\</t>
    </r>
    <r>
      <rPr>
        <sz val="9"/>
        <color indexed="8"/>
        <rFont val="宋体"/>
        <family val="3"/>
        <charset val="134"/>
      </rPr>
      <t>20160825-16ROR1615-2685</t>
    </r>
    <r>
      <rPr>
        <sz val="9"/>
        <color indexed="8"/>
        <rFont val="宋体"/>
        <family val="3"/>
        <charset val="134"/>
      </rPr>
      <t>实际送修商修正</t>
    </r>
    <r>
      <rPr>
        <sz val="9"/>
        <color indexed="8"/>
        <rFont val="宋体"/>
        <family val="3"/>
        <charset val="134"/>
      </rPr>
      <t>.pdf</t>
    </r>
  </si>
  <si>
    <t>20160825-15ROR1008-1556无法推送ERP</t>
  </si>
  <si>
    <t>15ROR1008,15ROR1556 无法推送 ERP</t>
  </si>
  <si>
    <r>
      <t>.\数据提取变更签字扫描件\机务\</t>
    </r>
    <r>
      <rPr>
        <sz val="9"/>
        <color indexed="8"/>
        <rFont val="宋体"/>
        <family val="3"/>
        <charset val="134"/>
      </rPr>
      <t>20160825-15ROR1008-1556</t>
    </r>
    <r>
      <rPr>
        <sz val="9"/>
        <color indexed="8"/>
        <rFont val="宋体"/>
        <family val="3"/>
        <charset val="134"/>
      </rPr>
      <t>无法推送</t>
    </r>
    <r>
      <rPr>
        <sz val="9"/>
        <color indexed="8"/>
        <rFont val="宋体"/>
        <family val="3"/>
        <charset val="134"/>
      </rPr>
      <t>ERP-signed.pdf</t>
    </r>
  </si>
  <si>
    <t>请帮忙将B-8647[MSN 7159] 新飞机工卡MIS导入</t>
  </si>
  <si>
    <t>20160826-16POLS0419供应商修改</t>
  </si>
  <si>
    <t xml:space="preserve">16POLS0419 供应商修改为： 北京艾威胜航空技术咨询有限公司，供应商编号：0126 </t>
  </si>
  <si>
    <r>
      <t>.\数据提取变更签字扫描件\机务\</t>
    </r>
    <r>
      <rPr>
        <sz val="9"/>
        <color indexed="8"/>
        <rFont val="宋体"/>
        <family val="3"/>
        <charset val="134"/>
      </rPr>
      <t>20160826-16POLS0419</t>
    </r>
    <r>
      <rPr>
        <sz val="9"/>
        <color indexed="8"/>
        <rFont val="宋体"/>
        <family val="3"/>
        <charset val="134"/>
      </rPr>
      <t>供应商修改</t>
    </r>
    <r>
      <rPr>
        <sz val="9"/>
        <color indexed="8"/>
        <rFont val="宋体"/>
        <family val="3"/>
        <charset val="134"/>
      </rPr>
      <t>-signed.pdf</t>
    </r>
  </si>
  <si>
    <t>Fw:ADD38972，MIS系统里输错机号</t>
  </si>
  <si>
    <r>
      <t>.\数据提取变更签字扫描件\机务\</t>
    </r>
    <r>
      <rPr>
        <sz val="9"/>
        <color indexed="8"/>
        <rFont val="宋体"/>
        <family val="3"/>
        <charset val="134"/>
      </rPr>
      <t>201608</t>
    </r>
    <r>
      <rPr>
        <sz val="9"/>
        <color indexed="8"/>
        <rFont val="宋体"/>
        <family val="3"/>
        <charset val="134"/>
      </rPr>
      <t>31</t>
    </r>
    <r>
      <rPr>
        <sz val="9"/>
        <color indexed="8"/>
        <rFont val="宋体"/>
        <family val="3"/>
        <charset val="134"/>
      </rPr>
      <t>.pdf</t>
    </r>
  </si>
  <si>
    <t>发票49331092 付款推送错误 ERP</t>
  </si>
  <si>
    <t>发票49331092 16POLS0340 16POLS0343 16POLS0348</t>
  </si>
  <si>
    <r>
      <t>.\数据提取变更签字扫描件\机务\</t>
    </r>
    <r>
      <rPr>
        <sz val="9"/>
        <color indexed="8"/>
        <rFont val="宋体"/>
        <family val="3"/>
        <charset val="134"/>
      </rPr>
      <t>20160826-发票49331092无法推送ERP-signed.pdf</t>
    </r>
  </si>
  <si>
    <t>修改备用刹车驱动活门</t>
  </si>
  <si>
    <t>将F0647678的故障报告一的部件拆换记录删除。同时将拆下件（PN：E21330000-1，SN：9436）删除后续移动历史，使其恢复到B1895上。
装上件（PN：E21330000-1，SN：2596）也恢复到DZ位。</t>
  </si>
  <si>
    <t>C检完工界面 手工添加工卡 部分删除</t>
  </si>
  <si>
    <t>C检完工界面里，我们添加了部分工卡，经整理有些是重复的，需要删除，但目前该系统对于ADD类的工卡无法在前台进行删除。</t>
  </si>
  <si>
    <t>Fw:B-6752 MDD0015545 重复检信息更改</t>
  </si>
  <si>
    <t>B-6752 MDD0015545 重复检信息 "完工于F0679901"修订为“完工于F0679903”</t>
  </si>
  <si>
    <t>20160829-14ROR2499无法报批申请</t>
  </si>
  <si>
    <t>14ROR2499该合同无优先级</t>
  </si>
  <si>
    <r>
      <t>.\数据提取变更签字扫描件\机务\</t>
    </r>
    <r>
      <rPr>
        <sz val="9"/>
        <color indexed="8"/>
        <rFont val="宋体"/>
        <family val="3"/>
        <charset val="134"/>
      </rPr>
      <t>20160829-14ROR2499无法报批申请-signed.pdf</t>
    </r>
  </si>
  <si>
    <t>请帮忙导出附表中评估延长维修周期所需的数据</t>
  </si>
  <si>
    <t>20160829-15ROR0575等无法集合报批</t>
  </si>
  <si>
    <t xml:space="preserve">15ROR0575,15ROR0197,15ROR0250,15ROR0267,15ROR0273,15ROR0331,15ROR0332, 
15ROR0352,15ROR0419,15ROR0477,15ROR0478,15ROR0523,15ROR0552,15ROR0563弹出错误框：数量为空 </t>
  </si>
  <si>
    <r>
      <t>.\数据提取变更签字扫描件\机务\</t>
    </r>
    <r>
      <rPr>
        <sz val="9"/>
        <color indexed="8"/>
        <rFont val="宋体"/>
        <family val="3"/>
        <charset val="134"/>
      </rPr>
      <t>20160829-15ROR0575等无法集合报批-signed.pdf</t>
    </r>
  </si>
  <si>
    <t>20160829-15ROR3650等无法集合报批</t>
  </si>
  <si>
    <t xml:space="preserve">15ROR3650,15ROR1865,15ROR2005,15ROR2010,15ROR2074,15ROR2076,15ROR2093, 
15ROR2106,15ROR2147,15ROR2151,15ROR2510,15ROR3024,15ROR3264,15ROR3314弹出错误框：数量为空 </t>
  </si>
  <si>
    <r>
      <t>.\数据提取变更签字扫描件\机务\</t>
    </r>
    <r>
      <rPr>
        <sz val="9"/>
        <color indexed="8"/>
        <rFont val="宋体"/>
        <family val="3"/>
        <charset val="134"/>
      </rPr>
      <t>20160829-15ROR3650等无法集合报批-signed.pdf</t>
    </r>
  </si>
  <si>
    <t>20160829-16ROR2467-2478无法合同推送--紧急</t>
  </si>
  <si>
    <t xml:space="preserve">16ROR2467、16ROR2478 弹出错误框：数量为空 </t>
  </si>
  <si>
    <r>
      <t>.\数据提取变更签字扫描件\机务\</t>
    </r>
    <r>
      <rPr>
        <sz val="9"/>
        <color indexed="8"/>
        <rFont val="宋体"/>
        <family val="3"/>
        <charset val="134"/>
      </rPr>
      <t>20160829-16ROR2467-2478无法合同推送--紧急.pdf</t>
    </r>
  </si>
  <si>
    <t>20160829-16ROCT0011取消</t>
  </si>
  <si>
    <t>16ROCT0011 该ROCT合同状态变为：取消</t>
  </si>
  <si>
    <r>
      <t>.\数据提取变更签字扫描件\机务\</t>
    </r>
    <r>
      <rPr>
        <sz val="9"/>
        <color indexed="8"/>
        <rFont val="宋体"/>
        <family val="3"/>
        <charset val="134"/>
      </rPr>
      <t>20160829-16ROCT0011取消-signed.pdf</t>
    </r>
  </si>
  <si>
    <t>20160829-16ROW0080无法推送ERP</t>
  </si>
  <si>
    <t xml:space="preserve">16ROW0080弹出错误框：数量为空 </t>
  </si>
  <si>
    <r>
      <t>.\数据提取变更签字扫描件\机务\</t>
    </r>
    <r>
      <rPr>
        <sz val="9"/>
        <color indexed="8"/>
        <rFont val="宋体"/>
        <family val="3"/>
        <charset val="134"/>
      </rPr>
      <t>20160829-16ROW0080无法推送ERP-signed.pdf</t>
    </r>
  </si>
  <si>
    <t>20160829-16POT0146合同退回未批准</t>
  </si>
  <si>
    <t xml:space="preserve">16POT0146 将该合同的收料、发料记录删除，合同退回到未批准状态。 </t>
  </si>
  <si>
    <r>
      <t>.\数据提取变更签字扫描件\机务\</t>
    </r>
    <r>
      <rPr>
        <sz val="9"/>
        <color indexed="8"/>
        <rFont val="宋体"/>
        <family val="3"/>
        <charset val="134"/>
      </rPr>
      <t>20160829-16POT0146合同退回未批准-signed.pdf</t>
    </r>
  </si>
  <si>
    <t>B8647ST</t>
  </si>
  <si>
    <t>B-8647飞机基本信息修订需求</t>
  </si>
  <si>
    <t>FLB（F0551365）整体搬移</t>
  </si>
  <si>
    <t>烦请将FLB工程师录入的内容，从FLB（F0551365）搬移到FLB（F0551363）上。</t>
  </si>
  <si>
    <t>2016年度第二季度内审（延期执行）的流程状态回退</t>
  </si>
  <si>
    <t>2016年度第二季度内审（延期执行），将下方流程的状态从“完工”回退至“制作完成”。</t>
  </si>
  <si>
    <t>修改两个件的序号</t>
  </si>
  <si>
    <r>
      <t>把PN：2123M63P03 SN：GJB08011 这个件的序号修改为GJB08678
把PN： 2123M62P01 SN：GJB08678 这个件的序号修改为GJB08011
（其余位置，比如</t>
    </r>
    <r>
      <rPr>
        <sz val="9"/>
        <color indexed="8"/>
        <rFont val="宋体"/>
        <family val="3"/>
        <charset val="134"/>
      </rPr>
      <t>FLB</t>
    </r>
    <r>
      <rPr>
        <sz val="9"/>
        <color indexed="8"/>
        <rFont val="宋体"/>
        <family val="3"/>
        <charset val="134"/>
      </rPr>
      <t xml:space="preserve">修改，换件查询等界面就不修改了）
</t>
    </r>
    <r>
      <rPr>
        <sz val="9"/>
        <color indexed="8"/>
        <rFont val="宋体"/>
        <family val="3"/>
        <charset val="134"/>
      </rPr>
      <t/>
    </r>
  </si>
  <si>
    <t xml:space="preserve">空客原始资料错误。 
</t>
  </si>
  <si>
    <r>
      <t>.\数据提取变更签字扫描件\机务\</t>
    </r>
    <r>
      <rPr>
        <sz val="9"/>
        <color indexed="8"/>
        <rFont val="宋体"/>
        <family val="3"/>
        <charset val="134"/>
      </rPr>
      <t>20160</t>
    </r>
    <r>
      <rPr>
        <sz val="9"/>
        <color indexed="8"/>
        <rFont val="宋体"/>
        <family val="3"/>
        <charset val="134"/>
      </rPr>
      <t>906</t>
    </r>
    <r>
      <rPr>
        <sz val="9"/>
        <color indexed="8"/>
        <rFont val="宋体"/>
        <family val="3"/>
        <charset val="134"/>
      </rPr>
      <t>.pdf</t>
    </r>
  </si>
  <si>
    <r>
      <t>9</t>
    </r>
    <r>
      <rPr>
        <sz val="9"/>
        <color indexed="8"/>
        <rFont val="宋体"/>
        <family val="3"/>
        <charset val="134"/>
      </rPr>
      <t>.5明确修改内容</t>
    </r>
  </si>
  <si>
    <t>B8647装机清册导入清单</t>
  </si>
  <si>
    <t>20160901-装箱单号PVGTOBKK201600021问题</t>
  </si>
  <si>
    <r>
      <t>1.  核查下为何该转库指令空白？ 如是当时有业务员需求则做删除？</t>
    </r>
    <r>
      <rPr>
        <sz val="9"/>
        <color indexed="8"/>
        <rFont val="宋体"/>
        <family val="3"/>
        <charset val="134"/>
      </rPr>
      <t xml:space="preserve">
2.  由于 2 个主轮的移动历史均正常， 而该装箱单号还是开口的，因此，请直接删除该装箱单号。</t>
    </r>
  </si>
  <si>
    <r>
      <t>.\数据提取变更签字扫描件\机务\</t>
    </r>
    <r>
      <rPr>
        <sz val="9"/>
        <color indexed="8"/>
        <rFont val="宋体"/>
        <family val="3"/>
        <charset val="134"/>
      </rPr>
      <t>20160901-</t>
    </r>
    <r>
      <rPr>
        <sz val="9"/>
        <color indexed="8"/>
        <rFont val="宋体"/>
        <family val="3"/>
        <charset val="134"/>
      </rPr>
      <t>装箱单号</t>
    </r>
    <r>
      <rPr>
        <sz val="9"/>
        <color indexed="8"/>
        <rFont val="宋体"/>
        <family val="3"/>
        <charset val="134"/>
      </rPr>
      <t>PVGTOBKK201600021</t>
    </r>
    <r>
      <rPr>
        <sz val="9"/>
        <color indexed="8"/>
        <rFont val="宋体"/>
        <family val="3"/>
        <charset val="134"/>
      </rPr>
      <t>问题</t>
    </r>
    <r>
      <rPr>
        <sz val="9"/>
        <color indexed="8"/>
        <rFont val="宋体"/>
        <family val="3"/>
        <charset val="134"/>
      </rPr>
      <t>-signed.pdf</t>
    </r>
  </si>
  <si>
    <t>20160902-工具领用出库数据提取</t>
  </si>
  <si>
    <t xml:space="preserve">1） 工具库存综合查询/料单查询页签； 
2） 起始日期：2015-09-01，    截止日期：2016-09-01 
3） 移动类型：领用/领用出库 
4） 导出字段：同该界面的显示字段 </t>
  </si>
  <si>
    <r>
      <t>.\数据提取变更签字扫描件\机务\</t>
    </r>
    <r>
      <rPr>
        <sz val="9"/>
        <color indexed="8"/>
        <rFont val="宋体"/>
        <family val="3"/>
        <charset val="134"/>
      </rPr>
      <t>20160902-</t>
    </r>
    <r>
      <rPr>
        <sz val="9"/>
        <color indexed="8"/>
        <rFont val="宋体"/>
        <family val="3"/>
        <charset val="134"/>
      </rPr>
      <t>工具领用出库数据提取</t>
    </r>
    <r>
      <rPr>
        <sz val="9"/>
        <color indexed="8"/>
        <rFont val="宋体"/>
        <family val="3"/>
        <charset val="134"/>
      </rPr>
      <t>-signed.pdf</t>
    </r>
  </si>
  <si>
    <t>20160902-16ROR2304无法推送ERP</t>
  </si>
  <si>
    <t>16ROR2304点击报批申请单，出来的对话框，有3行，数量各不同，推送ERP显示该合同在ERP中审批中，不能重复推送</t>
  </si>
  <si>
    <r>
      <t>.\数据提取变更签字扫描件\机务\</t>
    </r>
    <r>
      <rPr>
        <sz val="9"/>
        <color indexed="8"/>
        <rFont val="宋体"/>
        <family val="3"/>
        <charset val="134"/>
      </rPr>
      <t>20160902-16ROR2304</t>
    </r>
    <r>
      <rPr>
        <sz val="9"/>
        <color indexed="8"/>
        <rFont val="宋体"/>
        <family val="3"/>
        <charset val="134"/>
      </rPr>
      <t>无法推送</t>
    </r>
    <r>
      <rPr>
        <sz val="9"/>
        <color indexed="8"/>
        <rFont val="宋体"/>
        <family val="3"/>
        <charset val="134"/>
      </rPr>
      <t>ERP-signed.pdf</t>
    </r>
  </si>
  <si>
    <t>20160831-水龙头无法退料</t>
  </si>
  <si>
    <t xml:space="preserve">2980292100000,S/N:02265 无法从选择料单号进行退料 </t>
  </si>
  <si>
    <r>
      <t>.\数据提取变更签字扫描件\机务\</t>
    </r>
    <r>
      <rPr>
        <sz val="9"/>
        <color indexed="8"/>
        <rFont val="宋体"/>
        <family val="3"/>
        <charset val="134"/>
      </rPr>
      <t>20160831-</t>
    </r>
    <r>
      <rPr>
        <sz val="9"/>
        <color indexed="8"/>
        <rFont val="宋体"/>
        <family val="3"/>
        <charset val="134"/>
      </rPr>
      <t>水龙头无法退料</t>
    </r>
    <r>
      <rPr>
        <sz val="9"/>
        <color indexed="8"/>
        <rFont val="宋体"/>
        <family val="3"/>
        <charset val="134"/>
      </rPr>
      <t>-signed.pdf</t>
    </r>
  </si>
  <si>
    <t>20160905-16ROR2790供应商修改</t>
  </si>
  <si>
    <t>16ROR2790 合同供应商/实际送修供应商改为：广州航新电子有限公司</t>
  </si>
  <si>
    <r>
      <t>.\数据提取变更签字扫描件\机务\</t>
    </r>
    <r>
      <rPr>
        <sz val="9"/>
        <color indexed="8"/>
        <rFont val="宋体"/>
        <family val="3"/>
        <charset val="134"/>
      </rPr>
      <t>20160905-16ROR2790</t>
    </r>
    <r>
      <rPr>
        <sz val="9"/>
        <color indexed="8"/>
        <rFont val="宋体"/>
        <family val="3"/>
        <charset val="134"/>
      </rPr>
      <t>供应商修改</t>
    </r>
    <r>
      <rPr>
        <sz val="9"/>
        <color indexed="8"/>
        <rFont val="宋体"/>
        <family val="3"/>
        <charset val="134"/>
      </rPr>
      <t>-signed.pdf</t>
    </r>
  </si>
  <si>
    <t>20160905-16OS0630无法挑选合同付款</t>
  </si>
  <si>
    <t>16POS0630/0632/0538 合同无法作发票付款挑选</t>
  </si>
  <si>
    <r>
      <t>.\数据提取变更签字扫描件\机务\</t>
    </r>
    <r>
      <rPr>
        <sz val="9"/>
        <color indexed="8"/>
        <rFont val="宋体"/>
        <family val="3"/>
        <charset val="134"/>
      </rPr>
      <t>20160905-16OS0630</t>
    </r>
    <r>
      <rPr>
        <sz val="9"/>
        <color indexed="8"/>
        <rFont val="宋体"/>
        <family val="3"/>
        <charset val="134"/>
      </rPr>
      <t>无法挑选合同付款</t>
    </r>
    <r>
      <rPr>
        <sz val="9"/>
        <color indexed="8"/>
        <rFont val="宋体"/>
        <family val="3"/>
        <charset val="134"/>
      </rPr>
      <t>-signed.pdf</t>
    </r>
  </si>
  <si>
    <t>20160905-16POLS0442收料数据消失</t>
  </si>
  <si>
    <t>16POLS0442 合同收料数据消失,合同行件号：J221P916，4 个，收料正常，批次号：1110564，然后到验收界面发现没有数据;
合同收料界面的上部显示该件号已收料 4 个，但在界面下部没有显示.</t>
  </si>
  <si>
    <r>
      <t>.\数据提取变更签字扫描件\机务\</t>
    </r>
    <r>
      <rPr>
        <sz val="9"/>
        <color indexed="8"/>
        <rFont val="宋体"/>
        <family val="3"/>
        <charset val="134"/>
      </rPr>
      <t>20160905-16POLS0442</t>
    </r>
    <r>
      <rPr>
        <sz val="9"/>
        <color indexed="8"/>
        <rFont val="宋体"/>
        <family val="3"/>
        <charset val="134"/>
      </rPr>
      <t>收料数据消失</t>
    </r>
    <r>
      <rPr>
        <sz val="9"/>
        <color indexed="8"/>
        <rFont val="宋体"/>
        <family val="3"/>
        <charset val="134"/>
      </rPr>
      <t>-signed.pdf</t>
    </r>
  </si>
  <si>
    <t>20160905-16OS0353无法被挑选付款</t>
  </si>
  <si>
    <t>16POS0353 无法被挑选付款（合同行空白）</t>
  </si>
  <si>
    <r>
      <t>.\数据提取变更签字扫描件\机务\</t>
    </r>
    <r>
      <rPr>
        <sz val="9"/>
        <color indexed="8"/>
        <rFont val="宋体"/>
        <family val="3"/>
        <charset val="134"/>
      </rPr>
      <t>20160905-16OS0353无法被挑选付款-signed.pdf</t>
    </r>
  </si>
  <si>
    <t>删除最近一步</t>
  </si>
  <si>
    <t>把 PN：M83P1801A SN：48993 这个件的最后一步删除，使之回到CK-YC-PVG 位。同时将16ROR3172合同删除，已和航材协商过了。</t>
  </si>
  <si>
    <t>这个件一线录错了，拆下了隔壁的序号。部件已经到DX，我无法删除。</t>
  </si>
  <si>
    <t>20160905-16POT0147发票2162731无法付款推送ERP</t>
  </si>
  <si>
    <t>合同：16POT0147，发票：2162731 无法付款推送,发票业务类型必输； ERP外币的 POT 合同</t>
  </si>
  <si>
    <r>
      <t>.\数据提取变更签字扫描件\机务\</t>
    </r>
    <r>
      <rPr>
        <sz val="9"/>
        <color indexed="8"/>
        <rFont val="宋体"/>
        <family val="3"/>
        <charset val="134"/>
      </rPr>
      <t>20160905-16POT0147</t>
    </r>
    <r>
      <rPr>
        <sz val="9"/>
        <color indexed="8"/>
        <rFont val="宋体"/>
        <family val="3"/>
        <charset val="134"/>
      </rPr>
      <t>发票</t>
    </r>
    <r>
      <rPr>
        <sz val="9"/>
        <color indexed="8"/>
        <rFont val="宋体"/>
        <family val="3"/>
        <charset val="134"/>
      </rPr>
      <t>2162731</t>
    </r>
    <r>
      <rPr>
        <sz val="9"/>
        <color indexed="8"/>
        <rFont val="宋体"/>
        <family val="3"/>
        <charset val="134"/>
      </rPr>
      <t>无法付款推送</t>
    </r>
    <r>
      <rPr>
        <sz val="9"/>
        <color indexed="8"/>
        <rFont val="宋体"/>
        <family val="3"/>
        <charset val="134"/>
      </rPr>
      <t>ERP.pdf</t>
    </r>
  </si>
  <si>
    <t>关错CDD保留</t>
  </si>
  <si>
    <t>CDD0045004由“关闭”状态改为“打开”状态。</t>
  </si>
  <si>
    <t>工作疏忽，机械师在输MIS时点错保留误将右发鸟击孔探保留CDD45004关闭。导致关错保留。</t>
  </si>
  <si>
    <t>20160906-43380199推送ERP问题</t>
  </si>
  <si>
    <t xml:space="preserve">43380199 推送 ERP 问题 </t>
  </si>
  <si>
    <r>
      <t>.\数据提取变更签字扫描件\机务\</t>
    </r>
    <r>
      <rPr>
        <sz val="9"/>
        <color indexed="8"/>
        <rFont val="宋体"/>
        <family val="3"/>
        <charset val="134"/>
      </rPr>
      <t>20160906-43380199</t>
    </r>
    <r>
      <rPr>
        <sz val="9"/>
        <color indexed="8"/>
        <rFont val="宋体"/>
        <family val="3"/>
        <charset val="134"/>
      </rPr>
      <t>推送</t>
    </r>
    <r>
      <rPr>
        <sz val="9"/>
        <color indexed="8"/>
        <rFont val="宋体"/>
        <family val="3"/>
        <charset val="134"/>
      </rPr>
      <t>ERP</t>
    </r>
    <r>
      <rPr>
        <sz val="9"/>
        <color indexed="8"/>
        <rFont val="宋体"/>
        <family val="3"/>
        <charset val="134"/>
      </rPr>
      <t>问题</t>
    </r>
    <r>
      <rPr>
        <sz val="9"/>
        <color indexed="8"/>
        <rFont val="宋体"/>
        <family val="3"/>
        <charset val="134"/>
      </rPr>
      <t>-signed.pdf</t>
    </r>
  </si>
  <si>
    <t>部件移动历史修改</t>
  </si>
  <si>
    <t>记录退回YC状态，后续由业务进行FLB修改。</t>
  </si>
  <si>
    <t>航线维修人员输错FIN号，导致在MIS系统拆错部件</t>
  </si>
  <si>
    <r>
      <t>.\数据提取变更签字扫描件\机务\</t>
    </r>
    <r>
      <rPr>
        <sz val="9"/>
        <color indexed="8"/>
        <rFont val="宋体"/>
        <family val="3"/>
        <charset val="134"/>
      </rPr>
      <t>20160</t>
    </r>
    <r>
      <rPr>
        <sz val="9"/>
        <color indexed="8"/>
        <rFont val="宋体"/>
        <family val="3"/>
        <charset val="134"/>
      </rPr>
      <t>9</t>
    </r>
    <r>
      <rPr>
        <sz val="9"/>
        <color indexed="8"/>
        <rFont val="宋体"/>
        <family val="3"/>
        <charset val="134"/>
      </rPr>
      <t>18.pdf</t>
    </r>
  </si>
  <si>
    <t>Re:Re:维修方案不能签收</t>
  </si>
  <si>
    <t>该MPD 262342-01-3，在执行方案历史版本内做数据。
申请人：夏友平  申请日期 2016-09-06  
签收人：盛斌斌  签收日期 2016-09-06  
批准人：洪赟    批准日期 2016-09-06
状态：已失效
版本：2
备注：由于件号都为34600017，用MPD 262341-01-2的TGC-A262341-01-2进行工卡控制
失效申请人：盛斌斌  失效申请日期2016-09-06
失效批准人：洪赟    失效批准日期2016-09-06</t>
  </si>
  <si>
    <t>由于方案有2条，MPD 262342-01-3和MPD 262341-01-2，对于一个件号34600017进行控制。目前都用 MPD 262341-01-2 的TGC-A262341-01-2工卡控制。
而262342-01-3这个没有工卡，为空，所以带入执行方案。262342-01-3在11年时张正强做了失效，所以目前无法签收。</t>
  </si>
  <si>
    <r>
      <t>.\数据提取变更签字扫描件\机务\</t>
    </r>
    <r>
      <rPr>
        <sz val="9"/>
        <color indexed="8"/>
        <rFont val="宋体"/>
        <family val="3"/>
        <charset val="134"/>
      </rPr>
      <t>20160</t>
    </r>
    <r>
      <rPr>
        <sz val="9"/>
        <color indexed="8"/>
        <rFont val="宋体"/>
        <family val="3"/>
        <charset val="134"/>
      </rPr>
      <t>9</t>
    </r>
    <r>
      <rPr>
        <sz val="9"/>
        <color indexed="8"/>
        <rFont val="宋体"/>
        <family val="3"/>
        <charset val="134"/>
      </rPr>
      <t>14.pdf</t>
    </r>
  </si>
  <si>
    <t>MDD0031784被误关</t>
  </si>
  <si>
    <t>1、MDD0031784 回退状态为“打开”，对应FLB F0561307 的“撤销保留 MDD0031784”删除。由于这个修改直接涉及到飞机放行，能否帮忙以最快速度修复，谢谢。
2、删除 MDD0039860。</t>
  </si>
  <si>
    <r>
      <t>.\数据提取变更签字扫描件\机务\</t>
    </r>
    <r>
      <rPr>
        <sz val="9"/>
        <color indexed="8"/>
        <rFont val="宋体"/>
        <family val="3"/>
        <charset val="134"/>
      </rPr>
      <t>20160</t>
    </r>
    <r>
      <rPr>
        <sz val="9"/>
        <color indexed="8"/>
        <rFont val="宋体"/>
        <family val="3"/>
        <charset val="134"/>
      </rPr>
      <t>90</t>
    </r>
    <r>
      <rPr>
        <sz val="9"/>
        <color indexed="8"/>
        <rFont val="宋体"/>
        <family val="3"/>
        <charset val="134"/>
      </rPr>
      <t>7</t>
    </r>
    <r>
      <rPr>
        <sz val="9"/>
        <color indexed="8"/>
        <rFont val="宋体"/>
        <family val="3"/>
        <charset val="134"/>
      </rPr>
      <t>.pdf</t>
    </r>
  </si>
  <si>
    <t>8327 发动机573187 组合件序号修改</t>
  </si>
  <si>
    <t>请帮我把9327飞机的发动机573187 组合件清单中的 IP VLV 和 IDG 位置的相应序号修改一下， 
IP VLV 序号从 21515 改为 21516； 
IDG 序号从 AAB3004975 改为 AAB3004984</t>
  </si>
  <si>
    <r>
      <t>.\数据提取变更签字扫描件\机务\</t>
    </r>
    <r>
      <rPr>
        <sz val="9"/>
        <color indexed="8"/>
        <rFont val="宋体"/>
        <family val="3"/>
        <charset val="134"/>
      </rPr>
      <t>20160</t>
    </r>
    <r>
      <rPr>
        <sz val="9"/>
        <color indexed="8"/>
        <rFont val="宋体"/>
        <family val="3"/>
        <charset val="134"/>
      </rPr>
      <t>90</t>
    </r>
    <r>
      <rPr>
        <sz val="9"/>
        <color indexed="8"/>
        <rFont val="宋体"/>
        <family val="3"/>
        <charset val="134"/>
      </rPr>
      <t>9.pdf</t>
    </r>
  </si>
  <si>
    <t>20160907-16POLS0086状态和税率问题</t>
  </si>
  <si>
    <t xml:space="preserve">16POLS0086 合同
1.  该合同在 3 月份已经收料了，合同状态还是：已批准。  错误。  应是：全部收料。 
2.  该合同币种是 USD,  但下面的合同行，还有税率和税额。  错误。 
3.  请把供应商地址改为：航材采购。 </t>
  </si>
  <si>
    <r>
      <t>.\数据提取变更签字扫描件\机务\</t>
    </r>
    <r>
      <rPr>
        <sz val="9"/>
        <color indexed="8"/>
        <rFont val="宋体"/>
        <family val="3"/>
        <charset val="134"/>
      </rPr>
      <t>20160907-16POLS0086状态和税率问题-signed.pdf</t>
    </r>
  </si>
  <si>
    <t>20160909-16ROR2106-2107实际供应商问题</t>
  </si>
  <si>
    <r>
      <t>16ROR2106，</t>
    </r>
    <r>
      <rPr>
        <sz val="9"/>
        <color indexed="10"/>
        <rFont val="宋体"/>
        <family val="3"/>
        <charset val="134"/>
      </rPr>
      <t>16ROR2107</t>
    </r>
    <r>
      <rPr>
        <sz val="9"/>
        <color indexed="8"/>
        <rFont val="宋体"/>
        <family val="3"/>
        <charset val="134"/>
      </rPr>
      <t xml:space="preserve">，这两个合同，厂商名称是：北京凯兰，但实际送修供应商，系统自动显示是：上海沪特。 </t>
    </r>
  </si>
  <si>
    <r>
      <t>.\数据提取变更签字扫描件\机务\</t>
    </r>
    <r>
      <rPr>
        <sz val="9"/>
        <color indexed="8"/>
        <rFont val="宋体"/>
        <family val="3"/>
        <charset val="134"/>
      </rPr>
      <t>20160909-16ROR2106-2107实际供应商问题-signed.pdf</t>
    </r>
  </si>
  <si>
    <r>
      <rPr>
        <sz val="9"/>
        <color indexed="10"/>
        <rFont val="宋体"/>
        <family val="3"/>
        <charset val="134"/>
      </rPr>
      <t>16ROR2551</t>
    </r>
    <r>
      <rPr>
        <sz val="9"/>
        <color indexed="8"/>
        <rFont val="宋体"/>
        <family val="3"/>
        <charset val="134"/>
      </rPr>
      <t>，16ROR2692 供应商不合法</t>
    </r>
  </si>
  <si>
    <r>
      <t>.\数据提取变更签字扫描件\机务\</t>
    </r>
    <r>
      <rPr>
        <sz val="9"/>
        <color indexed="8"/>
        <rFont val="宋体"/>
        <family val="3"/>
        <charset val="134"/>
      </rPr>
      <t>20160909-16ROR2551-2692 供应商不合法-signed.pdf</t>
    </r>
  </si>
  <si>
    <t>修改部件件号</t>
  </si>
  <si>
    <t>有一个件根据航线实际查件发现，该件的实际件号和MIS中的件号不一致。
烦请将部件（PN：9105A0005-01，SN：35384）的件号改为“9105A0005-02”.</t>
  </si>
  <si>
    <t>删除多余换件记录</t>
  </si>
  <si>
    <t>在换件异常发现一条错误记录（见附件删除多余记录），查找原因是因为航线人员在录入拆换件时录入了两遍。（见附件删除多余记录1）
我们也不知道哪条记录是做成功的，哪条是没有成功的。所以要麻烦你们帮忙删除一条多余的记录。其余数据保持不变。</t>
  </si>
  <si>
    <t>Fw:ADD0065304被误关</t>
  </si>
  <si>
    <t>ADD0065304这个ADD在9月8日被航线人员误关，请帮忙恢复</t>
  </si>
  <si>
    <t>20160912-件号空格问题</t>
  </si>
  <si>
    <t>件号 25-1483-03，25-1483-23，删除尾部的所有空格；</t>
  </si>
  <si>
    <r>
      <t>.\数据提取变更签字扫描件\机务\</t>
    </r>
    <r>
      <rPr>
        <sz val="9"/>
        <color indexed="8"/>
        <rFont val="宋体"/>
        <family val="3"/>
        <charset val="134"/>
      </rPr>
      <t>20160912-</t>
    </r>
    <r>
      <rPr>
        <sz val="9"/>
        <color indexed="8"/>
        <rFont val="宋体"/>
        <family val="3"/>
        <charset val="134"/>
      </rPr>
      <t>件号空格问题</t>
    </r>
    <r>
      <rPr>
        <sz val="9"/>
        <color indexed="8"/>
        <rFont val="宋体"/>
        <family val="3"/>
        <charset val="134"/>
      </rPr>
      <t>-signed.pdf</t>
    </r>
  </si>
  <si>
    <t>20160912-工具移动历史问题</t>
  </si>
  <si>
    <t>条码号：6012336 和 1101111,将这 2 个条形码工具的仓库/架位做修改(退回到移入包之前的状态)</t>
  </si>
  <si>
    <r>
      <t>.\数据提取变更签字扫描件\机务\</t>
    </r>
    <r>
      <rPr>
        <sz val="9"/>
        <color indexed="8"/>
        <rFont val="宋体"/>
        <family val="3"/>
        <charset val="134"/>
      </rPr>
      <t>20160912-</t>
    </r>
    <r>
      <rPr>
        <sz val="9"/>
        <color indexed="8"/>
        <rFont val="宋体"/>
        <family val="3"/>
        <charset val="134"/>
      </rPr>
      <t>工具移动历史问题</t>
    </r>
    <r>
      <rPr>
        <sz val="9"/>
        <color indexed="8"/>
        <rFont val="宋体"/>
        <family val="3"/>
        <charset val="134"/>
      </rPr>
      <t>-signed.pdf</t>
    </r>
  </si>
  <si>
    <t>Fw:工卡工具信息导出</t>
  </si>
  <si>
    <t>导出工卡的工具航材信息的工具栏内容“项目、件号、设备类型、名称、数量、备注”，多行工具信息用多行表示，每1行1个数据，每行都带工卡号。
目前工卡管理共有很多份工卡，只要其中417份工卡的工具数据，范围：
1、取当前有效版本的工卡，也就是“最新已批准工卡、激活未批准工卡、MS改版待处理工卡”
2、这次导出范围只需要“维修能力审核管理”内“已批准”的417份工卡。</t>
  </si>
  <si>
    <t>8647时控件IT标准版</t>
  </si>
  <si>
    <t>20160913-16POT0303合同修改问题</t>
  </si>
  <si>
    <t xml:space="preserve">16POT0303 合同修改问题
对 16POT0303 的报批申请单的数量做修改，和合同管理界面的信息一致； </t>
  </si>
  <si>
    <r>
      <t>.\数据提取变更签字扫描件\机务\</t>
    </r>
    <r>
      <rPr>
        <sz val="9"/>
        <color indexed="8"/>
        <rFont val="宋体"/>
        <family val="3"/>
        <charset val="134"/>
      </rPr>
      <t>20160913-16POT0303合同修改问题-signed.pdf</t>
    </r>
  </si>
  <si>
    <t>20160913-16POP1708数据修改</t>
  </si>
  <si>
    <t>1） 把合同供应商改为：昆明利顿企业管理有限公司， 供应商编号：0027；  
2） 币种改为：RMB 
3） 把合同备注改为：通过昆明利顿国内租件、费用 STA 支付。</t>
  </si>
  <si>
    <r>
      <t>.\数据提取变更签字扫描件\机务\</t>
    </r>
    <r>
      <rPr>
        <sz val="9"/>
        <color indexed="8"/>
        <rFont val="宋体"/>
        <family val="3"/>
        <charset val="134"/>
      </rPr>
      <t>20160913-16POP1708数据修改-signed.pdf</t>
    </r>
  </si>
  <si>
    <t>请把合同状态恢复成：全部收料。</t>
  </si>
  <si>
    <t>20160914-工具1591165系统数据重复--急！</t>
  </si>
  <si>
    <t xml:space="preserve">工具 1591165 系统数据重复 </t>
  </si>
  <si>
    <r>
      <t>.\数据提取变更签字扫描件\机务\</t>
    </r>
    <r>
      <rPr>
        <sz val="9"/>
        <color indexed="8"/>
        <rFont val="宋体"/>
        <family val="3"/>
        <charset val="134"/>
      </rPr>
      <t>20160914-</t>
    </r>
    <r>
      <rPr>
        <sz val="9"/>
        <color indexed="8"/>
        <rFont val="宋体"/>
        <family val="3"/>
        <charset val="134"/>
      </rPr>
      <t>工具</t>
    </r>
    <r>
      <rPr>
        <sz val="9"/>
        <color indexed="8"/>
        <rFont val="宋体"/>
        <family val="3"/>
        <charset val="134"/>
      </rPr>
      <t>1591165</t>
    </r>
    <r>
      <rPr>
        <sz val="9"/>
        <color indexed="8"/>
        <rFont val="宋体"/>
        <family val="3"/>
        <charset val="134"/>
      </rPr>
      <t>系统数据重复</t>
    </r>
    <r>
      <rPr>
        <sz val="9"/>
        <color indexed="8"/>
        <rFont val="宋体"/>
        <family val="3"/>
        <charset val="134"/>
      </rPr>
      <t>-signed.pdf</t>
    </r>
  </si>
  <si>
    <t>20160914-251BDVD02R00系统数据删除</t>
  </si>
  <si>
    <t>合同：16POS0653，件号：251BDVD02R00， 2EA, 现已收料在 KY。将该件号的收料记录、证书记录
全部删除，该合同下的该件号的收料数变为 0。</t>
  </si>
  <si>
    <r>
      <t>.\数据提取变更签字扫描件\机务\</t>
    </r>
    <r>
      <rPr>
        <sz val="9"/>
        <color indexed="8"/>
        <rFont val="宋体"/>
        <family val="3"/>
        <charset val="134"/>
      </rPr>
      <t>20160914-251BDVD02R00</t>
    </r>
    <r>
      <rPr>
        <sz val="9"/>
        <color indexed="8"/>
        <rFont val="宋体"/>
        <family val="3"/>
        <charset val="134"/>
      </rPr>
      <t>系统数据删除</t>
    </r>
    <r>
      <rPr>
        <sz val="9"/>
        <color indexed="8"/>
        <rFont val="宋体"/>
        <family val="3"/>
        <charset val="134"/>
      </rPr>
      <t>-signed.pdf</t>
    </r>
  </si>
  <si>
    <t>CDD0036856 恢复打开状态</t>
  </si>
  <si>
    <t>由于好几张FLB录入混乱了，其中CDD0036856使用错误的FLB号进行关闭， 造成CDD与错误FLB关联。
CDD0036856请恢复打开状态，请于上午修复数据。后续PPC进行MIS 前端FLB修改。</t>
  </si>
  <si>
    <t>FLB号码修改</t>
  </si>
  <si>
    <t>将FLB工程师录入的内容，从FLB（F0677811）搬移到FLB（F0677881）上</t>
  </si>
  <si>
    <t>维修人员将FLB号输错了</t>
  </si>
  <si>
    <t>2016/9/18修改 MDD0018896 关闭的FLB （F0677881） 
9/19，要求增加FLB界面缺少的撤销保留信息</t>
  </si>
  <si>
    <t>20160914-D24005000 序号Y10116数据删除</t>
  </si>
  <si>
    <t>件号：D24005000，序号：Y10116 被错误收料入库、转库、发料</t>
  </si>
  <si>
    <r>
      <t>.\数据提取变更签字扫描件\机务\</t>
    </r>
    <r>
      <rPr>
        <sz val="9"/>
        <color indexed="8"/>
        <rFont val="宋体"/>
        <family val="3"/>
        <charset val="134"/>
      </rPr>
      <t xml:space="preserve">20160914-D24005000 </t>
    </r>
    <r>
      <rPr>
        <sz val="9"/>
        <color indexed="8"/>
        <rFont val="宋体"/>
        <family val="3"/>
        <charset val="134"/>
      </rPr>
      <t>序号</t>
    </r>
    <r>
      <rPr>
        <sz val="9"/>
        <color indexed="8"/>
        <rFont val="宋体"/>
        <family val="3"/>
        <charset val="134"/>
      </rPr>
      <t>Y10116</t>
    </r>
    <r>
      <rPr>
        <sz val="9"/>
        <color indexed="8"/>
        <rFont val="宋体"/>
        <family val="3"/>
        <charset val="134"/>
      </rPr>
      <t>数据删除</t>
    </r>
    <r>
      <rPr>
        <sz val="9"/>
        <color indexed="8"/>
        <rFont val="宋体"/>
        <family val="3"/>
        <charset val="134"/>
      </rPr>
      <t>-signed.pdf</t>
    </r>
  </si>
  <si>
    <t>20160915-C20195162几个序号的库寿信息删除</t>
  </si>
  <si>
    <t xml:space="preserve">件号：C20195162,序号：55175、55208、55209、55199 库寿信息删除 </t>
  </si>
  <si>
    <r>
      <t>.\数据提取变更签字扫描件\机务\</t>
    </r>
    <r>
      <rPr>
        <sz val="9"/>
        <color indexed="8"/>
        <rFont val="宋体"/>
        <family val="3"/>
        <charset val="134"/>
      </rPr>
      <t>20160915-C20195162几个序号的库寿信息删除-signed.pdf</t>
    </r>
  </si>
  <si>
    <t>20160918-965-1696-051退回YC BKY</t>
  </si>
  <si>
    <t>件号：965-1696-051,序号：RTA50D-00660、RTA50D-00785 退回 CK-YC-PVG,BKY</t>
  </si>
  <si>
    <r>
      <t>.\数据提取变更签字扫描件\机务\</t>
    </r>
    <r>
      <rPr>
        <sz val="9"/>
        <color indexed="8"/>
        <rFont val="宋体"/>
        <family val="3"/>
        <charset val="134"/>
      </rPr>
      <t>20160918-965-1696-051退回YC BKY-signed.pdf</t>
    </r>
  </si>
  <si>
    <t>20160918-90501100937系统数据有问题</t>
  </si>
  <si>
    <t xml:space="preserve">条形码：90501100937综合查询界面上部的仓库和架位信息改为仓库：CK-KY-PVG,  架位：JD1804-D </t>
  </si>
  <si>
    <r>
      <t>.\数据提取变更签字扫描件\机务\</t>
    </r>
    <r>
      <rPr>
        <sz val="9"/>
        <color indexed="8"/>
        <rFont val="宋体"/>
        <family val="3"/>
        <charset val="134"/>
      </rPr>
      <t>20160918-90501100937系统数据有问题-signed.pdf</t>
    </r>
  </si>
  <si>
    <t>20160921-工具件号删除</t>
  </si>
  <si>
    <t xml:space="preserve">自编号：17523,17524,17525,17526 </t>
  </si>
  <si>
    <r>
      <t>.\数据提取变更签字扫描件\机务\</t>
    </r>
    <r>
      <rPr>
        <sz val="9"/>
        <color indexed="8"/>
        <rFont val="宋体"/>
        <family val="3"/>
        <charset val="134"/>
      </rPr>
      <t>20160921-工具件号删除-signed.pdf</t>
    </r>
  </si>
  <si>
    <t>20160921-工具从检测清单中删除-signed</t>
  </si>
  <si>
    <t xml:space="preserve">条形码：104412， 1044101 </t>
  </si>
  <si>
    <r>
      <t>.\数据提取变更签字扫描件\机务\</t>
    </r>
    <r>
      <rPr>
        <sz val="9"/>
        <color indexed="8"/>
        <rFont val="宋体"/>
        <family val="3"/>
        <charset val="134"/>
      </rPr>
      <t>20160921-工具从检测清单中删除-signed.pdf</t>
    </r>
  </si>
  <si>
    <t>20160922-137631065914库存数据重复</t>
  </si>
  <si>
    <t>137631065914 工具库存重复</t>
  </si>
  <si>
    <r>
      <t>.\数据提取变更签字扫描件\机务\</t>
    </r>
    <r>
      <rPr>
        <sz val="9"/>
        <color indexed="8"/>
        <rFont val="宋体"/>
        <family val="3"/>
        <charset val="134"/>
      </rPr>
      <t>20160922-137631065914库存数据重复-signed.pdf</t>
    </r>
  </si>
  <si>
    <t>20160922-901401-901402系统件号重复</t>
  </si>
  <si>
    <t>9014 6023 一个条形码搜出两条数据</t>
  </si>
  <si>
    <r>
      <t>.\数据提取变更签字扫描件\机务\</t>
    </r>
    <r>
      <rPr>
        <sz val="9"/>
        <color indexed="8"/>
        <rFont val="宋体"/>
        <family val="3"/>
        <charset val="134"/>
      </rPr>
      <t>20160922-901401-901402系统件号重复-signed.pdf</t>
    </r>
  </si>
  <si>
    <t>20160922-16POLS0243无法推送ERP</t>
  </si>
  <si>
    <t xml:space="preserve">16POLS0243 无法推送 ERP </t>
  </si>
  <si>
    <r>
      <t>.\数据提取变更签字扫描件\机务\</t>
    </r>
    <r>
      <rPr>
        <sz val="9"/>
        <color indexed="8"/>
        <rFont val="宋体"/>
        <family val="3"/>
        <charset val="134"/>
      </rPr>
      <t>20160922-16POLS0243</t>
    </r>
    <r>
      <rPr>
        <sz val="9"/>
        <color indexed="8"/>
        <rFont val="宋体"/>
        <family val="3"/>
        <charset val="134"/>
      </rPr>
      <t>无法推送</t>
    </r>
    <r>
      <rPr>
        <sz val="9"/>
        <color indexed="8"/>
        <rFont val="宋体"/>
        <family val="3"/>
        <charset val="134"/>
      </rPr>
      <t>ERP-signed.pdf</t>
    </r>
  </si>
  <si>
    <t>20160922-16POLS0105合同状态错误-signed</t>
  </si>
  <si>
    <t xml:space="preserve">16POLS0105 合同状态错误 </t>
  </si>
  <si>
    <r>
      <t>.\数据提取变更签字扫描件\机务\</t>
    </r>
    <r>
      <rPr>
        <sz val="9"/>
        <color indexed="8"/>
        <rFont val="宋体"/>
        <family val="3"/>
        <charset val="134"/>
      </rPr>
      <t>20160922-16POLS0105</t>
    </r>
    <r>
      <rPr>
        <sz val="9"/>
        <color indexed="8"/>
        <rFont val="宋体"/>
        <family val="3"/>
        <charset val="134"/>
      </rPr>
      <t>合同状态错误</t>
    </r>
    <r>
      <rPr>
        <sz val="9"/>
        <color indexed="8"/>
        <rFont val="宋体"/>
        <family val="3"/>
        <charset val="134"/>
      </rPr>
      <t>-signed.pdf</t>
    </r>
  </si>
  <si>
    <t>20160922-16POT0319供应商修改问题</t>
  </si>
  <si>
    <t>16POT0319 供应商修改</t>
  </si>
  <si>
    <r>
      <t>.\数据提取变更签字扫描件\机务\</t>
    </r>
    <r>
      <rPr>
        <sz val="9"/>
        <color indexed="8"/>
        <rFont val="宋体"/>
        <family val="3"/>
        <charset val="134"/>
      </rPr>
      <t>20160922-16POT0319</t>
    </r>
    <r>
      <rPr>
        <sz val="9"/>
        <color indexed="8"/>
        <rFont val="宋体"/>
        <family val="3"/>
        <charset val="134"/>
      </rPr>
      <t>供应商修改问题</t>
    </r>
    <r>
      <rPr>
        <sz val="9"/>
        <color indexed="8"/>
        <rFont val="宋体"/>
        <family val="3"/>
        <charset val="134"/>
      </rPr>
      <t>-signed.pdf</t>
    </r>
  </si>
  <si>
    <t>16POLS0133序号H3057的历史记录消失</t>
  </si>
  <si>
    <r>
      <t>.\数据提取变更签字扫描件\机务\</t>
    </r>
    <r>
      <rPr>
        <sz val="9"/>
        <color indexed="8"/>
        <rFont val="宋体"/>
        <family val="3"/>
        <charset val="134"/>
      </rPr>
      <t>20160421.jpg</t>
    </r>
  </si>
  <si>
    <t>20160923-件号642-1016-501在YC无法退料</t>
  </si>
  <si>
    <t xml:space="preserve">642-1016-501,S/N:CEA-0046 无法从 YC 做可用退料 </t>
  </si>
  <si>
    <r>
      <t>.\数据提取变更签字扫描件\机务\</t>
    </r>
    <r>
      <rPr>
        <sz val="9"/>
        <color indexed="8"/>
        <rFont val="宋体"/>
        <family val="3"/>
        <charset val="134"/>
      </rPr>
      <t>20160923-件号642-1016-501在YC无法退料-signed.pdf</t>
    </r>
  </si>
  <si>
    <t>20160923-16POT0340取消-signed</t>
  </si>
  <si>
    <t>16POT0340合同取消</t>
  </si>
  <si>
    <r>
      <t>.\数据提取变更签字扫描件\机务\</t>
    </r>
    <r>
      <rPr>
        <sz val="9"/>
        <color indexed="8"/>
        <rFont val="宋体"/>
        <family val="3"/>
        <charset val="134"/>
      </rPr>
      <t>20160923-16POT0340取消-signed.pdf</t>
    </r>
  </si>
  <si>
    <t>20160923-16POLS0140 - 0101 - 0193 合同问题</t>
  </si>
  <si>
    <t xml:space="preserve">具体问题如下： 
1. 16POLS0140， MIS中合同报批弹错，错误信息：Error cux-20: 该供应商或供应商地点不合法，请检查！ 
2. 16POLS0101， 1）租赁改价拨 2）无法确认价拨 "ERROR：该合同行没有收料验收，不能再确认价拨" 
3. 16POLS0193， 无法确认价拨 "ERROR：该合同行没有收料验收，不能再确认价拨" </t>
  </si>
  <si>
    <r>
      <t>.\数据提取变更签字扫描件\机务\</t>
    </r>
    <r>
      <rPr>
        <sz val="9"/>
        <color indexed="8"/>
        <rFont val="宋体"/>
        <family val="3"/>
        <charset val="134"/>
      </rPr>
      <t>20160923-16POLS0101-0140-1093问题-signed.pdf</t>
    </r>
  </si>
  <si>
    <t>20160926-D30665-709库寿信息删除</t>
  </si>
  <si>
    <t>P/N:D30665-709,S/N:A10364删除综合查询界面和出入库料单查询界面的该错误库寿信息</t>
  </si>
  <si>
    <r>
      <t>.\数据提取变更签字扫描件\机务\</t>
    </r>
    <r>
      <rPr>
        <sz val="9"/>
        <color indexed="8"/>
        <rFont val="宋体"/>
        <family val="3"/>
        <charset val="134"/>
      </rPr>
      <t>20160926-D30665-709库寿信息删除-signed.pdf</t>
    </r>
  </si>
  <si>
    <t>20160927-计量工具10283166无法收料操作</t>
  </si>
  <si>
    <t>计量工具 10283166 无法收料，数据异常</t>
  </si>
  <si>
    <r>
      <t>.\数据提取变更签字扫描件\机务\</t>
    </r>
    <r>
      <rPr>
        <sz val="9"/>
        <color indexed="8"/>
        <rFont val="宋体"/>
        <family val="3"/>
        <charset val="134"/>
      </rPr>
      <t>20160927-计量工具10283166无法收料操作-signed.pdf</t>
    </r>
  </si>
  <si>
    <t>20160927-16ROR2709供应商修改-signed</t>
  </si>
  <si>
    <t>16ROR2709 供应商修改为编号：0509， 名称：北京凯兰航空技术有限公司上海分公司</t>
  </si>
  <si>
    <r>
      <t>.\数据提取变更签字扫描件\机务\</t>
    </r>
    <r>
      <rPr>
        <sz val="9"/>
        <color indexed="8"/>
        <rFont val="宋体"/>
        <family val="3"/>
        <charset val="134"/>
      </rPr>
      <t>20160927-16ROR2709供应商修改-signed.pdf</t>
    </r>
  </si>
  <si>
    <t>20160927-16POH0137验收数据删除--急！</t>
  </si>
  <si>
    <t>16POH0137 验收数据删除</t>
  </si>
  <si>
    <r>
      <t>.\数据提取变更签字扫描件\机务\</t>
    </r>
    <r>
      <rPr>
        <sz val="9"/>
        <color indexed="8"/>
        <rFont val="宋体"/>
        <family val="3"/>
        <charset val="134"/>
      </rPr>
      <t>20160927-16POH0137验收数据删除-signed.pdf</t>
    </r>
  </si>
  <si>
    <t>20160927-16ROW0123无法报批</t>
  </si>
  <si>
    <t xml:space="preserve">16ROW0123无法报批 “该供应商或供应商地点不合法，请检查！” </t>
  </si>
  <si>
    <r>
      <t>.\数据提取变更签字扫描件\机务\</t>
    </r>
    <r>
      <rPr>
        <sz val="9"/>
        <color indexed="8"/>
        <rFont val="宋体"/>
        <family val="3"/>
        <charset val="134"/>
      </rPr>
      <t>20160927-16ROW0123无法报批-signed.pdf</t>
    </r>
  </si>
  <si>
    <r>
      <t>.\数据提取变更签字扫描件\机务</t>
    </r>
    <r>
      <rPr>
        <sz val="9"/>
        <color indexed="8"/>
        <rFont val="宋体"/>
        <family val="3"/>
        <charset val="134"/>
      </rPr>
      <t>20160927-PDA</t>
    </r>
    <r>
      <rPr>
        <sz val="9"/>
        <color indexed="8"/>
        <rFont val="宋体"/>
        <family val="3"/>
        <charset val="134"/>
      </rPr>
      <t>转库收料问题</t>
    </r>
    <r>
      <rPr>
        <sz val="9"/>
        <color indexed="8"/>
        <rFont val="宋体"/>
        <family val="3"/>
        <charset val="134"/>
      </rPr>
      <t>-signed.pdf</t>
    </r>
  </si>
  <si>
    <t>20160927-16ROR2864收料数据删除</t>
  </si>
  <si>
    <t>16ROR2864 收料数据删除</t>
  </si>
  <si>
    <r>
      <t>.\数据提取变更签字扫描件\机务\</t>
    </r>
    <r>
      <rPr>
        <sz val="9"/>
        <color indexed="8"/>
        <rFont val="宋体"/>
        <family val="3"/>
        <charset val="134"/>
      </rPr>
      <t>20160927-16ROR2864</t>
    </r>
    <r>
      <rPr>
        <sz val="9"/>
        <color indexed="8"/>
        <rFont val="宋体"/>
        <family val="3"/>
        <charset val="134"/>
      </rPr>
      <t>收料数据删除</t>
    </r>
    <r>
      <rPr>
        <sz val="9"/>
        <color indexed="8"/>
        <rFont val="宋体"/>
        <family val="3"/>
        <charset val="134"/>
      </rPr>
      <t>-signed.pdf</t>
    </r>
  </si>
  <si>
    <r>
      <t>1</t>
    </r>
    <r>
      <rPr>
        <sz val="12"/>
        <rFont val="宋体"/>
        <family val="3"/>
        <charset val="134"/>
      </rPr>
      <t>0.14修复反馈</t>
    </r>
    <r>
      <rPr>
        <sz val="12"/>
        <rFont val="宋体"/>
        <family val="3"/>
        <charset val="134"/>
      </rPr>
      <t>最后三个界面的数据没有取消</t>
    </r>
  </si>
  <si>
    <t>20160921-工具136965系统数据丢失</t>
  </si>
  <si>
    <t xml:space="preserve">P/N:DRT68923,136965库存信息不见、在工具查询界面，找不到该条形码信息 </t>
  </si>
  <si>
    <r>
      <t>.\数据提取变更签字扫描件\机务\</t>
    </r>
    <r>
      <rPr>
        <sz val="9"/>
        <color indexed="8"/>
        <rFont val="宋体"/>
        <family val="3"/>
        <charset val="134"/>
      </rPr>
      <t>20160921-</t>
    </r>
    <r>
      <rPr>
        <sz val="9"/>
        <color indexed="8"/>
        <rFont val="宋体"/>
        <family val="3"/>
        <charset val="134"/>
      </rPr>
      <t>工具</t>
    </r>
    <r>
      <rPr>
        <sz val="9"/>
        <color indexed="8"/>
        <rFont val="宋体"/>
        <family val="3"/>
        <charset val="134"/>
      </rPr>
      <t>136965</t>
    </r>
    <r>
      <rPr>
        <sz val="9"/>
        <color indexed="8"/>
        <rFont val="宋体"/>
        <family val="3"/>
        <charset val="134"/>
      </rPr>
      <t>系统数据丢失</t>
    </r>
    <r>
      <rPr>
        <sz val="9"/>
        <color indexed="8"/>
        <rFont val="宋体"/>
        <family val="3"/>
        <charset val="134"/>
      </rPr>
      <t>-signed.pdf</t>
    </r>
  </si>
  <si>
    <t>20160927-16POLS0469发料申请撤回</t>
  </si>
  <si>
    <t>16POLS0469 发料申请撤回</t>
  </si>
  <si>
    <r>
      <t>.\数据提取变更签字扫描件\机务\</t>
    </r>
    <r>
      <rPr>
        <sz val="9"/>
        <color indexed="8"/>
        <rFont val="宋体"/>
        <family val="3"/>
        <charset val="134"/>
      </rPr>
      <t>20160927-16POLS0469</t>
    </r>
    <r>
      <rPr>
        <sz val="9"/>
        <color indexed="8"/>
        <rFont val="宋体"/>
        <family val="3"/>
        <charset val="134"/>
      </rPr>
      <t>发料申请撤回</t>
    </r>
    <r>
      <rPr>
        <sz val="9"/>
        <color indexed="8"/>
        <rFont val="宋体"/>
        <family val="3"/>
        <charset val="134"/>
      </rPr>
      <t>-signed.pdf</t>
    </r>
  </si>
  <si>
    <t>20160928-251BDUD01R02增加库寿信息</t>
  </si>
  <si>
    <t>16POS0653， P/N: 251BDUD01R02,  批次号：1111415/1111416  已被收料,在相关界面补充库寿的起始/截止日期</t>
  </si>
  <si>
    <r>
      <t>.\数据提取变更签字扫描件\机务\</t>
    </r>
    <r>
      <rPr>
        <sz val="9"/>
        <color indexed="8"/>
        <rFont val="宋体"/>
        <family val="3"/>
        <charset val="134"/>
      </rPr>
      <t>20160928-251BDUD01R02增加库寿信息-signed.pdf</t>
    </r>
  </si>
  <si>
    <t>20160928-工具1369102数据丢失</t>
  </si>
  <si>
    <t>工具 1369102 数据丢失</t>
  </si>
  <si>
    <r>
      <t>.\数据提取变更签字扫描件\机务\</t>
    </r>
    <r>
      <rPr>
        <sz val="9"/>
        <color indexed="8"/>
        <rFont val="宋体"/>
        <family val="3"/>
        <charset val="134"/>
      </rPr>
      <t>20160928-工具1369102数据丢失-signed.pdf</t>
    </r>
  </si>
  <si>
    <t>20160929-10325156计量工具无法收料</t>
  </si>
  <si>
    <t>条形码 10325156 计量工具送检后无法收料</t>
  </si>
  <si>
    <r>
      <t>.\数据提取变更签字扫描件\机务\</t>
    </r>
    <r>
      <rPr>
        <sz val="9"/>
        <color indexed="8"/>
        <rFont val="宋体"/>
        <family val="3"/>
        <charset val="134"/>
      </rPr>
      <t>20160929-10325156计量工具无法收料-signed.pdf</t>
    </r>
  </si>
  <si>
    <t>TGC-M7100-003IT标准版</t>
  </si>
  <si>
    <t>IT导入下附件内的查件单，由于工程要求下个C执行，因此请尽快导入，我10月6号过来升计划，然后准备加入10月份的C检清单</t>
  </si>
  <si>
    <r>
      <t>.\数据提取变更签字扫描件\机务\</t>
    </r>
    <r>
      <rPr>
        <sz val="9"/>
        <color indexed="8"/>
        <rFont val="宋体"/>
        <family val="3"/>
        <charset val="134"/>
      </rPr>
      <t>20160</t>
    </r>
    <r>
      <rPr>
        <sz val="9"/>
        <color indexed="8"/>
        <rFont val="宋体"/>
        <family val="3"/>
        <charset val="134"/>
      </rPr>
      <t>9</t>
    </r>
    <r>
      <rPr>
        <sz val="9"/>
        <color indexed="8"/>
        <rFont val="宋体"/>
        <family val="3"/>
        <charset val="134"/>
      </rPr>
      <t>30</t>
    </r>
    <r>
      <rPr>
        <sz val="9"/>
        <color indexed="8"/>
        <rFont val="宋体"/>
        <family val="3"/>
        <charset val="134"/>
      </rPr>
      <t>.pdf</t>
    </r>
  </si>
  <si>
    <t>清理换件异常2</t>
  </si>
  <si>
    <t>系统还有19条需要处理。（按时间排列，前面20条中有19条需要删掉）</t>
  </si>
  <si>
    <r>
      <t>换件异常B</t>
    </r>
    <r>
      <rPr>
        <sz val="9"/>
        <color indexed="8"/>
        <rFont val="宋体"/>
        <family val="3"/>
        <charset val="134"/>
      </rPr>
      <t>UG</t>
    </r>
  </si>
  <si>
    <t>部件修改9.26</t>
  </si>
  <si>
    <t>由于部件已经删除，请帮忙删除这条换件记录</t>
  </si>
  <si>
    <t>操作步骤先后顺序</t>
  </si>
  <si>
    <t>MAO日期变更</t>
  </si>
  <si>
    <t xml:space="preserve">MAOA320-53-149的录入日期和批准日期请修改为2016-09-25 </t>
  </si>
  <si>
    <t>B1896 CDD0032714需要作废</t>
  </si>
  <si>
    <t xml:space="preserve">B1896 CDD0032714由于重复检输入有问题，有四个重复检，不能再一个保留中输入，因此新开了4个保留，此保留需作废，见附件图片，烦请处理，谢谢！
10月12日前，删除CDD0032714全部信息。 </t>
  </si>
  <si>
    <r>
      <t>.\数据提取变更签字扫描件\机务\</t>
    </r>
    <r>
      <rPr>
        <sz val="9"/>
        <color indexed="8"/>
        <rFont val="宋体"/>
        <family val="3"/>
        <charset val="134"/>
      </rPr>
      <t>20161008.pdf</t>
    </r>
  </si>
  <si>
    <t>201600923数据提取变更申请单V1.0</t>
  </si>
  <si>
    <t xml:space="preserve">1、 规定集数据，有编辑状态统一一次变为已批准状态，用户名 ADMIN。 
2、 任务管理，输入输出产品，由对应操作指南带入。 </t>
  </si>
  <si>
    <r>
      <t>.\数据提取变更签字扫描件\机务\</t>
    </r>
    <r>
      <rPr>
        <sz val="9"/>
        <color indexed="8"/>
        <rFont val="宋体"/>
        <family val="3"/>
        <charset val="134"/>
      </rPr>
      <t>20160</t>
    </r>
    <r>
      <rPr>
        <sz val="9"/>
        <color indexed="8"/>
        <rFont val="宋体"/>
        <family val="3"/>
        <charset val="134"/>
      </rPr>
      <t>9</t>
    </r>
    <r>
      <rPr>
        <sz val="9"/>
        <color indexed="8"/>
        <rFont val="宋体"/>
        <family val="3"/>
        <charset val="134"/>
      </rPr>
      <t>23</t>
    </r>
    <r>
      <rPr>
        <sz val="9"/>
        <color indexed="8"/>
        <rFont val="宋体"/>
        <family val="3"/>
        <charset val="134"/>
      </rPr>
      <t>.pdf</t>
    </r>
  </si>
  <si>
    <t>20161008-16POLS0200租赁改采购</t>
  </si>
  <si>
    <t>16POLS0200该合同的供应商地址需要从航材租赁，改为航材采购。</t>
  </si>
  <si>
    <r>
      <t>.\数据提取变更签字扫描件\机务\</t>
    </r>
    <r>
      <rPr>
        <sz val="9"/>
        <color indexed="8"/>
        <rFont val="宋体"/>
        <family val="3"/>
        <charset val="134"/>
      </rPr>
      <t>20161008-16POLS0200</t>
    </r>
    <r>
      <rPr>
        <sz val="9"/>
        <color indexed="8"/>
        <rFont val="宋体"/>
        <family val="3"/>
        <charset val="134"/>
      </rPr>
      <t>租赁改采购</t>
    </r>
    <r>
      <rPr>
        <sz val="9"/>
        <color indexed="8"/>
        <rFont val="宋体"/>
        <family val="3"/>
        <charset val="134"/>
      </rPr>
      <t>-signed.pdf</t>
    </r>
  </si>
  <si>
    <t>20161008-16POLS0243合同状态错误</t>
  </si>
  <si>
    <t>16POLS0243需从“已批准”改为“全部收料”</t>
  </si>
  <si>
    <r>
      <t>.\数据提取变更签字扫描件\机务\</t>
    </r>
    <r>
      <rPr>
        <sz val="9"/>
        <color indexed="8"/>
        <rFont val="宋体"/>
        <family val="3"/>
        <charset val="134"/>
      </rPr>
      <t>20161008-16POLS0243</t>
    </r>
    <r>
      <rPr>
        <sz val="9"/>
        <color indexed="8"/>
        <rFont val="宋体"/>
        <family val="3"/>
        <charset val="134"/>
      </rPr>
      <t>合同状态错误</t>
    </r>
    <r>
      <rPr>
        <sz val="9"/>
        <color indexed="8"/>
        <rFont val="宋体"/>
        <family val="3"/>
        <charset val="134"/>
      </rPr>
      <t>-signed.pdf</t>
    </r>
  </si>
  <si>
    <t>20161008-16POLS0369无法点击价拨</t>
  </si>
  <si>
    <t>16POLS0369 无法确认价拨</t>
  </si>
  <si>
    <r>
      <t>.\数据提取变更签字扫描件\机务\</t>
    </r>
    <r>
      <rPr>
        <sz val="9"/>
        <color indexed="8"/>
        <rFont val="宋体"/>
        <family val="3"/>
        <charset val="134"/>
      </rPr>
      <t>20161008-16POLS0369无法点击价拨-signed.pdf</t>
    </r>
  </si>
  <si>
    <t>20161008-RCF6708退回YC</t>
  </si>
  <si>
    <t xml:space="preserve">RCF6708  SN:16170删除该件最后 2 条动历史记录，使该件回到 CK-YC-PVG,BKY。 </t>
  </si>
  <si>
    <r>
      <t>.\数据提取变更签字扫描件\机务\</t>
    </r>
    <r>
      <rPr>
        <sz val="9"/>
        <color indexed="8"/>
        <rFont val="宋体"/>
        <family val="3"/>
        <charset val="134"/>
      </rPr>
      <t>20161008-RCF6708</t>
    </r>
    <r>
      <rPr>
        <sz val="9"/>
        <color indexed="8"/>
        <rFont val="宋体"/>
        <family val="3"/>
        <charset val="134"/>
      </rPr>
      <t>退回</t>
    </r>
    <r>
      <rPr>
        <sz val="9"/>
        <color indexed="8"/>
        <rFont val="宋体"/>
        <family val="3"/>
        <charset val="134"/>
      </rPr>
      <t>YC-signed.pdf</t>
    </r>
  </si>
  <si>
    <t>B1893 拆换件信息修改</t>
  </si>
  <si>
    <t xml:space="preserve">帮忙删除一条拆换件记录（见附近红圈内信息），我需要重新录入。
之前这个拆下件只有原始装机记录，被我删掉了，然后换件记录就无法删除了。操作顺序被我弄反了，应该先删换件记录，再删原始装机记录。 </t>
  </si>
  <si>
    <t>MIS授权后台恢复申请</t>
  </si>
  <si>
    <t>授权号 424 账号201110082 姓名 顾悦 
恢复附件中顾悦的三个项目授权（必检项目、A320-214机型航线维护、线路施工）,授权状态“取消”恢复至“正常”。“取消原因”和“取消日期”清空。
该修复比较急，请于今日修复</t>
  </si>
  <si>
    <t>20161010-16ROE0130验收问题</t>
  </si>
  <si>
    <t>16ROE0130该合同数量200个，已验收199个，在验收第200个时弹出错误框：收料数量超过合同数量。</t>
  </si>
  <si>
    <r>
      <t>.\数据提取变更签字扫描件\机务\</t>
    </r>
    <r>
      <rPr>
        <sz val="9"/>
        <color indexed="8"/>
        <rFont val="宋体"/>
        <family val="3"/>
        <charset val="134"/>
      </rPr>
      <t>20161010-16ROE0130</t>
    </r>
    <r>
      <rPr>
        <sz val="9"/>
        <color indexed="8"/>
        <rFont val="宋体"/>
        <family val="3"/>
        <charset val="134"/>
      </rPr>
      <t>验收问题</t>
    </r>
    <r>
      <rPr>
        <sz val="9"/>
        <color indexed="8"/>
        <rFont val="宋体"/>
        <family val="3"/>
        <charset val="134"/>
      </rPr>
      <t>-signed.pdf</t>
    </r>
  </si>
  <si>
    <t>20161011-条形码1256201移动记录问题</t>
  </si>
  <si>
    <t>条形码 1256201 历史移动记录有问题，导致有多余数据，需做删除</t>
  </si>
  <si>
    <r>
      <t>.\数据提取变更签字扫描件\机务\</t>
    </r>
    <r>
      <rPr>
        <sz val="9"/>
        <color indexed="8"/>
        <rFont val="宋体"/>
        <family val="3"/>
        <charset val="134"/>
      </rPr>
      <t>20161011-</t>
    </r>
    <r>
      <rPr>
        <sz val="9"/>
        <color indexed="8"/>
        <rFont val="宋体"/>
        <family val="3"/>
        <charset val="134"/>
      </rPr>
      <t>条形码</t>
    </r>
    <r>
      <rPr>
        <sz val="9"/>
        <color indexed="8"/>
        <rFont val="宋体"/>
        <family val="3"/>
        <charset val="134"/>
      </rPr>
      <t>1256201</t>
    </r>
    <r>
      <rPr>
        <sz val="9"/>
        <color indexed="8"/>
        <rFont val="宋体"/>
        <family val="3"/>
        <charset val="134"/>
      </rPr>
      <t>移动记录问题</t>
    </r>
    <r>
      <rPr>
        <sz val="9"/>
        <color indexed="8"/>
        <rFont val="宋体"/>
        <family val="3"/>
        <charset val="134"/>
      </rPr>
      <t>-signed.pdf</t>
    </r>
  </si>
  <si>
    <t>20161011-条形码5059118、5059119移动记录问题</t>
  </si>
  <si>
    <t>条形码 5059118,5059119 数据重复</t>
  </si>
  <si>
    <r>
      <t>.\数据提取变更签字扫描件\机务\</t>
    </r>
    <r>
      <rPr>
        <sz val="9"/>
        <color indexed="8"/>
        <rFont val="宋体"/>
        <family val="3"/>
        <charset val="134"/>
      </rPr>
      <t>20161011-</t>
    </r>
    <r>
      <rPr>
        <sz val="9"/>
        <color indexed="8"/>
        <rFont val="宋体"/>
        <family val="3"/>
        <charset val="134"/>
      </rPr>
      <t>条形码</t>
    </r>
    <r>
      <rPr>
        <sz val="9"/>
        <color indexed="8"/>
        <rFont val="宋体"/>
        <family val="3"/>
        <charset val="134"/>
      </rPr>
      <t>5059118-5059119</t>
    </r>
    <r>
      <rPr>
        <sz val="9"/>
        <color indexed="8"/>
        <rFont val="宋体"/>
        <family val="3"/>
        <charset val="134"/>
      </rPr>
      <t>数据重复</t>
    </r>
    <r>
      <rPr>
        <sz val="9"/>
        <color indexed="8"/>
        <rFont val="宋体"/>
        <family val="3"/>
        <charset val="134"/>
      </rPr>
      <t>-signed.pdf</t>
    </r>
  </si>
  <si>
    <r>
      <t>1</t>
    </r>
    <r>
      <rPr>
        <sz val="12"/>
        <rFont val="宋体"/>
        <family val="3"/>
        <charset val="134"/>
      </rPr>
      <t>0.14修复反馈</t>
    </r>
    <r>
      <rPr>
        <sz val="12"/>
        <rFont val="宋体"/>
        <family val="3"/>
        <charset val="134"/>
      </rPr>
      <t>5059119还没修改</t>
    </r>
  </si>
  <si>
    <t xml:space="preserve">条形码 1042404 数据重复 </t>
  </si>
  <si>
    <r>
      <t>.\数据提取变更签字扫描件\机务\</t>
    </r>
    <r>
      <rPr>
        <sz val="9"/>
        <color indexed="8"/>
        <rFont val="宋体"/>
        <family val="3"/>
        <charset val="134"/>
      </rPr>
      <t>20161012-</t>
    </r>
    <r>
      <rPr>
        <sz val="9"/>
        <color indexed="8"/>
        <rFont val="宋体"/>
        <family val="3"/>
        <charset val="134"/>
      </rPr>
      <t>条形码</t>
    </r>
    <r>
      <rPr>
        <sz val="9"/>
        <color indexed="8"/>
        <rFont val="宋体"/>
        <family val="3"/>
        <charset val="134"/>
      </rPr>
      <t>1042404</t>
    </r>
    <r>
      <rPr>
        <sz val="9"/>
        <color indexed="8"/>
        <rFont val="宋体"/>
        <family val="3"/>
        <charset val="134"/>
      </rPr>
      <t>数据重复</t>
    </r>
    <r>
      <rPr>
        <sz val="9"/>
        <color indexed="8"/>
        <rFont val="宋体"/>
        <family val="3"/>
        <charset val="134"/>
      </rPr>
      <t>-signed.pdf</t>
    </r>
  </si>
  <si>
    <t>20161013-2024T3-转库收料上架后库存消失----急！</t>
  </si>
  <si>
    <t>件号 2024T3-1.8 转库收料、上架后，库存信息不见</t>
  </si>
  <si>
    <r>
      <t>.\数据提取变更签字扫描件\机务\</t>
    </r>
    <r>
      <rPr>
        <sz val="9"/>
        <color indexed="8"/>
        <rFont val="宋体"/>
        <family val="3"/>
        <charset val="134"/>
      </rPr>
      <t>20161013-2024T3-转库收料上架后库存消失-signed.pdf</t>
    </r>
  </si>
  <si>
    <t>20161013-16SM04115申请数量即状态修改</t>
  </si>
  <si>
    <t>16SM04115 申请数量及状态修改</t>
  </si>
  <si>
    <r>
      <t>.\数据提取变更签字扫描件\机务\</t>
    </r>
    <r>
      <rPr>
        <sz val="9"/>
        <color indexed="8"/>
        <rFont val="宋体"/>
        <family val="3"/>
        <charset val="134"/>
      </rPr>
      <t>20161013-16SM04115申请数量及状态修改-signed.pdf</t>
    </r>
  </si>
  <si>
    <t>9920 FCU 移动历史 不正确</t>
  </si>
  <si>
    <t>PN:441921-5， SN:CUC14296这个件的移动历史有误，目前位置是正确的，该件应该是6310原始装机，后进入APU，SN:P-3437.
如果可以修改移动历史的话，请按附件所示修改，如果不方便修改，请在装机设备中删除该件，我手工再加一次。</t>
  </si>
  <si>
    <r>
      <t>.\数据提取变更签字扫描件\机务\</t>
    </r>
    <r>
      <rPr>
        <sz val="9"/>
        <color indexed="8"/>
        <rFont val="宋体"/>
        <family val="3"/>
        <charset val="134"/>
      </rPr>
      <t>20161017.pdf</t>
    </r>
  </si>
  <si>
    <t>B6840 FLB 0691941</t>
  </si>
  <si>
    <t>FLB的报告1中有个拆换件没有成功，我本来打算做NA无序号件的记录，然后删除了原始装机，造成无法删除拆换记录，烦请帮忙删除一下此换件记录，我后续补</t>
  </si>
  <si>
    <t>1839 虚拟完工 2016.09.30</t>
  </si>
  <si>
    <t>修改一下B1839工卡的完工人信息（见附件红圈内），将完工人修改为“虚拟完工”。</t>
  </si>
  <si>
    <t>徐智翰</t>
  </si>
  <si>
    <t>16ROR0122合同状态修改</t>
  </si>
  <si>
    <r>
      <t>.\数据提取变更签字扫描件\机务\</t>
    </r>
    <r>
      <rPr>
        <sz val="9"/>
        <color indexed="8"/>
        <rFont val="宋体"/>
        <family val="3"/>
        <charset val="134"/>
      </rPr>
      <t>数据变更申请1018.pdf</t>
    </r>
  </si>
  <si>
    <t>20161018-16POLS0133部件历史记录丢失-signed</t>
  </si>
  <si>
    <t>16POLS0133部件缺少前几次合同的历史记录</t>
  </si>
  <si>
    <r>
      <t>.\数据提取变更签字扫描件\机务\</t>
    </r>
    <r>
      <rPr>
        <sz val="9"/>
        <color indexed="8"/>
        <rFont val="宋体"/>
        <family val="3"/>
        <charset val="134"/>
      </rPr>
      <t>20161018-16POLS0133部件历史记录丢失-signed.pdf</t>
    </r>
  </si>
  <si>
    <r>
      <t>.\数据提取变更签字扫描件\机务\</t>
    </r>
    <r>
      <rPr>
        <sz val="9"/>
        <color indexed="8"/>
        <rFont val="宋体"/>
        <family val="3"/>
        <charset val="134"/>
      </rPr>
      <t>20161019-136965</t>
    </r>
    <r>
      <rPr>
        <sz val="9"/>
        <color indexed="8"/>
        <rFont val="宋体"/>
        <family val="3"/>
        <charset val="134"/>
      </rPr>
      <t>系统状态和移动历史问题</t>
    </r>
    <r>
      <rPr>
        <sz val="9"/>
        <color indexed="8"/>
        <rFont val="宋体"/>
        <family val="3"/>
        <charset val="134"/>
      </rPr>
      <t>-signed.pdf</t>
    </r>
  </si>
  <si>
    <t>郑冉</t>
  </si>
  <si>
    <t>MIS送修工作包ENG57322200问题修改</t>
  </si>
  <si>
    <t>MIS送修工作包ENG57322200选择改版后出来两个R1版本的工作包，请帮忙联系IT将多余的编辑状态下的工作包ENG57322200删除。</t>
  </si>
  <si>
    <r>
      <t>.\数据提取变更签字扫描件\机务\</t>
    </r>
    <r>
      <rPr>
        <sz val="9"/>
        <color indexed="8"/>
        <rFont val="宋体"/>
        <family val="3"/>
        <charset val="134"/>
      </rPr>
      <t>20161019.pdf</t>
    </r>
  </si>
  <si>
    <t>关于b1628飞机CVR，DFDR译码工卡进MIS</t>
  </si>
  <si>
    <t>B1628 FDR 980-4750-001 FDR-03372 TGPE-M3133-001 WO160818883709 
B1628 CVR 980-6032-020 CVR-03128 TGPE-M2371-001 WO160818883708
请将这2份卡补记录，通过后台做数据方式加入化验类管理项目，状态为“已取样”，计划日期 2016-09-19 ，反馈截止日期为空，操作日期为今日 2016-10-19 ，操作人 ADMIN 。</t>
  </si>
  <si>
    <r>
      <t>.\数据提取变更签字扫描件\机务\</t>
    </r>
    <r>
      <rPr>
        <sz val="9"/>
        <color indexed="8"/>
        <rFont val="宋体"/>
        <family val="3"/>
        <charset val="134"/>
      </rPr>
      <t>20161019-</t>
    </r>
    <r>
      <rPr>
        <sz val="9"/>
        <color indexed="8"/>
        <rFont val="宋体"/>
        <family val="3"/>
        <charset val="134"/>
      </rPr>
      <t>需求</t>
    </r>
    <r>
      <rPr>
        <sz val="9"/>
        <color indexed="8"/>
        <rFont val="宋体"/>
        <family val="3"/>
        <charset val="134"/>
      </rPr>
      <t xml:space="preserve"> </t>
    </r>
    <r>
      <rPr>
        <sz val="9"/>
        <color indexed="8"/>
        <rFont val="宋体"/>
        <family val="3"/>
        <charset val="134"/>
      </rPr>
      <t>杨州</t>
    </r>
    <r>
      <rPr>
        <sz val="9"/>
        <color indexed="8"/>
        <rFont val="宋体"/>
        <family val="3"/>
        <charset val="134"/>
      </rPr>
      <t>-</t>
    </r>
    <r>
      <rPr>
        <sz val="9"/>
        <color indexed="8"/>
        <rFont val="宋体"/>
        <family val="3"/>
        <charset val="134"/>
      </rPr>
      <t>暹粒新增基地代码</t>
    </r>
    <r>
      <rPr>
        <sz val="9"/>
        <color indexed="8"/>
        <rFont val="宋体"/>
        <family val="3"/>
        <charset val="134"/>
      </rPr>
      <t>-signed.pdf</t>
    </r>
  </si>
  <si>
    <t>FLB整体搬移10.14</t>
  </si>
  <si>
    <t>将FLB（F0556365）上的内容搬移到FLB（F0556353）上</t>
  </si>
  <si>
    <t>2016/10/26
2016/12/6业务反馈仍然未改好
2016/12/8</t>
  </si>
  <si>
    <t>20161020-D31865-111几个序号的库寿信息删除</t>
  </si>
  <si>
    <t>件号：D31865-111,多个序号的库寿信息需删除</t>
  </si>
  <si>
    <r>
      <t>.\数据提取变更签字扫描件\机务\</t>
    </r>
    <r>
      <rPr>
        <sz val="9"/>
        <color indexed="8"/>
        <rFont val="宋体"/>
        <family val="3"/>
        <charset val="134"/>
      </rPr>
      <t>20161020-D31865-111</t>
    </r>
    <r>
      <rPr>
        <sz val="9"/>
        <color indexed="8"/>
        <rFont val="宋体"/>
        <family val="3"/>
        <charset val="134"/>
      </rPr>
      <t>几个序号的库寿信息删除</t>
    </r>
    <r>
      <rPr>
        <sz val="9"/>
        <color indexed="8"/>
        <rFont val="宋体"/>
        <family val="3"/>
        <charset val="134"/>
      </rPr>
      <t>-signed.pdf</t>
    </r>
  </si>
  <si>
    <t>20161021-112788转库收料界面多余数据删除</t>
  </si>
  <si>
    <t>112788 转库收料界面多余数据删除</t>
  </si>
  <si>
    <r>
      <t>.\数据提取变更签字扫描件\机务\</t>
    </r>
    <r>
      <rPr>
        <sz val="9"/>
        <color indexed="8"/>
        <rFont val="宋体"/>
        <family val="3"/>
        <charset val="134"/>
      </rPr>
      <t>20161021-112788转库收料界面多余数据删除-signed.pdf</t>
    </r>
  </si>
  <si>
    <t>20161021-合同发料问题及数据修复-----紧急！</t>
  </si>
  <si>
    <t>16ROR3172、16ROR0365合同状态、库存信息修改</t>
  </si>
  <si>
    <r>
      <t>.\数据提取变更签字扫描件\机务\</t>
    </r>
    <r>
      <rPr>
        <sz val="9"/>
        <color indexed="8"/>
        <rFont val="宋体"/>
        <family val="3"/>
        <charset val="134"/>
      </rPr>
      <t>20161021-16ROR3172-0365相关数据问题-signed.pdf</t>
    </r>
  </si>
  <si>
    <t>20161021-16ROR3286无法报批-signed</t>
  </si>
  <si>
    <t>15ROR3286 无法报批推送</t>
  </si>
  <si>
    <r>
      <t>.\数据提取变更签字扫描件\机务\</t>
    </r>
    <r>
      <rPr>
        <sz val="9"/>
        <color indexed="8"/>
        <rFont val="宋体"/>
        <family val="3"/>
        <charset val="134"/>
      </rPr>
      <t>20161021-16ROR3286无法报批-signed.pdf</t>
    </r>
  </si>
  <si>
    <t>20161024-1033358数据修改----紧急</t>
  </si>
  <si>
    <t>1033358 工具数据修改，删除 3 条记录</t>
  </si>
  <si>
    <r>
      <t>.\数据提取变更签字扫描件\机务\</t>
    </r>
    <r>
      <rPr>
        <sz val="9"/>
        <color indexed="8"/>
        <rFont val="宋体"/>
        <family val="3"/>
        <charset val="134"/>
      </rPr>
      <t>20161024-1033358</t>
    </r>
    <r>
      <rPr>
        <sz val="9"/>
        <color indexed="8"/>
        <rFont val="宋体"/>
        <family val="3"/>
        <charset val="134"/>
      </rPr>
      <t>数据修改</t>
    </r>
    <r>
      <rPr>
        <sz val="9"/>
        <color indexed="8"/>
        <rFont val="宋体"/>
        <family val="3"/>
        <charset val="134"/>
      </rPr>
      <t>----</t>
    </r>
    <r>
      <rPr>
        <sz val="9"/>
        <color indexed="8"/>
        <rFont val="宋体"/>
        <family val="3"/>
        <charset val="134"/>
      </rPr>
      <t>急</t>
    </r>
    <r>
      <rPr>
        <sz val="9"/>
        <color indexed="8"/>
        <rFont val="宋体"/>
        <family val="3"/>
        <charset val="134"/>
      </rPr>
      <t>-signed.pdf</t>
    </r>
  </si>
  <si>
    <t>20161025-16POT0389合同修改-signed</t>
  </si>
  <si>
    <t>16POT0389,直接删除该合同的这 2 个合同行</t>
  </si>
  <si>
    <r>
      <t>.\数据提取变更签字扫描件\机务\</t>
    </r>
    <r>
      <rPr>
        <sz val="9"/>
        <color indexed="8"/>
        <rFont val="宋体"/>
        <family val="3"/>
        <charset val="134"/>
      </rPr>
      <t>20161025-16POT0389</t>
    </r>
    <r>
      <rPr>
        <sz val="9"/>
        <color indexed="8"/>
        <rFont val="宋体"/>
        <family val="3"/>
        <charset val="134"/>
      </rPr>
      <t>合同修改</t>
    </r>
    <r>
      <rPr>
        <sz val="9"/>
        <color indexed="8"/>
        <rFont val="宋体"/>
        <family val="3"/>
        <charset val="134"/>
      </rPr>
      <t>-signed.pdf</t>
    </r>
  </si>
  <si>
    <t>请在10月30日下班前帮忙导出附表中评估历史延长维修周期所需的数据</t>
  </si>
  <si>
    <r>
      <t>.\数据提取变更签字扫描件\机务\</t>
    </r>
    <r>
      <rPr>
        <sz val="9"/>
        <color indexed="8"/>
        <rFont val="宋体"/>
        <family val="3"/>
        <charset val="134"/>
      </rPr>
      <t>20161028.pdf</t>
    </r>
  </si>
  <si>
    <t>B1839-F0561390-VOR拆下序号错误</t>
  </si>
  <si>
    <t>正确的拆下序号应该是RVA36B-12805,而不是RVA36B-12806，请帮忙删除附件红色框内的三个步骤</t>
  </si>
  <si>
    <t>工作者输入错误的序号信息</t>
  </si>
  <si>
    <r>
      <t>.\数据提取变更签字扫描件\机务\</t>
    </r>
    <r>
      <rPr>
        <sz val="9"/>
        <color indexed="8"/>
        <rFont val="宋体"/>
        <family val="3"/>
        <charset val="134"/>
      </rPr>
      <t>20161031.pdf</t>
    </r>
  </si>
  <si>
    <t>20161028-16POLS0454供应商修改-signed</t>
  </si>
  <si>
    <t xml:space="preserve">16POLS0454把供应商改为昆明利顿企业管理有限公司，编号：0027 </t>
  </si>
  <si>
    <r>
      <t>.\数据提取变更签字扫描件\机务\</t>
    </r>
    <r>
      <rPr>
        <sz val="9"/>
        <color indexed="8"/>
        <rFont val="宋体"/>
        <family val="3"/>
        <charset val="134"/>
      </rPr>
      <t>20161028-16POLS0454</t>
    </r>
    <r>
      <rPr>
        <sz val="9"/>
        <color indexed="8"/>
        <rFont val="宋体"/>
        <family val="3"/>
        <charset val="134"/>
      </rPr>
      <t>供应商修改</t>
    </r>
    <r>
      <rPr>
        <sz val="9"/>
        <color indexed="8"/>
        <rFont val="宋体"/>
        <family val="3"/>
        <charset val="134"/>
      </rPr>
      <t>-signed.pdf</t>
    </r>
  </si>
  <si>
    <t>20161028-16POLS0336租赁改采购-signed</t>
  </si>
  <si>
    <t>16POLS0336 租赁改采购</t>
  </si>
  <si>
    <r>
      <t>.\数据提取变更签字扫描件\机务\</t>
    </r>
    <r>
      <rPr>
        <sz val="9"/>
        <color indexed="8"/>
        <rFont val="宋体"/>
        <family val="3"/>
        <charset val="134"/>
      </rPr>
      <t>20161028-16POLS0336</t>
    </r>
    <r>
      <rPr>
        <sz val="9"/>
        <color indexed="8"/>
        <rFont val="宋体"/>
        <family val="3"/>
        <charset val="134"/>
      </rPr>
      <t>租赁改采购</t>
    </r>
    <r>
      <rPr>
        <sz val="9"/>
        <color indexed="8"/>
        <rFont val="宋体"/>
        <family val="3"/>
        <charset val="134"/>
      </rPr>
      <t>-signed.pdf</t>
    </r>
  </si>
  <si>
    <t>20161031-大阪报废数据问题</t>
  </si>
  <si>
    <t>大阪在 2016-10-28 做了 9 个器材报废，但系统数据显示出错。</t>
  </si>
  <si>
    <r>
      <t>.\数据提取变更签字扫描件\机务\</t>
    </r>
    <r>
      <rPr>
        <sz val="9"/>
        <color indexed="8"/>
        <rFont val="宋体"/>
        <family val="3"/>
        <charset val="134"/>
      </rPr>
      <t>20161031-大阪报废数据问题-signed.pdf</t>
    </r>
  </si>
  <si>
    <t>20161101-浦东报废数据问题</t>
  </si>
  <si>
    <t>上部位置和下部移动历史有矛盾</t>
  </si>
  <si>
    <r>
      <t>.\数据提取变更签字扫描件\机务\</t>
    </r>
    <r>
      <rPr>
        <sz val="9"/>
        <color indexed="8"/>
        <rFont val="宋体"/>
        <family val="3"/>
        <charset val="134"/>
      </rPr>
      <t>20161101-</t>
    </r>
    <r>
      <rPr>
        <sz val="9"/>
        <color indexed="8"/>
        <rFont val="宋体"/>
        <family val="3"/>
        <charset val="134"/>
      </rPr>
      <t>浦东报废数据问题</t>
    </r>
    <r>
      <rPr>
        <sz val="9"/>
        <color indexed="8"/>
        <rFont val="宋体"/>
        <family val="3"/>
        <charset val="134"/>
      </rPr>
      <t>-signed.pdf</t>
    </r>
  </si>
  <si>
    <t>B1671 CDD24360 需要删除</t>
  </si>
  <si>
    <t>B1671 CDD0024360 删除，目前我在MIS内看不到与CDD0024360的FLB F0635612的关联关系，请删除时确认一下，关联关系应该断开的。</t>
  </si>
  <si>
    <t>因为雷达罩最终更换了，不需要办理雷达罩保留</t>
  </si>
  <si>
    <r>
      <t>.\数据提取变更签字扫描件\机务\</t>
    </r>
    <r>
      <rPr>
        <sz val="9"/>
        <color indexed="8"/>
        <rFont val="宋体"/>
        <family val="3"/>
        <charset val="134"/>
      </rPr>
      <t>20161109</t>
    </r>
    <r>
      <rPr>
        <sz val="9"/>
        <color indexed="8"/>
        <rFont val="宋体"/>
        <family val="3"/>
        <charset val="134"/>
      </rPr>
      <t>(2)</t>
    </r>
    <r>
      <rPr>
        <sz val="9"/>
        <color indexed="8"/>
        <rFont val="宋体"/>
        <family val="3"/>
        <charset val="134"/>
      </rPr>
      <t>.pdf</t>
    </r>
  </si>
  <si>
    <t>20161102-16POT0275收料数量问题---紧急！</t>
  </si>
  <si>
    <t xml:space="preserve">16POT0275， 15POT0122  收料数据问题 </t>
  </si>
  <si>
    <r>
      <t>.\数据提取变更签字扫描件\机务\</t>
    </r>
    <r>
      <rPr>
        <sz val="9"/>
        <color indexed="8"/>
        <rFont val="宋体"/>
        <family val="3"/>
        <charset val="134"/>
      </rPr>
      <t>20161102-16POT0275</t>
    </r>
    <r>
      <rPr>
        <sz val="9"/>
        <color indexed="8"/>
        <rFont val="宋体"/>
        <family val="3"/>
        <charset val="134"/>
      </rPr>
      <t>收料数量问题</t>
    </r>
    <r>
      <rPr>
        <sz val="9"/>
        <color indexed="8"/>
        <rFont val="宋体"/>
        <family val="3"/>
        <charset val="134"/>
      </rPr>
      <t>-signed.pdf</t>
    </r>
  </si>
  <si>
    <t>20161102-库寿信息删除</t>
  </si>
  <si>
    <t>272-381230-00，D31516-717 库寿信息删除</t>
  </si>
  <si>
    <r>
      <t>.\数据提取变更签字扫描件\机务\</t>
    </r>
    <r>
      <rPr>
        <sz val="9"/>
        <color indexed="8"/>
        <rFont val="宋体"/>
        <family val="3"/>
        <charset val="134"/>
      </rPr>
      <t>20161102-库寿信息删除-signed.pdf</t>
    </r>
  </si>
  <si>
    <t>20161103-MS21914V10P转库问题---急！</t>
  </si>
  <si>
    <t xml:space="preserve">MS21914V10P 综合查询显示在 ZK 状态，指令单显示在准备状态（未发料），导致在浦东无法做转库收料（HQTOPVG201601123） </t>
  </si>
  <si>
    <r>
      <t>.\数据提取变更签字扫描件\机务\</t>
    </r>
    <r>
      <rPr>
        <sz val="9"/>
        <color indexed="8"/>
        <rFont val="宋体"/>
        <family val="3"/>
        <charset val="134"/>
      </rPr>
      <t>20161103-MS21914V10P转库问题-signed.pdf</t>
    </r>
  </si>
  <si>
    <t>20161103-1261459-1261428转库收料数据重复</t>
  </si>
  <si>
    <t>1261459、1261428工具转库收料的这2条记录，应删除，这2条记录都已经转库收料了，重复数据</t>
  </si>
  <si>
    <r>
      <t>.\数据提取变更签字扫描件\机务\</t>
    </r>
    <r>
      <rPr>
        <sz val="9"/>
        <color indexed="8"/>
        <rFont val="宋体"/>
        <family val="3"/>
        <charset val="134"/>
      </rPr>
      <t>20161103-1261459-1261428</t>
    </r>
    <r>
      <rPr>
        <sz val="9"/>
        <color indexed="8"/>
        <rFont val="宋体"/>
        <family val="3"/>
        <charset val="134"/>
      </rPr>
      <t>转库收料数据重复</t>
    </r>
    <r>
      <rPr>
        <sz val="9"/>
        <color indexed="8"/>
        <rFont val="宋体"/>
        <family val="3"/>
        <charset val="134"/>
      </rPr>
      <t>-signed.pdf</t>
    </r>
  </si>
  <si>
    <t>20161103- NAS1611-029A转库收料多余数据问题，  1010804-0转库及库存数据问题</t>
  </si>
  <si>
    <t>NAS1611-029A  该件号在 16SM00738下，HQ--KIX, 系统查询已转库收料入库，但现在还发现 HQTOKIX201600014内还包括该件号的未收料记录。</t>
  </si>
  <si>
    <r>
      <t>.\数据提取变更签字扫描件\机务\</t>
    </r>
    <r>
      <rPr>
        <sz val="9"/>
        <color indexed="8"/>
        <rFont val="宋体"/>
        <family val="3"/>
        <charset val="134"/>
      </rPr>
      <t>20161103-NAS1611-029A</t>
    </r>
    <r>
      <rPr>
        <sz val="9"/>
        <color indexed="8"/>
        <rFont val="宋体"/>
        <family val="3"/>
        <charset val="134"/>
      </rPr>
      <t>转库收料多余数据</t>
    </r>
    <r>
      <rPr>
        <sz val="9"/>
        <color indexed="8"/>
        <rFont val="宋体"/>
        <family val="3"/>
        <charset val="134"/>
      </rPr>
      <t>-signed.pdf</t>
    </r>
  </si>
  <si>
    <t>20161103-15POT合同取消及数量修改</t>
  </si>
  <si>
    <t xml:space="preserve">1）15POT0010 中合同数修改为 2，合同状态改为：全部收料； 
2）15POT0229 合同数修改为 3，，合同状态改为：全部收料； 
3）以下合同请把状态改为：取消。 
 15POT0033、15POT0076、15POT0084、15POT0204、15POT0254、    15POT0340。 </t>
  </si>
  <si>
    <r>
      <t>.\数据提取变更签字扫描件\机务\</t>
    </r>
    <r>
      <rPr>
        <sz val="9"/>
        <color indexed="8"/>
        <rFont val="宋体"/>
        <family val="3"/>
        <charset val="134"/>
      </rPr>
      <t>20161103-15POT合同取消及数量修改-signed.pdf</t>
    </r>
  </si>
  <si>
    <t>20161103-16POS0893报批申请单问题</t>
  </si>
  <si>
    <t>16POS0893 该合同采购件号：3876223-1，1 个。 但点击报批申请单，弹出的界面显示 4 行一样的行信息。</t>
  </si>
  <si>
    <r>
      <t>.\数据提取变更签字扫描件\机务\</t>
    </r>
    <r>
      <rPr>
        <sz val="9"/>
        <color indexed="8"/>
        <rFont val="宋体"/>
        <family val="3"/>
        <charset val="134"/>
      </rPr>
      <t>20161103-16POS0893</t>
    </r>
    <r>
      <rPr>
        <sz val="9"/>
        <color indexed="8"/>
        <rFont val="宋体"/>
        <family val="3"/>
        <charset val="134"/>
      </rPr>
      <t>报批申请单问题</t>
    </r>
    <r>
      <rPr>
        <sz val="9"/>
        <color indexed="8"/>
        <rFont val="宋体"/>
        <family val="3"/>
        <charset val="134"/>
      </rPr>
      <t>-signed.pdf</t>
    </r>
  </si>
  <si>
    <t>20161104-16POLS0516合同数据修改</t>
  </si>
  <si>
    <t>16POLS0516  该合同件号：DK120 被错误按批次件收料，发料了，需把该件的收料，发料记录删除，合同退回到未收料状态，再重新做收料。</t>
  </si>
  <si>
    <r>
      <t>.\数据提取变更签字扫描件\机务\</t>
    </r>
    <r>
      <rPr>
        <sz val="9"/>
        <color indexed="8"/>
        <rFont val="宋体"/>
        <family val="3"/>
        <charset val="134"/>
      </rPr>
      <t>20161104-16POLS0516合同数据修改-signed.pdf</t>
    </r>
  </si>
  <si>
    <t>20161104-工具包95022905数据问题</t>
  </si>
  <si>
    <t>工具包 95022905 该工具包从 KYGZ--SXW--KY 后，发现里面的一个工具状态变成 GZ 了，需改回到 KY.</t>
  </si>
  <si>
    <r>
      <t>.\数据提取变更签字扫描件\机务\</t>
    </r>
    <r>
      <rPr>
        <sz val="9"/>
        <color indexed="8"/>
        <rFont val="宋体"/>
        <family val="3"/>
        <charset val="134"/>
      </rPr>
      <t>20161104-</t>
    </r>
    <r>
      <rPr>
        <sz val="9"/>
        <color indexed="8"/>
        <rFont val="宋体"/>
        <family val="3"/>
        <charset val="134"/>
      </rPr>
      <t>工具包</t>
    </r>
    <r>
      <rPr>
        <sz val="9"/>
        <color indexed="8"/>
        <rFont val="宋体"/>
        <family val="3"/>
        <charset val="134"/>
      </rPr>
      <t>95022905</t>
    </r>
    <r>
      <rPr>
        <sz val="9"/>
        <color indexed="8"/>
        <rFont val="宋体"/>
        <family val="3"/>
        <charset val="134"/>
      </rPr>
      <t>数据问题</t>
    </r>
    <r>
      <rPr>
        <sz val="9"/>
        <color indexed="8"/>
        <rFont val="宋体"/>
        <family val="3"/>
        <charset val="134"/>
      </rPr>
      <t>-signed.pdf</t>
    </r>
  </si>
  <si>
    <t>20161104-2LA005543-10删除收料转库发料等记录</t>
  </si>
  <si>
    <t xml:space="preserve">件号：2LA005543-10,批次：1112276 收料、转库、发料记录删除 </t>
  </si>
  <si>
    <r>
      <t>.\数据提取变更签字扫描件\机务\</t>
    </r>
    <r>
      <rPr>
        <sz val="9"/>
        <color indexed="8"/>
        <rFont val="宋体"/>
        <family val="3"/>
        <charset val="134"/>
      </rPr>
      <t>20161104-2LA005543-10删除收料转库发料等记录-signed.pdf</t>
    </r>
  </si>
  <si>
    <t>CDD0018446 和 CDD0018447 飞机号输错，烦请修改</t>
  </si>
  <si>
    <t>CDD0018446和CDD0018447 机号改为B6902</t>
  </si>
  <si>
    <t>航线人为</t>
  </si>
  <si>
    <r>
      <t>.\数据提取变更签字扫描件\机务\</t>
    </r>
    <r>
      <rPr>
        <sz val="9"/>
        <color indexed="8"/>
        <rFont val="宋体"/>
        <family val="3"/>
        <charset val="134"/>
      </rPr>
      <t>20161109.pdf</t>
    </r>
  </si>
  <si>
    <t xml:space="preserve">后台导出一份持有维修人员执照的人员名单。
1、MIS用户处于激活状态
2、在人事基本信息-证书-证书类型是“维修人员执照”的人员清单。
3、清单显示列只需要 授权号和姓名 即可。
</t>
  </si>
  <si>
    <t>请帮忙将B-8871[MSN 7282] 新飞机工卡MIS导入</t>
  </si>
  <si>
    <t>ADD27354飞机号修改</t>
  </si>
  <si>
    <t>错把B6970飞机的ADD27354飞机号输成了B1892飞机，麻烦修改</t>
  </si>
  <si>
    <t>删除一步移动步骤</t>
  </si>
  <si>
    <t>把 PN：34100005-1 SN:76141D1 最近一步移动步骤删除</t>
  </si>
  <si>
    <t>该件KY，误被点成DX。</t>
  </si>
  <si>
    <t>F0687984的故障1和故障2均搬移到F0687987上。
故障2换件已经送修回来可用上架了。PPC的FLB修改改不了。</t>
  </si>
  <si>
    <t>修改FIN号</t>
  </si>
  <si>
    <r>
      <t>1、把PN：9238M66P08 SN:UNJUJ695 这个件的FIN号从“EXCITER UP”修改为“EXCIT UP”。谢谢！
另外把PN：9238M66P08 SN：UNJSR201 这个件的FIN号从“EXC LWR”修改为“EXCIT LWR”
2、后续需要修改的已经全部统计好，在附件内EXCEL</t>
    </r>
    <r>
      <rPr>
        <sz val="9"/>
        <color indexed="8"/>
        <rFont val="宋体"/>
        <family val="3"/>
        <charset val="134"/>
      </rPr>
      <t>里面，总共</t>
    </r>
    <r>
      <rPr>
        <sz val="9"/>
        <color indexed="8"/>
        <rFont val="宋体"/>
        <family val="3"/>
        <charset val="134"/>
      </rPr>
      <t>46</t>
    </r>
    <r>
      <rPr>
        <sz val="9"/>
        <color indexed="8"/>
        <rFont val="宋体"/>
        <family val="3"/>
        <charset val="134"/>
      </rPr>
      <t>个，</t>
    </r>
    <r>
      <rPr>
        <sz val="9"/>
        <color indexed="8"/>
        <rFont val="宋体"/>
        <family val="3"/>
        <charset val="134"/>
      </rPr>
      <t>11月15号提供</t>
    </r>
  </si>
  <si>
    <r>
      <t xml:space="preserve">1、2016/11/18
</t>
    </r>
    <r>
      <rPr>
        <sz val="9"/>
        <color indexed="8"/>
        <rFont val="宋体"/>
        <family val="3"/>
        <charset val="134"/>
      </rPr>
      <t>2、2016/11/30</t>
    </r>
  </si>
  <si>
    <t>20161109-16SM04540发料问题---紧急！</t>
  </si>
  <si>
    <t xml:space="preserve">件号：ABS0916B07 发料数据问题，系统数据不符导致无法发料/无法取消准备. </t>
  </si>
  <si>
    <r>
      <t>.\数据提取变更签字扫描件\机务\</t>
    </r>
    <r>
      <rPr>
        <sz val="9"/>
        <color indexed="8"/>
        <rFont val="宋体"/>
        <family val="3"/>
        <charset val="134"/>
      </rPr>
      <t>20161109-16SM04540发料问题-signed.pdf</t>
    </r>
  </si>
  <si>
    <t>16POT0302  该合同界面显示收料 1 个，但在综合查询/工具查询界面显示 2 条记录。</t>
  </si>
  <si>
    <r>
      <t>.\数据提取变更签字扫描件\机务\</t>
    </r>
    <r>
      <rPr>
        <sz val="9"/>
        <color indexed="8"/>
        <rFont val="宋体"/>
        <family val="3"/>
        <charset val="134"/>
      </rPr>
      <t>20161109-16POT0302入库数量问题.pdf</t>
    </r>
  </si>
  <si>
    <t>修改一个APU的原始装机时间</t>
  </si>
  <si>
    <t>把PN：3800708-1 SN：P-5934 的原始装机日期从“2014-09-08”修改为“2014-09-07”，
先用86环境改这个APU的装机日期，看一下部件履历是否能计算出来</t>
  </si>
  <si>
    <t>2016/11/10修改后仍有问题</t>
  </si>
  <si>
    <t>20161114-无料监控导出无剩余FHFC等字段</t>
  </si>
  <si>
    <t>无料监控导出 EXCEL 表格，缺少字段：剩余 FH、剩余 FC、MWO 编号、安排日期。</t>
  </si>
  <si>
    <r>
      <t>.\数据提取变更签字扫描件\机务\</t>
    </r>
    <r>
      <rPr>
        <sz val="9"/>
        <color indexed="8"/>
        <rFont val="宋体"/>
        <family val="3"/>
        <charset val="134"/>
      </rPr>
      <t>20161114-</t>
    </r>
    <r>
      <rPr>
        <sz val="9"/>
        <color indexed="8"/>
        <rFont val="宋体"/>
        <family val="3"/>
        <charset val="134"/>
      </rPr>
      <t>无料监控导出无</t>
    </r>
    <r>
      <rPr>
        <sz val="9"/>
        <color indexed="8"/>
        <rFont val="宋体"/>
        <family val="3"/>
        <charset val="134"/>
      </rPr>
      <t>FHFC</t>
    </r>
    <r>
      <rPr>
        <sz val="9"/>
        <color indexed="8"/>
        <rFont val="宋体"/>
        <family val="3"/>
        <charset val="134"/>
      </rPr>
      <t>等字段</t>
    </r>
    <r>
      <rPr>
        <sz val="9"/>
        <color indexed="8"/>
        <rFont val="宋体"/>
        <family val="3"/>
        <charset val="134"/>
      </rPr>
      <t>-signed.pdf</t>
    </r>
  </si>
  <si>
    <t xml:space="preserve">PN:SHJH872972  批次号：1112931 
PN:SHJH806717  批次号：1112932 
PN:SHJH500576  批次号：1112933
库寿信息补充 </t>
  </si>
  <si>
    <r>
      <t>.\数据提取变更签字扫描件\机务\</t>
    </r>
    <r>
      <rPr>
        <sz val="9"/>
        <color indexed="8"/>
        <rFont val="宋体"/>
        <family val="3"/>
        <charset val="134"/>
      </rPr>
      <t>20161114-16POS0875</t>
    </r>
    <r>
      <rPr>
        <sz val="9"/>
        <color indexed="8"/>
        <rFont val="宋体"/>
        <family val="3"/>
        <charset val="134"/>
      </rPr>
      <t>库寿信息补充</t>
    </r>
    <r>
      <rPr>
        <sz val="9"/>
        <color indexed="8"/>
        <rFont val="宋体"/>
        <family val="3"/>
        <charset val="134"/>
      </rPr>
      <t>-signed.pdf</t>
    </r>
  </si>
  <si>
    <t>20161114-16ROR4133合同修改-signed</t>
  </si>
  <si>
    <t xml:space="preserve">16ROR4133把该合同所带的这张工卡释放，不带该工卡送修。 </t>
  </si>
  <si>
    <r>
      <t>.\数据提取变更签字扫描件\机务\</t>
    </r>
    <r>
      <rPr>
        <sz val="9"/>
        <color indexed="8"/>
        <rFont val="宋体"/>
        <family val="3"/>
        <charset val="134"/>
      </rPr>
      <t>20161114-16ROR4133</t>
    </r>
    <r>
      <rPr>
        <sz val="9"/>
        <color indexed="8"/>
        <rFont val="宋体"/>
        <family val="3"/>
        <charset val="134"/>
      </rPr>
      <t>合同修改</t>
    </r>
    <r>
      <rPr>
        <sz val="9"/>
        <color indexed="8"/>
        <rFont val="宋体"/>
        <family val="3"/>
        <charset val="134"/>
      </rPr>
      <t>-signed.pdf</t>
    </r>
  </si>
  <si>
    <t>删除最后一步移动步骤</t>
  </si>
  <si>
    <t>PN：C20195162 SN：41652 这个件在B8427上呆的好好的，不知道为何，现在多了一步移动步骤，跑去了B6561上，麻烦先让IT把最后一步移动步骤删除，使之回到B8427的2650GM上。</t>
  </si>
  <si>
    <r>
      <t>.\数据提取变更签字扫描件\机务\</t>
    </r>
    <r>
      <rPr>
        <sz val="9"/>
        <color indexed="8"/>
        <rFont val="宋体"/>
        <family val="3"/>
        <charset val="134"/>
      </rPr>
      <t>20161202.pdf</t>
    </r>
  </si>
  <si>
    <t>20161115-不可用件转库箱单问题</t>
  </si>
  <si>
    <t>不可用件转库上线后，上周从大阪转库到浦东，发现打印出来的装箱单显示错误。</t>
  </si>
  <si>
    <r>
      <t>.\数据提取变更签字扫描件\机务\</t>
    </r>
    <r>
      <rPr>
        <sz val="9"/>
        <color indexed="8"/>
        <rFont val="宋体"/>
        <family val="3"/>
        <charset val="134"/>
      </rPr>
      <t>20161115-不可用件转库箱单问题-signed.pdf</t>
    </r>
  </si>
  <si>
    <t>20161115-工具系统数据重复数据---急！</t>
  </si>
  <si>
    <t>16041297、16041248、169401102406 条码系统有重复数据</t>
  </si>
  <si>
    <r>
      <t>.\数据提取变更签字扫描件\机务\</t>
    </r>
    <r>
      <rPr>
        <sz val="9"/>
        <color indexed="8"/>
        <rFont val="宋体"/>
        <family val="3"/>
        <charset val="134"/>
      </rPr>
      <t>20161115-工具系统数据重复数据-signed.pdf</t>
    </r>
  </si>
  <si>
    <t>20161115-发票07058586付款问题---急！</t>
  </si>
  <si>
    <t>发票 07058586 ERP预估表中不存在对应的预估数据</t>
  </si>
  <si>
    <r>
      <t>.\数据提取变更签字扫描件\机务\</t>
    </r>
    <r>
      <rPr>
        <sz val="9"/>
        <color indexed="8"/>
        <rFont val="宋体"/>
        <family val="3"/>
        <charset val="134"/>
      </rPr>
      <t>20161115-发票07058586付款问题-signed.pdf</t>
    </r>
  </si>
  <si>
    <t>维修方案导出需求</t>
  </si>
  <si>
    <t>导出一份“有效”状态的带RII列的维修方案</t>
  </si>
  <si>
    <t>20161115-16POLS0538退回未收料状态-高</t>
  </si>
  <si>
    <t>16POLS0538 退回未收料状态</t>
  </si>
  <si>
    <r>
      <t>.\数据提取变更签字扫描件\机务\</t>
    </r>
    <r>
      <rPr>
        <sz val="9"/>
        <color indexed="8"/>
        <rFont val="宋体"/>
        <family val="3"/>
        <charset val="134"/>
      </rPr>
      <t>20161115-16POLS0538退回未收料状态-signed.pdf</t>
    </r>
  </si>
  <si>
    <t>B8871ST</t>
  </si>
  <si>
    <t>请将B8871ST数据导入MIS系统，谢谢，最好在周五前完成导入工作。</t>
  </si>
  <si>
    <t>20161116-15POT0251修改</t>
  </si>
  <si>
    <t xml:space="preserve">15POT0251同在 MIS 内录入的供应商、价格、币种有误，需修改。 </t>
  </si>
  <si>
    <r>
      <t>.\数据提取变更签字扫描件\机务\</t>
    </r>
    <r>
      <rPr>
        <sz val="9"/>
        <color indexed="8"/>
        <rFont val="宋体"/>
        <family val="3"/>
        <charset val="134"/>
      </rPr>
      <t>20161116-15POT0251</t>
    </r>
    <r>
      <rPr>
        <sz val="9"/>
        <color indexed="8"/>
        <rFont val="宋体"/>
        <family val="3"/>
        <charset val="134"/>
      </rPr>
      <t>修改</t>
    </r>
    <r>
      <rPr>
        <sz val="9"/>
        <color indexed="8"/>
        <rFont val="宋体"/>
        <family val="3"/>
        <charset val="134"/>
      </rPr>
      <t>-signed.pdf</t>
    </r>
  </si>
  <si>
    <t>20161116-件号3876227-2从BF退回DX</t>
  </si>
  <si>
    <t xml:space="preserve">件号：3876227-2，序号：151124124809 退回 DX </t>
  </si>
  <si>
    <r>
      <t>.\数据提取变更签字扫描件\机务\</t>
    </r>
    <r>
      <rPr>
        <sz val="9"/>
        <color indexed="8"/>
        <rFont val="宋体"/>
        <family val="3"/>
        <charset val="134"/>
      </rPr>
      <t>20161116-</t>
    </r>
    <r>
      <rPr>
        <sz val="9"/>
        <color indexed="8"/>
        <rFont val="宋体"/>
        <family val="3"/>
        <charset val="134"/>
      </rPr>
      <t>件号</t>
    </r>
    <r>
      <rPr>
        <sz val="9"/>
        <color indexed="8"/>
        <rFont val="宋体"/>
        <family val="3"/>
        <charset val="134"/>
      </rPr>
      <t>3876227-2</t>
    </r>
    <r>
      <rPr>
        <sz val="9"/>
        <color indexed="8"/>
        <rFont val="宋体"/>
        <family val="3"/>
        <charset val="134"/>
      </rPr>
      <t>从</t>
    </r>
    <r>
      <rPr>
        <sz val="9"/>
        <color indexed="8"/>
        <rFont val="宋体"/>
        <family val="3"/>
        <charset val="134"/>
      </rPr>
      <t>BF</t>
    </r>
    <r>
      <rPr>
        <sz val="9"/>
        <color indexed="8"/>
        <rFont val="宋体"/>
        <family val="3"/>
        <charset val="134"/>
      </rPr>
      <t>退回</t>
    </r>
    <r>
      <rPr>
        <sz val="9"/>
        <color indexed="8"/>
        <rFont val="宋体"/>
        <family val="3"/>
        <charset val="134"/>
      </rPr>
      <t>DX-signed.pdf</t>
    </r>
  </si>
  <si>
    <t>20161116-16POLS0557供应商修改</t>
  </si>
  <si>
    <t>16POLS0557合同供应商改为0572上海吉祥航空股份有限公司</t>
  </si>
  <si>
    <r>
      <t>.\数据提取变更签字扫描件\机务\</t>
    </r>
    <r>
      <rPr>
        <sz val="9"/>
        <color indexed="8"/>
        <rFont val="宋体"/>
        <family val="3"/>
        <charset val="134"/>
      </rPr>
      <t>20161116-16POLS0557</t>
    </r>
    <r>
      <rPr>
        <sz val="9"/>
        <color indexed="8"/>
        <rFont val="宋体"/>
        <family val="3"/>
        <charset val="134"/>
      </rPr>
      <t>供应商修改</t>
    </r>
    <r>
      <rPr>
        <sz val="9"/>
        <color indexed="8"/>
        <rFont val="宋体"/>
        <family val="3"/>
        <charset val="134"/>
      </rPr>
      <t>-signed.pdf</t>
    </r>
  </si>
  <si>
    <t>20161116-互换件问题--紧急！</t>
  </si>
  <si>
    <t>在综合查询界面可看出，件号：335-310-803-0 可以被335-310-708-0 取代。但到件号定义界面发现：335-310-803-0 并没有互换件信息。</t>
  </si>
  <si>
    <r>
      <t>.\数据提取变更签字扫描件\机务\</t>
    </r>
    <r>
      <rPr>
        <sz val="9"/>
        <color indexed="8"/>
        <rFont val="宋体"/>
        <family val="3"/>
        <charset val="134"/>
      </rPr>
      <t>20161116-互换件问题--紧急-signed.pdf</t>
    </r>
  </si>
  <si>
    <t>请在11月17日下班前帮忙导出附表中评估24章和27章延长间隔所需的数据</t>
  </si>
  <si>
    <t>附件为24章和27章维修方案延长间隔所需的数据，请在11月17日下班前按照表中格式帮忙导出相关数据并邮件发我， 所需数据的截止日期至2016年6月31日。</t>
  </si>
  <si>
    <r>
      <t>.\数据提取变更签字扫描件\机务\</t>
    </r>
    <r>
      <rPr>
        <sz val="9"/>
        <color indexed="8"/>
        <rFont val="宋体"/>
        <family val="3"/>
        <charset val="134"/>
      </rPr>
      <t>20170124.pdf</t>
    </r>
  </si>
  <si>
    <t>飞机基本信息修订需求（B-8871）</t>
  </si>
  <si>
    <t>烦请根据附件帮忙修订一下B-8871飞机基本信息，谢谢！</t>
  </si>
  <si>
    <t>张海燕</t>
  </si>
  <si>
    <t>B8871装机导入样本</t>
  </si>
  <si>
    <t>附件是飞机B8871的装机导入清册，麻烦导入一下。 
仓库样本选最新的飞机，例如B8647 
原始装机日期如下： 
B8871装机清册，Move Type:原始装机。Move Date：2016-11-15</t>
  </si>
  <si>
    <r>
      <t xml:space="preserve">2016/11/17
</t>
    </r>
    <r>
      <rPr>
        <sz val="9"/>
        <color indexed="8"/>
        <rFont val="宋体"/>
        <family val="3"/>
        <charset val="134"/>
      </rPr>
      <t xml:space="preserve">2016/11/23反应有30项没有导入MIS系统
</t>
    </r>
    <r>
      <rPr>
        <sz val="9"/>
        <color indexed="8"/>
        <rFont val="宋体"/>
        <family val="3"/>
        <charset val="134"/>
      </rPr>
      <t>2016/11/25
导入剩余的</t>
    </r>
  </si>
  <si>
    <t>20161117-69000942-151取消GH退回YC</t>
  </si>
  <si>
    <t>件号：69000942-151，序号：MK5A-02313 退回 YC 该合同号恢复到全部收料状态，可再重新做发料申请。</t>
  </si>
  <si>
    <r>
      <t>.\数据提取变更签字扫描件\机务\</t>
    </r>
    <r>
      <rPr>
        <sz val="9"/>
        <color indexed="8"/>
        <rFont val="宋体"/>
        <family val="3"/>
        <charset val="134"/>
      </rPr>
      <t>20161117-69000942-151</t>
    </r>
    <r>
      <rPr>
        <sz val="9"/>
        <color indexed="8"/>
        <rFont val="宋体"/>
        <family val="3"/>
        <charset val="134"/>
      </rPr>
      <t>取消</t>
    </r>
    <r>
      <rPr>
        <sz val="9"/>
        <color indexed="8"/>
        <rFont val="宋体"/>
        <family val="3"/>
        <charset val="134"/>
      </rPr>
      <t>GH</t>
    </r>
    <r>
      <rPr>
        <sz val="9"/>
        <color indexed="8"/>
        <rFont val="宋体"/>
        <family val="3"/>
        <charset val="134"/>
      </rPr>
      <t>退回</t>
    </r>
    <r>
      <rPr>
        <sz val="9"/>
        <color indexed="8"/>
        <rFont val="宋体"/>
        <family val="3"/>
        <charset val="134"/>
      </rPr>
      <t>YC-signed.pdf</t>
    </r>
  </si>
  <si>
    <t>8871时控件IT标准版</t>
  </si>
  <si>
    <t>Re:Re:Re:删除最后一步移动步骤</t>
  </si>
  <si>
    <t>麻烦再根据附件内，，把这个件的位置修改为“B8427”，谢谢！</t>
  </si>
  <si>
    <r>
      <t>2</t>
    </r>
    <r>
      <rPr>
        <sz val="9"/>
        <color indexed="8"/>
        <rFont val="宋体"/>
        <family val="3"/>
        <charset val="134"/>
      </rPr>
      <t>016/11/22反馈</t>
    </r>
    <r>
      <rPr>
        <sz val="9"/>
        <color indexed="8"/>
        <rFont val="宋体"/>
        <family val="3"/>
        <charset val="134"/>
      </rPr>
      <t>错误的移动历史已经删除了，但界面上部的位置、架位还没改，还在B6561上。 请也修改为位置：B8427， 架位：2650GM</t>
    </r>
  </si>
  <si>
    <t>20161118-条码101301历史移动记录问题</t>
  </si>
  <si>
    <t xml:space="preserve">条形码 101301历史数据不全，无法看出是从哪个供应商购买、何时购买、合同号、购买单价、币种。 </t>
  </si>
  <si>
    <r>
      <t>.\数据提取变更签字扫描件\机务\</t>
    </r>
    <r>
      <rPr>
        <sz val="9"/>
        <color indexed="8"/>
        <rFont val="宋体"/>
        <family val="3"/>
        <charset val="134"/>
      </rPr>
      <t>20161118-条码101301历史移动记录问题-signed.pdf</t>
    </r>
  </si>
  <si>
    <t>20161122-发票01704809无法推送</t>
  </si>
  <si>
    <t>发票 01704809 ERP预估表不存在对应预估数据</t>
  </si>
  <si>
    <r>
      <t>.\数据提取变更签字扫描件\机务\</t>
    </r>
    <r>
      <rPr>
        <sz val="9"/>
        <color indexed="8"/>
        <rFont val="宋体"/>
        <family val="3"/>
        <charset val="134"/>
      </rPr>
      <t>20161122-</t>
    </r>
    <r>
      <rPr>
        <sz val="9"/>
        <color indexed="8"/>
        <rFont val="宋体"/>
        <family val="3"/>
        <charset val="134"/>
      </rPr>
      <t>发票</t>
    </r>
    <r>
      <rPr>
        <sz val="9"/>
        <color indexed="8"/>
        <rFont val="宋体"/>
        <family val="3"/>
        <charset val="134"/>
      </rPr>
      <t>01704809</t>
    </r>
    <r>
      <rPr>
        <sz val="9"/>
        <color indexed="8"/>
        <rFont val="宋体"/>
        <family val="3"/>
        <charset val="134"/>
      </rPr>
      <t>无法推送</t>
    </r>
    <r>
      <rPr>
        <sz val="9"/>
        <color indexed="8"/>
        <rFont val="宋体"/>
        <family val="3"/>
        <charset val="134"/>
      </rPr>
      <t>-signed.pdf</t>
    </r>
  </si>
  <si>
    <t>20161122-16POT0211删除部分件号-signed</t>
  </si>
  <si>
    <t>16POT0211该合同有 1 个工具未收料，现需将该件号做删除。合同状态变为：全部收料</t>
  </si>
  <si>
    <r>
      <t>.\数据提取变更签字扫描件\机务\</t>
    </r>
    <r>
      <rPr>
        <sz val="9"/>
        <color indexed="8"/>
        <rFont val="宋体"/>
        <family val="3"/>
        <charset val="134"/>
      </rPr>
      <t>20161122-16POT0211</t>
    </r>
    <r>
      <rPr>
        <sz val="9"/>
        <color indexed="8"/>
        <rFont val="宋体"/>
        <family val="3"/>
        <charset val="134"/>
      </rPr>
      <t>删除部分件号</t>
    </r>
    <r>
      <rPr>
        <sz val="9"/>
        <color indexed="8"/>
        <rFont val="宋体"/>
        <family val="3"/>
        <charset val="134"/>
      </rPr>
      <t>-signed.pdf</t>
    </r>
  </si>
  <si>
    <t>20161123-工具803803系统数据重复</t>
  </si>
  <si>
    <t>工具 803803 系统数据重复</t>
  </si>
  <si>
    <r>
      <t>.\数据提取变更签字扫描件\机务\</t>
    </r>
    <r>
      <rPr>
        <sz val="9"/>
        <color indexed="8"/>
        <rFont val="宋体"/>
        <family val="3"/>
        <charset val="134"/>
      </rPr>
      <t>20161123-工具803803系统数据重复-signed.pdf</t>
    </r>
  </si>
  <si>
    <t>20161123-3个件号系统报废数据问题+系统报废问题</t>
  </si>
  <si>
    <t>件号 NSA5516CA10NJ 批次：1025518   
件号：ABS5006-6A  批次: 1078403  
件号：3M5490-1"   批次：1088650 
系统状态矛盾，报废流程有 BUG</t>
  </si>
  <si>
    <r>
      <t>.\数据提取变更签字扫描件\机务\</t>
    </r>
    <r>
      <rPr>
        <sz val="9"/>
        <color indexed="8"/>
        <rFont val="宋体"/>
        <family val="3"/>
        <charset val="134"/>
      </rPr>
      <t>20161123-3个件号系统报废流程BUG-signed.pdf</t>
    </r>
  </si>
  <si>
    <t>F0682586 B6841 故障报告2</t>
  </si>
  <si>
    <r>
      <t>1、B6841的FLB682586故障报告1和2的拆换记录，麻烦请都删除，拆下件和装上件都退回到原来的位置，拆下件退回到飞机上的对应FIN号，装上件退回到DZ位置。
2、我发现两个装上件的移动历史中，还需要把上次错误的装上记录再删除一下，请看一下附件截图。前一次错误的记录中BIN</t>
    </r>
    <r>
      <rPr>
        <sz val="9"/>
        <color indexed="8"/>
        <rFont val="宋体"/>
        <family val="3"/>
        <charset val="134"/>
      </rPr>
      <t>号和目前的是不一样的，请注意。</t>
    </r>
  </si>
  <si>
    <t xml:space="preserve">工作者录入时把两次拆换的对应装上件搞反了。 </t>
  </si>
  <si>
    <t>2016/11/25反馈仍需修改
2016/11/29</t>
  </si>
  <si>
    <t>修改序号</t>
  </si>
  <si>
    <t>把PN：642W9956-501 SN：NA 这个件的序号从“NA”修改为“NA10”</t>
  </si>
  <si>
    <t xml:space="preserve">这个件证书上没有序号，因此拆装录入我们准备以序号NA来完成（类似于油滤，盖板），但是序号为NA的件曾经被航材收料过，造成这个件号的拆装不能以NA序号来做，因此麻烦改一下。 </t>
  </si>
  <si>
    <t>请帮忙将B-8872[MSN 7308]新飞机工卡MIS导入</t>
  </si>
  <si>
    <t>B1892 FLB号码修改</t>
  </si>
  <si>
    <t>将FLB故障报告2中的全部内容，从FLB（F0759370）搬移到FLB（F0759371）上，</t>
  </si>
  <si>
    <r>
      <t>.\数据提取变更签字扫描件\机务\</t>
    </r>
    <r>
      <rPr>
        <sz val="9"/>
        <color indexed="8"/>
        <rFont val="宋体"/>
        <family val="3"/>
        <charset val="134"/>
      </rPr>
      <t>20170204.pdf</t>
    </r>
  </si>
  <si>
    <t>20161128-系统工具条码重复问题---紧急</t>
  </si>
  <si>
    <t xml:space="preserve">条码50689\505810\112133\173715\315788\16041119\506091\309516\310811\34081043626\34071043627 </t>
  </si>
  <si>
    <r>
      <t>.\数据提取变更签字扫描件\机务\</t>
    </r>
    <r>
      <rPr>
        <sz val="9"/>
        <color indexed="8"/>
        <rFont val="宋体"/>
        <family val="3"/>
        <charset val="134"/>
      </rPr>
      <t>20161128-</t>
    </r>
    <r>
      <rPr>
        <sz val="9"/>
        <color indexed="8"/>
        <rFont val="宋体"/>
        <family val="3"/>
        <charset val="134"/>
      </rPr>
      <t>系统工具条码重复问题</t>
    </r>
    <r>
      <rPr>
        <sz val="9"/>
        <color indexed="8"/>
        <rFont val="宋体"/>
        <family val="3"/>
        <charset val="134"/>
      </rPr>
      <t>-signed.pdf</t>
    </r>
  </si>
  <si>
    <t>20161128-救生衣退回DZ</t>
  </si>
  <si>
    <t xml:space="preserve">件号：XMF0400-01V    批次：1039578  救生衣退回 CK-DZ-HQ </t>
  </si>
  <si>
    <r>
      <t>.\数据提取变更签字扫描件\机务\</t>
    </r>
    <r>
      <rPr>
        <sz val="9"/>
        <color indexed="8"/>
        <rFont val="宋体"/>
        <family val="3"/>
        <charset val="134"/>
      </rPr>
      <t>20161128-</t>
    </r>
    <r>
      <rPr>
        <sz val="9"/>
        <color indexed="8"/>
        <rFont val="宋体"/>
        <family val="3"/>
        <charset val="134"/>
      </rPr>
      <t>救生衣退回</t>
    </r>
    <r>
      <rPr>
        <sz val="9"/>
        <color indexed="8"/>
        <rFont val="宋体"/>
        <family val="3"/>
        <charset val="134"/>
      </rPr>
      <t>DZ-signed.pdf</t>
    </r>
  </si>
  <si>
    <t>20161128-石家庄DF多余数据清理-signed</t>
  </si>
  <si>
    <t>石家庄 DF 多余数据清理</t>
  </si>
  <si>
    <r>
      <t>.\数据提取变更签字扫描件\机务\</t>
    </r>
    <r>
      <rPr>
        <sz val="9"/>
        <color indexed="8"/>
        <rFont val="宋体"/>
        <family val="3"/>
        <charset val="134"/>
      </rPr>
      <t>20161128-</t>
    </r>
    <r>
      <rPr>
        <sz val="9"/>
        <color indexed="8"/>
        <rFont val="宋体"/>
        <family val="3"/>
        <charset val="134"/>
      </rPr>
      <t>石家庄</t>
    </r>
    <r>
      <rPr>
        <sz val="9"/>
        <color indexed="8"/>
        <rFont val="宋体"/>
        <family val="3"/>
        <charset val="134"/>
      </rPr>
      <t>DF</t>
    </r>
    <r>
      <rPr>
        <sz val="9"/>
        <color indexed="8"/>
        <rFont val="宋体"/>
        <family val="3"/>
        <charset val="134"/>
      </rPr>
      <t>多余数据清理</t>
    </r>
    <r>
      <rPr>
        <sz val="9"/>
        <color indexed="8"/>
        <rFont val="宋体"/>
        <family val="3"/>
        <charset val="134"/>
      </rPr>
      <t>-signed.pdf</t>
    </r>
  </si>
  <si>
    <t>20161129-C20225510移动记录删除--紧急！</t>
  </si>
  <si>
    <t>16ROR2423 9月取消，C20225510,序号：16390  11.18沈阳库房做送修发料，导致该件位置错误</t>
  </si>
  <si>
    <r>
      <t>.\数据提取变更签字扫描件\机务\</t>
    </r>
    <r>
      <rPr>
        <sz val="9"/>
        <color indexed="8"/>
        <rFont val="宋体"/>
        <family val="3"/>
        <charset val="134"/>
      </rPr>
      <t>20161129-C20225510移动记录删除--紧急！.pdf</t>
    </r>
  </si>
  <si>
    <t>20161130-16POT0396合同取消-signed</t>
  </si>
  <si>
    <t xml:space="preserve">16POT0396 合同取消 </t>
  </si>
  <si>
    <r>
      <t>.\数据提取变更签字扫描件\机务\</t>
    </r>
    <r>
      <rPr>
        <sz val="9"/>
        <color indexed="8"/>
        <rFont val="宋体"/>
        <family val="3"/>
        <charset val="134"/>
      </rPr>
      <t>20161130-16POT0396合同取消-signed.pdf</t>
    </r>
  </si>
  <si>
    <t>20161130-发票03843145无法推送付款-signed</t>
  </si>
  <si>
    <t>发票 03843145 无法推送付款</t>
  </si>
  <si>
    <r>
      <t>.\数据提取变更签字扫描件\机务\</t>
    </r>
    <r>
      <rPr>
        <sz val="9"/>
        <color indexed="8"/>
        <rFont val="宋体"/>
        <family val="3"/>
        <charset val="134"/>
      </rPr>
      <t>20161130-发票03843145无法推送付款-signed.pdf</t>
    </r>
  </si>
  <si>
    <t>20161201---合同状态错误问题</t>
  </si>
  <si>
    <t>16ROB0077、12ROR3039/13ROR0848， 现在系统合同状态错误，以及部分移动历史错误。</t>
  </si>
  <si>
    <r>
      <t>.\数据提取变更签字扫描件\机务\</t>
    </r>
    <r>
      <rPr>
        <sz val="9"/>
        <color indexed="8"/>
        <rFont val="宋体"/>
        <family val="3"/>
        <charset val="134"/>
      </rPr>
      <t>20161201---合同状态错误问题-signed.pdf</t>
    </r>
  </si>
  <si>
    <t>20161201---16POS0672供应商地址修改-signed</t>
  </si>
  <si>
    <t>16POS0672 供应商地址修改为：航材采购。</t>
  </si>
  <si>
    <r>
      <t>.\数据提取变更签字扫描件\机务\</t>
    </r>
    <r>
      <rPr>
        <sz val="9"/>
        <color indexed="8"/>
        <rFont val="宋体"/>
        <family val="3"/>
        <charset val="134"/>
      </rPr>
      <t>20161201---16POS0672供应商地址修改-signed.pdf</t>
    </r>
  </si>
  <si>
    <t>B8872ST</t>
  </si>
  <si>
    <t>飞机基本信息修订需求（B-8872）</t>
  </si>
  <si>
    <t>20161201-16POLS0603供应商地址修改-signed</t>
  </si>
  <si>
    <t xml:space="preserve">16POLS0603 供应商地址改为：航材采购 </t>
  </si>
  <si>
    <r>
      <t>.\数据提取变更签字扫描件\机务\</t>
    </r>
    <r>
      <rPr>
        <sz val="9"/>
        <color indexed="8"/>
        <rFont val="宋体"/>
        <family val="3"/>
        <charset val="134"/>
      </rPr>
      <t>20161201-16POLS0603</t>
    </r>
    <r>
      <rPr>
        <sz val="9"/>
        <color indexed="8"/>
        <rFont val="宋体"/>
        <family val="3"/>
        <charset val="134"/>
      </rPr>
      <t>供应商地址修改</t>
    </r>
    <r>
      <rPr>
        <sz val="9"/>
        <color indexed="8"/>
        <rFont val="宋体"/>
        <family val="3"/>
        <charset val="134"/>
      </rPr>
      <t>-signed.pdf</t>
    </r>
  </si>
  <si>
    <t>20161202-合同交货期无显示-signed</t>
  </si>
  <si>
    <t>当 ERP 批准后，MIS 系统的合同状态变为已批准的同时，批准日期也要显示，同时系统也要进行交货期的相应计算。</t>
  </si>
  <si>
    <r>
      <t>.\数据提取变更签字扫描件\机务\</t>
    </r>
    <r>
      <rPr>
        <sz val="9"/>
        <color indexed="8"/>
        <rFont val="宋体"/>
        <family val="3"/>
        <charset val="134"/>
      </rPr>
      <t>20161202-</t>
    </r>
    <r>
      <rPr>
        <sz val="9"/>
        <color indexed="8"/>
        <rFont val="宋体"/>
        <family val="3"/>
        <charset val="134"/>
      </rPr>
      <t>合同交货期无显示</t>
    </r>
    <r>
      <rPr>
        <sz val="9"/>
        <color indexed="8"/>
        <rFont val="宋体"/>
        <family val="3"/>
        <charset val="134"/>
      </rPr>
      <t>-signed.pdf</t>
    </r>
  </si>
  <si>
    <t>20161202-A2528934020200数据问题--紧急！</t>
  </si>
  <si>
    <t xml:space="preserve">A2528934020200   该件在合同16POS0958，共采购 6 个，分 2 个批次收料。收第一批次 1 个时，正常验收入库，但在综合查询界面发现移动历史有 5 行数据。在收第二个批次 5 个时，发现无法验收了（系统提示数量大于合同数量了） </t>
  </si>
  <si>
    <r>
      <t>.\数据提取变更签字扫描件\机务\</t>
    </r>
    <r>
      <rPr>
        <sz val="9"/>
        <color indexed="8"/>
        <rFont val="宋体"/>
        <family val="3"/>
        <charset val="134"/>
      </rPr>
      <t>20161202-A2528934020200</t>
    </r>
    <r>
      <rPr>
        <sz val="9"/>
        <color indexed="8"/>
        <rFont val="宋体"/>
        <family val="3"/>
        <charset val="134"/>
      </rPr>
      <t>数据问题</t>
    </r>
    <r>
      <rPr>
        <sz val="9"/>
        <color indexed="8"/>
        <rFont val="宋体"/>
        <family val="3"/>
        <charset val="134"/>
      </rPr>
      <t>-signed.pdf</t>
    </r>
  </si>
  <si>
    <t>B8872装机导入清册</t>
  </si>
  <si>
    <t>20161202-16POS0833合同修改-signed</t>
  </si>
  <si>
    <t>16POS0833 合同做件号删除合同状态改为：部分收料。</t>
  </si>
  <si>
    <r>
      <t>.\数据提取变更签字扫描件\机务\</t>
    </r>
    <r>
      <rPr>
        <sz val="9"/>
        <color indexed="8"/>
        <rFont val="宋体"/>
        <family val="3"/>
        <charset val="134"/>
      </rPr>
      <t>20161202-16POS0833</t>
    </r>
    <r>
      <rPr>
        <sz val="9"/>
        <color indexed="8"/>
        <rFont val="宋体"/>
        <family val="3"/>
        <charset val="134"/>
      </rPr>
      <t>合同修改</t>
    </r>
    <r>
      <rPr>
        <sz val="9"/>
        <color indexed="8"/>
        <rFont val="宋体"/>
        <family val="3"/>
        <charset val="134"/>
      </rPr>
      <t>-signed.pdf</t>
    </r>
  </si>
  <si>
    <t>20161205-发票36773896-16POS0958付款问题-signed</t>
  </si>
  <si>
    <t xml:space="preserve">发票：36773896，16POS0958 付款数据问题 </t>
  </si>
  <si>
    <r>
      <t>.\数据提取变更签字扫描件\机务\</t>
    </r>
    <r>
      <rPr>
        <sz val="9"/>
        <color indexed="8"/>
        <rFont val="宋体"/>
        <family val="3"/>
        <charset val="134"/>
      </rPr>
      <t>20161205-发票36773896-16POS0958付款问题-signed.pdf</t>
    </r>
  </si>
  <si>
    <t>20161205-15POLS0397供应商地址修改-signed</t>
  </si>
  <si>
    <t xml:space="preserve">15POLS0397 供应商地址修改为：航材采购。 </t>
  </si>
  <si>
    <r>
      <t>.\数据提取变更签字扫描件\机务\</t>
    </r>
    <r>
      <rPr>
        <sz val="9"/>
        <color indexed="8"/>
        <rFont val="宋体"/>
        <family val="3"/>
        <charset val="134"/>
      </rPr>
      <t>20161205-15POLS0397供应商地址修改-signed.pdf</t>
    </r>
  </si>
  <si>
    <t>20161206-16ROR4135收料错误-signed</t>
  </si>
  <si>
    <r>
      <t>16ROR4</t>
    </r>
    <r>
      <rPr>
        <sz val="9"/>
        <color indexed="8"/>
        <rFont val="宋体"/>
        <family val="3"/>
        <charset val="134"/>
      </rPr>
      <t>35</t>
    </r>
    <r>
      <rPr>
        <sz val="9"/>
        <color indexed="8"/>
        <rFont val="宋体"/>
        <family val="3"/>
        <charset val="134"/>
      </rPr>
      <t>5 收料错误，退回到未收料状态 CK-SX-SJW。</t>
    </r>
  </si>
  <si>
    <r>
      <t>.\数据提取变更签字扫描件\机务\</t>
    </r>
    <r>
      <rPr>
        <sz val="9"/>
        <color indexed="8"/>
        <rFont val="宋体"/>
        <family val="3"/>
        <charset val="134"/>
      </rPr>
      <t>20161206-16ROR4135收料错误-signed.pdf</t>
    </r>
  </si>
  <si>
    <t>20161130-发票00349240无法冲抵-signed</t>
  </si>
  <si>
    <t>合同 16OT0382 已预付款。现在要做发票 00349240付款推送冲抵，但提示错误。</t>
  </si>
  <si>
    <r>
      <t>.\数据提取变更签字扫描件\机务\</t>
    </r>
    <r>
      <rPr>
        <sz val="9"/>
        <color indexed="8"/>
        <rFont val="宋体"/>
        <family val="3"/>
        <charset val="134"/>
      </rPr>
      <t>20161130-发票00349240无法冲抵-signed.pdf</t>
    </r>
  </si>
  <si>
    <t>20161207-送修类合同非原件返回问题-signed</t>
  </si>
  <si>
    <t xml:space="preserve">16ROW0147在做 RO 类合同的收料时，当选择非原件返回，收料后，在验收界面发现收料仓库显示有问题（正常的显示是收料仓库：CK-KY-XXX, 但现在显示是：CK-QA-XXX）。即使验收通过的记录，在验收界面还是显示在 CK-QA-XXX。 </t>
  </si>
  <si>
    <r>
      <t>.\数据提取变更签字扫描件\机务\</t>
    </r>
    <r>
      <rPr>
        <sz val="9"/>
        <color indexed="8"/>
        <rFont val="宋体"/>
        <family val="3"/>
        <charset val="134"/>
      </rPr>
      <t>20161207-送修类合同非原件返回问题-signed.pdf</t>
    </r>
  </si>
  <si>
    <t>Re:Re:Re:Re:关于b1628飞机CVR，DFDR译码工卡进MIS</t>
  </si>
  <si>
    <t>烦请帮忙提供以下译码工卡的录入格式要求，以便IT同事可以按要求跟进执行，非常感谢。
B1627 FDR
B1839 FDR
B1840 FDR
B6752 CVR</t>
  </si>
  <si>
    <t>待签字</t>
  </si>
  <si>
    <t>20161208-合同证书及收料问题SB3-005-003-01-signed</t>
  </si>
  <si>
    <t xml:space="preserve">件号：SB3-005-003-01，批次:1099703，合同号：15POS1125; 批次：1104225，合同号：16POS0161 无法找到证书。 </t>
  </si>
  <si>
    <t>MIS系统装机件直接被送修BUG--数据导出+数据修复---紧急！</t>
  </si>
  <si>
    <t>件号：20499006，  序号：10736 移动历史错误</t>
  </si>
  <si>
    <r>
      <t>.\数据提取变更签字扫描件\机务\</t>
    </r>
    <r>
      <rPr>
        <sz val="9"/>
        <color indexed="8"/>
        <rFont val="宋体"/>
        <family val="3"/>
        <charset val="134"/>
      </rPr>
      <t>20161208-20499006</t>
    </r>
    <r>
      <rPr>
        <sz val="9"/>
        <color indexed="8"/>
        <rFont val="宋体"/>
        <family val="3"/>
        <charset val="134"/>
      </rPr>
      <t>移动历史错误</t>
    </r>
    <r>
      <rPr>
        <sz val="9"/>
        <color indexed="8"/>
        <rFont val="宋体"/>
        <family val="3"/>
        <charset val="134"/>
      </rPr>
      <t>-signed.pdf</t>
    </r>
  </si>
  <si>
    <t>20161208-工具合同收料数据错误问题-signed</t>
  </si>
  <si>
    <r>
      <t>.\数据提取变更签字扫描件\机务\</t>
    </r>
    <r>
      <rPr>
        <sz val="9"/>
        <color indexed="8"/>
        <rFont val="宋体"/>
        <family val="3"/>
        <charset val="134"/>
      </rPr>
      <t>20161208-</t>
    </r>
    <r>
      <rPr>
        <sz val="9"/>
        <color indexed="8"/>
        <rFont val="宋体"/>
        <family val="3"/>
        <charset val="134"/>
      </rPr>
      <t>工具合同收料数据错误问题</t>
    </r>
    <r>
      <rPr>
        <sz val="9"/>
        <color indexed="8"/>
        <rFont val="宋体"/>
        <family val="3"/>
        <charset val="134"/>
      </rPr>
      <t>-signed.pdf</t>
    </r>
  </si>
  <si>
    <t>删除PN：45731-1391，SN:YB009609-0在装机设备管理界面的信息</t>
  </si>
  <si>
    <t>将PN：45731-1391，SN:YB009609-0 信息从装机设备管理界面删除</t>
  </si>
  <si>
    <r>
      <t>.\数据提取变更签字扫描件\机务\</t>
    </r>
    <r>
      <rPr>
        <sz val="9"/>
        <color indexed="8"/>
        <rFont val="宋体"/>
        <family val="3"/>
        <charset val="134"/>
      </rPr>
      <t>20170224</t>
    </r>
    <r>
      <rPr>
        <sz val="9"/>
        <color indexed="8"/>
        <rFont val="宋体"/>
        <family val="3"/>
        <charset val="134"/>
      </rPr>
      <t>.pdf</t>
    </r>
  </si>
  <si>
    <t>Re:数据提取需求  冗余航材</t>
  </si>
  <si>
    <t xml:space="preserve"> 库存计划、分析需要，
1.  当前所有在可用库的件号信息、库存数量，包括各个基地的信息； 
2.  这些件号在每一年的发料总数量（仅指发料量，不管退料量）； 
3.  这些件号的第一次采购信息和最后一次采购信息。 </t>
  </si>
  <si>
    <r>
      <t>.\数据提取变更签字扫描件\机务\</t>
    </r>
    <r>
      <rPr>
        <sz val="9"/>
        <color indexed="8"/>
        <rFont val="宋体"/>
        <family val="3"/>
        <charset val="134"/>
      </rPr>
      <t>20161212-</t>
    </r>
    <r>
      <rPr>
        <sz val="9"/>
        <color indexed="8"/>
        <rFont val="宋体"/>
        <family val="3"/>
        <charset val="134"/>
      </rPr>
      <t>数据提取</t>
    </r>
    <r>
      <rPr>
        <sz val="9"/>
        <color indexed="8"/>
        <rFont val="宋体"/>
        <family val="3"/>
        <charset val="134"/>
      </rPr>
      <t>-</t>
    </r>
    <r>
      <rPr>
        <sz val="9"/>
        <color indexed="8"/>
        <rFont val="宋体"/>
        <family val="3"/>
        <charset val="134"/>
      </rPr>
      <t>可用库存</t>
    </r>
    <r>
      <rPr>
        <sz val="9"/>
        <color indexed="8"/>
        <rFont val="宋体"/>
        <family val="3"/>
        <charset val="134"/>
      </rPr>
      <t>-</t>
    </r>
    <r>
      <rPr>
        <sz val="9"/>
        <color indexed="8"/>
        <rFont val="宋体"/>
        <family val="3"/>
        <charset val="134"/>
      </rPr>
      <t>发料量</t>
    </r>
    <r>
      <rPr>
        <sz val="9"/>
        <color indexed="8"/>
        <rFont val="宋体"/>
        <family val="3"/>
        <charset val="134"/>
      </rPr>
      <t>-</t>
    </r>
    <r>
      <rPr>
        <sz val="9"/>
        <color indexed="8"/>
        <rFont val="宋体"/>
        <family val="3"/>
        <charset val="134"/>
      </rPr>
      <t>合同信息</t>
    </r>
    <r>
      <rPr>
        <sz val="9"/>
        <color indexed="8"/>
        <rFont val="宋体"/>
        <family val="3"/>
        <charset val="134"/>
      </rPr>
      <t>-signed.pdf</t>
    </r>
  </si>
  <si>
    <t>20161212-16POS0373收料数据修改-signed</t>
  </si>
  <si>
    <t>该合同中的件号：AR4755-6，3 个，被错误按批次件号收料了。需删除掉这些数据，重新做收料。</t>
  </si>
  <si>
    <r>
      <t>.\数据提取变更签字扫描件\机务\</t>
    </r>
    <r>
      <rPr>
        <sz val="9"/>
        <color indexed="8"/>
        <rFont val="宋体"/>
        <family val="3"/>
        <charset val="134"/>
      </rPr>
      <t>20161212-16POS0373</t>
    </r>
    <r>
      <rPr>
        <sz val="9"/>
        <color indexed="8"/>
        <rFont val="宋体"/>
        <family val="3"/>
        <charset val="134"/>
      </rPr>
      <t>收料数据修改</t>
    </r>
    <r>
      <rPr>
        <sz val="9"/>
        <color indexed="8"/>
        <rFont val="宋体"/>
        <family val="3"/>
        <charset val="134"/>
      </rPr>
      <t>-signed.pdf</t>
    </r>
  </si>
  <si>
    <t>8872时控件IT标准版</t>
  </si>
  <si>
    <t>20161213-件号219818-2具体收料时间-signed</t>
  </si>
  <si>
    <t>批次：1110741， 1110742， 1110743提供下这 3 个批次的具体收料时间。</t>
  </si>
  <si>
    <r>
      <t>.\数据提取变更签字扫描件\机务\</t>
    </r>
    <r>
      <rPr>
        <sz val="9"/>
        <color indexed="8"/>
        <rFont val="宋体"/>
        <family val="3"/>
        <charset val="134"/>
      </rPr>
      <t>20161213-</t>
    </r>
    <r>
      <rPr>
        <sz val="9"/>
        <color indexed="8"/>
        <rFont val="宋体"/>
        <family val="3"/>
        <charset val="134"/>
      </rPr>
      <t>件号</t>
    </r>
    <r>
      <rPr>
        <sz val="9"/>
        <color indexed="8"/>
        <rFont val="宋体"/>
        <family val="3"/>
        <charset val="134"/>
      </rPr>
      <t>219818-2</t>
    </r>
    <r>
      <rPr>
        <sz val="9"/>
        <color indexed="8"/>
        <rFont val="宋体"/>
        <family val="3"/>
        <charset val="134"/>
      </rPr>
      <t>具体收料时间</t>
    </r>
    <r>
      <rPr>
        <sz val="9"/>
        <color indexed="8"/>
        <rFont val="宋体"/>
        <family val="3"/>
        <charset val="134"/>
      </rPr>
      <t>-signed.pdf</t>
    </r>
  </si>
  <si>
    <t>工具新件号信息修改-20161213</t>
  </si>
  <si>
    <t>之前整理给IT的清单中所对应的型号（厂家编号）、新件号、新名称有错误。把这些条形码的厂家编号、新件号、新名称，用附件的信息覆盖现在系统内的信息。</t>
  </si>
  <si>
    <t>D-2-32-6-1 类别修改</t>
  </si>
  <si>
    <r>
      <t>.\数据提取变更签字扫描件\机务\</t>
    </r>
    <r>
      <rPr>
        <sz val="9"/>
        <color indexed="8"/>
        <rFont val="宋体"/>
        <family val="3"/>
        <charset val="134"/>
      </rPr>
      <t>20161202-</t>
    </r>
    <r>
      <rPr>
        <sz val="9"/>
        <color indexed="8"/>
        <rFont val="宋体"/>
        <family val="3"/>
        <charset val="134"/>
      </rPr>
      <t>工具</t>
    </r>
    <r>
      <rPr>
        <sz val="9"/>
        <color indexed="8"/>
        <rFont val="宋体"/>
        <family val="3"/>
        <charset val="134"/>
      </rPr>
      <t>D-2-32-6-1</t>
    </r>
    <r>
      <rPr>
        <sz val="9"/>
        <color indexed="8"/>
        <rFont val="宋体"/>
        <family val="3"/>
        <charset val="134"/>
      </rPr>
      <t>类别无法修改</t>
    </r>
    <r>
      <rPr>
        <sz val="9"/>
        <color indexed="8"/>
        <rFont val="宋体"/>
        <family val="3"/>
        <charset val="134"/>
      </rPr>
      <t>-signed.pdf</t>
    </r>
  </si>
  <si>
    <t>请帮忙将B-8873[MSN 7338]新飞机工卡MIS导入</t>
  </si>
  <si>
    <t>APU发电机 5913667-4 部件履历错误</t>
  </si>
  <si>
    <t>这个APU发电机件号是 5913667-4，序号是 3782，现在它的部件履历算不出来。装机设备管理页面显示它的进入清单时间早于原始装机时间，见照片红圈内。麻烦将该部件的进入清单时间改到2008-07-09</t>
  </si>
  <si>
    <r>
      <t>春生</t>
    </r>
    <r>
      <rPr>
        <sz val="9"/>
        <color indexed="8"/>
        <rFont val="宋体"/>
        <family val="3"/>
        <charset val="134"/>
      </rPr>
      <t>12.21日反馈</t>
    </r>
    <r>
      <rPr>
        <sz val="9"/>
        <color indexed="8"/>
        <rFont val="宋体"/>
        <family val="3"/>
        <charset val="134"/>
      </rPr>
      <t xml:space="preserve">
日期修改了</t>
    </r>
    <r>
      <rPr>
        <sz val="9"/>
        <color indexed="8"/>
        <rFont val="宋体"/>
        <family val="3"/>
        <charset val="134"/>
      </rPr>
      <t>,</t>
    </r>
    <r>
      <rPr>
        <sz val="9"/>
        <color indexed="8"/>
        <rFont val="宋体"/>
        <family val="3"/>
        <charset val="134"/>
      </rPr>
      <t>但是部件履历还是有问题</t>
    </r>
    <r>
      <rPr>
        <sz val="9"/>
        <color indexed="8"/>
        <rFont val="宋体"/>
        <family val="3"/>
        <charset val="134"/>
      </rPr>
      <t>,</t>
    </r>
    <r>
      <rPr>
        <sz val="9"/>
        <color indexed="8"/>
        <rFont val="宋体"/>
        <family val="3"/>
        <charset val="134"/>
      </rPr>
      <t>这个问题我这边还在检查</t>
    </r>
    <r>
      <rPr>
        <sz val="9"/>
        <color indexed="8"/>
        <rFont val="宋体"/>
        <family val="3"/>
        <charset val="134"/>
      </rPr>
      <t>;</t>
    </r>
  </si>
  <si>
    <t>FLB 号码修改</t>
  </si>
  <si>
    <t xml:space="preserve">FLB故障报告2录入的内容，从FLB（F0059640）搬移到FLB（F0597640）上。 </t>
  </si>
  <si>
    <t>C检界面删除工卡</t>
  </si>
  <si>
    <t>在“C检工作完工”界面，删除37份计划日期为“2015-12-31”的工卡，因为删除功能我们没有权限。具体在附件中EXCEL表中列出。</t>
  </si>
  <si>
    <t>20161219-16ROW0078-0079集合报批后ERP无-signed</t>
  </si>
  <si>
    <t>16ROW0078-0079 集合报批后，在 ERP 系统内无信息。</t>
  </si>
  <si>
    <r>
      <t>.\数据提取变更签字扫描件\机务\</t>
    </r>
    <r>
      <rPr>
        <sz val="9"/>
        <color indexed="8"/>
        <rFont val="宋体"/>
        <family val="3"/>
        <charset val="134"/>
      </rPr>
      <t>20161219-16ROW0078-0079</t>
    </r>
    <r>
      <rPr>
        <sz val="9"/>
        <color indexed="8"/>
        <rFont val="宋体"/>
        <family val="3"/>
        <charset val="134"/>
      </rPr>
      <t>集合报批后</t>
    </r>
    <r>
      <rPr>
        <sz val="9"/>
        <color indexed="8"/>
        <rFont val="宋体"/>
        <family val="3"/>
        <charset val="134"/>
      </rPr>
      <t>ERP</t>
    </r>
    <r>
      <rPr>
        <sz val="9"/>
        <color indexed="8"/>
        <rFont val="宋体"/>
        <family val="3"/>
        <charset val="134"/>
      </rPr>
      <t>无</t>
    </r>
    <r>
      <rPr>
        <sz val="9"/>
        <color indexed="8"/>
        <rFont val="宋体"/>
        <family val="3"/>
        <charset val="134"/>
      </rPr>
      <t>-signed.pdf</t>
    </r>
  </si>
  <si>
    <t>20161219-15ROR1120供应商修改-signed</t>
  </si>
  <si>
    <t>15ROR1120将厂家编号、厂商名称、实际送修供应商改为 0068的信息。如下。 请注意 ERP 系统的数据也要修改，否则后续付款会有问题。</t>
  </si>
  <si>
    <r>
      <t>.\数据提取变更签字扫描件\机务\</t>
    </r>
    <r>
      <rPr>
        <sz val="9"/>
        <color indexed="8"/>
        <rFont val="宋体"/>
        <family val="3"/>
        <charset val="134"/>
      </rPr>
      <t>20161219-15ROR1120</t>
    </r>
    <r>
      <rPr>
        <sz val="9"/>
        <color indexed="8"/>
        <rFont val="宋体"/>
        <family val="3"/>
        <charset val="134"/>
      </rPr>
      <t>供应商修改</t>
    </r>
    <r>
      <rPr>
        <sz val="9"/>
        <color indexed="8"/>
        <rFont val="宋体"/>
        <family val="3"/>
        <charset val="134"/>
      </rPr>
      <t>-signed.pdf</t>
    </r>
  </si>
  <si>
    <t>20161219-14ROR1591无法报批申请-signed</t>
  </si>
  <si>
    <t>14ROR1591 无法报批申请,该合同设置合同优先级：RTE。</t>
  </si>
  <si>
    <r>
      <t>.\数据提取变更签字扫描件\机务\</t>
    </r>
    <r>
      <rPr>
        <sz val="9"/>
        <color indexed="8"/>
        <rFont val="宋体"/>
        <family val="3"/>
        <charset val="134"/>
      </rPr>
      <t>20161219-14ROR1591</t>
    </r>
    <r>
      <rPr>
        <sz val="9"/>
        <color indexed="8"/>
        <rFont val="宋体"/>
        <family val="3"/>
        <charset val="134"/>
      </rPr>
      <t>无法报批申请</t>
    </r>
    <r>
      <rPr>
        <sz val="9"/>
        <color indexed="8"/>
        <rFont val="宋体"/>
        <family val="3"/>
        <charset val="134"/>
      </rPr>
      <t>-signed.pdf</t>
    </r>
  </si>
  <si>
    <t>MIS内该合同的优先级已经有了，但报批申请推送时还是出现错误框</t>
  </si>
  <si>
    <t xml:space="preserve">16ROR3755,16ROR2612,16ROR3067,16ROR3489 供应商相关信息修改 </t>
  </si>
  <si>
    <r>
      <t>.\数据提取变更签字扫描件\机务\</t>
    </r>
    <r>
      <rPr>
        <sz val="9"/>
        <color indexed="8"/>
        <rFont val="宋体"/>
        <family val="3"/>
        <charset val="134"/>
      </rPr>
      <t>20161219-</t>
    </r>
    <r>
      <rPr>
        <sz val="9"/>
        <color indexed="8"/>
        <rFont val="宋体"/>
        <family val="3"/>
        <charset val="134"/>
      </rPr>
      <t>几个送修合同供应商相关信息修改</t>
    </r>
    <r>
      <rPr>
        <sz val="9"/>
        <color indexed="8"/>
        <rFont val="宋体"/>
        <family val="3"/>
        <charset val="134"/>
      </rPr>
      <t>-signed.pdf</t>
    </r>
  </si>
  <si>
    <t>20161219-89794077移动历史问题-signed</t>
  </si>
  <si>
    <t>件号：89794077 同一序号被不同送修合同选择问题----前一个合同取消了，但发料申请无取消，
导致库房发料界面的申请还在</t>
  </si>
  <si>
    <r>
      <t>.\数据提取变更签字扫描件\机务\</t>
    </r>
    <r>
      <rPr>
        <sz val="9"/>
        <color indexed="8"/>
        <rFont val="宋体"/>
        <family val="3"/>
        <charset val="134"/>
      </rPr>
      <t>20161219-89794077</t>
    </r>
    <r>
      <rPr>
        <sz val="9"/>
        <color indexed="8"/>
        <rFont val="宋体"/>
        <family val="3"/>
        <charset val="134"/>
      </rPr>
      <t>移动历史问题</t>
    </r>
    <r>
      <rPr>
        <sz val="9"/>
        <color indexed="8"/>
        <rFont val="宋体"/>
        <family val="3"/>
        <charset val="134"/>
      </rPr>
      <t>-signed.pdf</t>
    </r>
  </si>
  <si>
    <t>20161219-ROR合同导出问题----紧急！</t>
  </si>
  <si>
    <t xml:space="preserve"> 最近发现大量 ROR 合同导出的拆件时间字段数据错误。</t>
  </si>
  <si>
    <r>
      <t>.\数据提取变更签字扫描件\机务\</t>
    </r>
    <r>
      <rPr>
        <sz val="9"/>
        <color indexed="8"/>
        <rFont val="宋体"/>
        <family val="3"/>
        <charset val="134"/>
      </rPr>
      <t>20161219-ROR</t>
    </r>
    <r>
      <rPr>
        <sz val="9"/>
        <color indexed="8"/>
        <rFont val="宋体"/>
        <family val="3"/>
        <charset val="134"/>
      </rPr>
      <t>合同导出问题</t>
    </r>
    <r>
      <rPr>
        <sz val="9"/>
        <color indexed="8"/>
        <rFont val="宋体"/>
        <family val="3"/>
        <charset val="134"/>
      </rPr>
      <t>-signed.pdf</t>
    </r>
  </si>
  <si>
    <t>20161219-16POT0473无法报批申请-signed</t>
  </si>
  <si>
    <t xml:space="preserve">16POT0473 无法报批申请, 估计是由于部分合同行金额为零导致。 </t>
  </si>
  <si>
    <r>
      <t>.\数据提取变更签字扫描件\机务\</t>
    </r>
    <r>
      <rPr>
        <sz val="9"/>
        <color indexed="8"/>
        <rFont val="宋体"/>
        <family val="3"/>
        <charset val="134"/>
      </rPr>
      <t>20161219-16POT0473</t>
    </r>
    <r>
      <rPr>
        <sz val="9"/>
        <color indexed="8"/>
        <rFont val="宋体"/>
        <family val="3"/>
        <charset val="134"/>
      </rPr>
      <t>无法报批申请</t>
    </r>
    <r>
      <rPr>
        <sz val="9"/>
        <color indexed="8"/>
        <rFont val="宋体"/>
        <family val="3"/>
        <charset val="134"/>
      </rPr>
      <t>-signed.pdf</t>
    </r>
  </si>
  <si>
    <t>C20195162 无法 DX 转库,做了转库指令后，库房发料发现无法选择该序号</t>
  </si>
  <si>
    <r>
      <t>.\数据提取变更签字扫描件\机务\</t>
    </r>
    <r>
      <rPr>
        <sz val="9"/>
        <color indexed="8"/>
        <rFont val="宋体"/>
        <family val="3"/>
        <charset val="134"/>
      </rPr>
      <t>20161220-C20195162</t>
    </r>
    <r>
      <rPr>
        <sz val="9"/>
        <color indexed="8"/>
        <rFont val="宋体"/>
        <family val="3"/>
        <charset val="134"/>
      </rPr>
      <t>无法</t>
    </r>
    <r>
      <rPr>
        <sz val="9"/>
        <color indexed="8"/>
        <rFont val="宋体"/>
        <family val="3"/>
        <charset val="134"/>
      </rPr>
      <t>DX</t>
    </r>
    <r>
      <rPr>
        <sz val="9"/>
        <color indexed="8"/>
        <rFont val="宋体"/>
        <family val="3"/>
        <charset val="134"/>
      </rPr>
      <t>转库</t>
    </r>
    <r>
      <rPr>
        <sz val="9"/>
        <color indexed="8"/>
        <rFont val="宋体"/>
        <family val="3"/>
        <charset val="134"/>
      </rPr>
      <t>-signed.pdf</t>
    </r>
  </si>
  <si>
    <t>D31516-417 库寿信息删除</t>
  </si>
  <si>
    <r>
      <t>.\数据提取变更签字扫描件\机务\</t>
    </r>
    <r>
      <rPr>
        <sz val="9"/>
        <color indexed="8"/>
        <rFont val="宋体"/>
        <family val="3"/>
        <charset val="134"/>
      </rPr>
      <t>20161220-D31516-417</t>
    </r>
    <r>
      <rPr>
        <sz val="9"/>
        <color indexed="8"/>
        <rFont val="宋体"/>
        <family val="3"/>
        <charset val="134"/>
      </rPr>
      <t>库寿信息删除</t>
    </r>
    <r>
      <rPr>
        <sz val="9"/>
        <color indexed="8"/>
        <rFont val="宋体"/>
        <family val="3"/>
        <charset val="134"/>
      </rPr>
      <t>-signed.pdf</t>
    </r>
  </si>
  <si>
    <t>Fw:南阳授权</t>
  </si>
  <si>
    <t>MIS中质量管理-授权管理-外站维修单位授权管理-南阳姜营机场界面，请将培训类别是“航线维修”的人员“执照到期日期”设置为空。（这些人员是没有执照号的）
另外，请查一下，“航线维修”的人员“执照到期日期”是哪个账号设置的。</t>
  </si>
  <si>
    <t>数据已经处理，系统目前未保存修改执照日期的人员，目前只能看出来最后一次操作时间是2016-11-07</t>
  </si>
  <si>
    <t>20161219-16ROR3759实际送修供应商修改-signed</t>
  </si>
  <si>
    <r>
      <t>.\数据提取变更签字扫描件\机务\</t>
    </r>
    <r>
      <rPr>
        <sz val="9"/>
        <color indexed="8"/>
        <rFont val="宋体"/>
        <family val="3"/>
        <charset val="134"/>
      </rPr>
      <t>20161219-16ROR3759</t>
    </r>
    <r>
      <rPr>
        <sz val="9"/>
        <color indexed="8"/>
        <rFont val="宋体"/>
        <family val="3"/>
        <charset val="134"/>
      </rPr>
      <t>实际送修供应商修改</t>
    </r>
    <r>
      <rPr>
        <sz val="9"/>
        <color indexed="8"/>
        <rFont val="宋体"/>
        <family val="3"/>
        <charset val="134"/>
      </rPr>
      <t>-signed.pdf</t>
    </r>
  </si>
  <si>
    <t>16ROR3767、16ROR3892、16ROR3213、16ROR2898、16ROR2660、16ROR3553、16ROR3056、16ROR3784、16ROR3500、16ROR3776 实际送修供应商信息修改</t>
  </si>
  <si>
    <r>
      <t>.\数据提取变更签字扫描件\机务\</t>
    </r>
    <r>
      <rPr>
        <sz val="9"/>
        <color indexed="8"/>
        <rFont val="宋体"/>
        <family val="3"/>
        <charset val="134"/>
      </rPr>
      <t>20161221-</t>
    </r>
    <r>
      <rPr>
        <sz val="9"/>
        <color indexed="8"/>
        <rFont val="宋体"/>
        <family val="3"/>
        <charset val="134"/>
      </rPr>
      <t>送修合同实际送修供应商问题</t>
    </r>
    <r>
      <rPr>
        <sz val="9"/>
        <color indexed="8"/>
        <rFont val="宋体"/>
        <family val="3"/>
        <charset val="134"/>
      </rPr>
      <t>-signed.pdf</t>
    </r>
  </si>
  <si>
    <t>D31516-417，D31517-417，D18309-20 拆下可用退料记录删除</t>
  </si>
  <si>
    <r>
      <t>.\数据提取变更签字扫描件\机务\</t>
    </r>
    <r>
      <rPr>
        <sz val="9"/>
        <color indexed="8"/>
        <rFont val="宋体"/>
        <family val="3"/>
        <charset val="134"/>
      </rPr>
      <t>20161221-</t>
    </r>
    <r>
      <rPr>
        <sz val="9"/>
        <color indexed="8"/>
        <rFont val="宋体"/>
        <family val="3"/>
        <charset val="134"/>
      </rPr>
      <t>拆下可用退料记录删除</t>
    </r>
    <r>
      <rPr>
        <sz val="9"/>
        <color indexed="8"/>
        <rFont val="宋体"/>
        <family val="3"/>
        <charset val="134"/>
      </rPr>
      <t>-signed.pdf</t>
    </r>
  </si>
  <si>
    <t>20161221-16ROB0078无法付款问题-signed</t>
  </si>
  <si>
    <r>
      <t>.\数据提取变更签字扫描件\机务\</t>
    </r>
    <r>
      <rPr>
        <sz val="9"/>
        <color indexed="8"/>
        <rFont val="宋体"/>
        <family val="3"/>
        <charset val="134"/>
      </rPr>
      <t>20161221-16ROB0078</t>
    </r>
    <r>
      <rPr>
        <sz val="9"/>
        <color indexed="8"/>
        <rFont val="宋体"/>
        <family val="3"/>
        <charset val="134"/>
      </rPr>
      <t>无法付款问题</t>
    </r>
    <r>
      <rPr>
        <sz val="9"/>
        <color indexed="8"/>
        <rFont val="宋体"/>
        <family val="3"/>
        <charset val="134"/>
      </rPr>
      <t>-signed.pdf</t>
    </r>
  </si>
  <si>
    <t>Fw:外形缺损清单图是编号修订</t>
  </si>
  <si>
    <t>附件中外形缺损清单的“图示编号”录入错误，且无法通过改变来修改。需要IT协助，修订为“69996108”。</t>
  </si>
  <si>
    <t>人为</t>
  </si>
  <si>
    <t>删除FLB757914换件纪录</t>
  </si>
  <si>
    <t>帮忙删除，B6821，FLB0757914,中关于PN:45731-1391 SN:YB009424-6,并将该部件在装机设备管理界面的一条移动历史删除</t>
  </si>
  <si>
    <t>B8873ST</t>
  </si>
  <si>
    <t xml:space="preserve">16POT0458 该合同已经部分收料了，现在要对最后一个工具收料时，弹出错误提示框，可做合同保存时没
提醒，之前收料其他合同行也没问题，为何现在收最后一个才弹出此错误？ 核查合同备注，发现备
注没有超过 100。 </t>
  </si>
  <si>
    <r>
      <t>.\数据提取变更签字扫描件\机务\</t>
    </r>
    <r>
      <rPr>
        <sz val="9"/>
        <color indexed="8"/>
        <rFont val="宋体"/>
        <family val="3"/>
        <charset val="134"/>
      </rPr>
      <t>20161222-16POT0458</t>
    </r>
    <r>
      <rPr>
        <sz val="9"/>
        <color indexed="8"/>
        <rFont val="宋体"/>
        <family val="3"/>
        <charset val="134"/>
      </rPr>
      <t>无法收料问题</t>
    </r>
    <r>
      <rPr>
        <sz val="9"/>
        <color indexed="8"/>
        <rFont val="宋体"/>
        <family val="3"/>
        <charset val="134"/>
      </rPr>
      <t>-signed.pdf</t>
    </r>
  </si>
  <si>
    <t>20161222-16POS0886重新报批问题-signed</t>
  </si>
  <si>
    <t>16POS0886报批完成后，发现供应商信息错误，业务在合同修改界面做供应商修改，并重新报批，但推送报批的信息还是老的信息，没有更新。</t>
  </si>
  <si>
    <r>
      <t>.\数据提取变更签字扫描件\机务\</t>
    </r>
    <r>
      <rPr>
        <sz val="9"/>
        <color indexed="8"/>
        <rFont val="宋体"/>
        <family val="3"/>
        <charset val="134"/>
      </rPr>
      <t>20161222-16POS0886</t>
    </r>
    <r>
      <rPr>
        <sz val="9"/>
        <color indexed="8"/>
        <rFont val="宋体"/>
        <family val="3"/>
        <charset val="134"/>
      </rPr>
      <t>重新报批问题</t>
    </r>
    <r>
      <rPr>
        <sz val="9"/>
        <color indexed="8"/>
        <rFont val="宋体"/>
        <family val="3"/>
        <charset val="134"/>
      </rPr>
      <t>-signed.pdf</t>
    </r>
  </si>
  <si>
    <t>16ROR2086 组合件收料问题</t>
  </si>
  <si>
    <r>
      <t>.\数据提取变更签字扫描件\机务\</t>
    </r>
    <r>
      <rPr>
        <sz val="9"/>
        <color indexed="8"/>
        <rFont val="宋体"/>
        <family val="3"/>
        <charset val="134"/>
      </rPr>
      <t>20161222-16ROR2086组合件收料问题-signed.pdf</t>
    </r>
  </si>
  <si>
    <t>工具新件号 C-2-1-6-1 条形码覆盖 ，条形码 124651102278 和 124651106926 的新件号被定义错
了，请 IT 协助，将这 2 个条形码的对应工具件号改为：C-2-1-6-1.</t>
  </si>
  <si>
    <r>
      <t>.\数据提取变更签字扫描件\机务\</t>
    </r>
    <r>
      <rPr>
        <sz val="9"/>
        <color indexed="8"/>
        <rFont val="宋体"/>
        <family val="3"/>
        <charset val="134"/>
      </rPr>
      <t>20161222-工具C-2-1-6-1新件号覆盖-signed.pdf</t>
    </r>
  </si>
  <si>
    <t>条形码 215971114142该条形码今天在做组包时发现有数据错乱，当选择 1 条数据入包后，发现有很多各种状态的数据被入包了。且在工具查询界面出现重复 ZK 的数据。</t>
  </si>
  <si>
    <r>
      <t>.\数据提取变更签字扫描件\机务\</t>
    </r>
    <r>
      <rPr>
        <sz val="9"/>
        <color indexed="8"/>
        <rFont val="宋体"/>
        <family val="3"/>
        <charset val="134"/>
      </rPr>
      <t>20161222-</t>
    </r>
    <r>
      <rPr>
        <sz val="9"/>
        <color indexed="8"/>
        <rFont val="宋体"/>
        <family val="3"/>
        <charset val="134"/>
      </rPr>
      <t>条形码</t>
    </r>
    <r>
      <rPr>
        <sz val="9"/>
        <color indexed="8"/>
        <rFont val="宋体"/>
        <family val="3"/>
        <charset val="134"/>
      </rPr>
      <t>215971114142</t>
    </r>
    <r>
      <rPr>
        <sz val="9"/>
        <color indexed="8"/>
        <rFont val="宋体"/>
        <family val="3"/>
        <charset val="134"/>
      </rPr>
      <t>数据问题</t>
    </r>
    <r>
      <rPr>
        <sz val="9"/>
        <color indexed="8"/>
        <rFont val="宋体"/>
        <family val="3"/>
        <charset val="134"/>
      </rPr>
      <t>-signed.pdf</t>
    </r>
  </si>
  <si>
    <t>20161223-16POH0214合同价格修改后报批申请单问题-signed</t>
  </si>
  <si>
    <t>16POH0214 该合同报批申请完成后，价格需要修改，在 MIS 内改完价格后，重新报批，发现报批申请单中的合同行的单价变成不含税金额，导致 ERP 总金额计算错误。</t>
  </si>
  <si>
    <r>
      <t>.\数据提取变更签字扫描件\机务\</t>
    </r>
    <r>
      <rPr>
        <sz val="9"/>
        <color indexed="8"/>
        <rFont val="宋体"/>
        <family val="3"/>
        <charset val="134"/>
      </rPr>
      <t>20161223-16POH0214合同价格修改后报批申请单问题-signed.pdf</t>
    </r>
  </si>
  <si>
    <t>14POLS0209 供应商，改为 0677</t>
  </si>
  <si>
    <r>
      <t>.\数据提取变更签字扫描件\机务\</t>
    </r>
    <r>
      <rPr>
        <sz val="9"/>
        <color indexed="8"/>
        <rFont val="宋体"/>
        <family val="3"/>
        <charset val="134"/>
      </rPr>
      <t>20161223-14POLS0209供应商修改-signed.pdf</t>
    </r>
  </si>
  <si>
    <t>20161226-16POT0447修改-signed</t>
  </si>
  <si>
    <t xml:space="preserve">16POT0447 修改
1）请把件号：B-1-15-1-1 的合同数改为：6，  含税单价改为：75000，不含税单价，税额自动修改。
含税总价不变。合同总金额不变。  请注意 MIS 及 ERP 数据的同步修改； 
2）请把合同状态改为：部分收料。   
修改后，业务再做 3 个的收料/验收。 </t>
  </si>
  <si>
    <r>
      <t>.\数据提取变更签字扫描件\机务\</t>
    </r>
    <r>
      <rPr>
        <sz val="9"/>
        <color indexed="8"/>
        <rFont val="宋体"/>
        <family val="3"/>
        <charset val="134"/>
      </rPr>
      <t>20161226-16POT0447</t>
    </r>
    <r>
      <rPr>
        <sz val="9"/>
        <color indexed="8"/>
        <rFont val="宋体"/>
        <family val="3"/>
        <charset val="134"/>
      </rPr>
      <t>修改</t>
    </r>
    <r>
      <rPr>
        <sz val="9"/>
        <color indexed="8"/>
        <rFont val="宋体"/>
        <family val="3"/>
        <charset val="134"/>
      </rPr>
      <t>-signed.pdf</t>
    </r>
  </si>
  <si>
    <t>B8873装机清册导入</t>
  </si>
  <si>
    <t xml:space="preserve">16POS1045 1） 请把付款方式改为：预付 
2） 请在合同备注增加：30%预付款。 </t>
  </si>
  <si>
    <r>
      <t>.\数据提取变更签字扫描件\机务\</t>
    </r>
    <r>
      <rPr>
        <sz val="9"/>
        <color indexed="8"/>
        <rFont val="宋体"/>
        <family val="3"/>
        <charset val="134"/>
      </rPr>
      <t>20161227-16POS1045</t>
    </r>
    <r>
      <rPr>
        <sz val="9"/>
        <color indexed="8"/>
        <rFont val="宋体"/>
        <family val="3"/>
        <charset val="134"/>
      </rPr>
      <t>付款方式修改</t>
    </r>
    <r>
      <rPr>
        <sz val="9"/>
        <color indexed="8"/>
        <rFont val="宋体"/>
        <family val="3"/>
        <charset val="134"/>
      </rPr>
      <t>-signed.pdf</t>
    </r>
  </si>
  <si>
    <t>件号 D5725114920000该件号在 MIS 系统内有 2 个件号定义，一个尾部包含空格，一个没有，且目前系统内 2 个件号的记录都有。请 IT 把错误的件号删除掉，数据整合到正确的件号中</t>
  </si>
  <si>
    <r>
      <t>.\数据提取变更签字扫描件\机务\</t>
    </r>
    <r>
      <rPr>
        <sz val="9"/>
        <color indexed="8"/>
        <rFont val="宋体"/>
        <family val="3"/>
        <charset val="134"/>
      </rPr>
      <t>20161227-件号D5725114920000系统数据问题-signed.pdf</t>
    </r>
  </si>
  <si>
    <t xml:space="preserve">16POT03781） 供应商修改！ 
2） 第四个合同行还没收料，经与厂家确认，取消该合同行。请删除！ 
3） 合同状态请改为：全部收料 
4） 合同总价要相应修改。改为：1265 </t>
  </si>
  <si>
    <r>
      <t>.\数据提取变更签字扫描件\机务\</t>
    </r>
    <r>
      <rPr>
        <sz val="9"/>
        <color indexed="8"/>
        <rFont val="宋体"/>
        <family val="3"/>
        <charset val="134"/>
      </rPr>
      <t>20161227-16POT0378合同修改-signed.pdf</t>
    </r>
  </si>
  <si>
    <t xml:space="preserve">D-2-32-6-1 请把代码 1 的工作尺寸改为：32710.0150（红） </t>
  </si>
  <si>
    <r>
      <t>.\数据提取变更签字扫描件\机务\</t>
    </r>
    <r>
      <rPr>
        <sz val="9"/>
        <color indexed="8"/>
        <rFont val="宋体"/>
        <family val="3"/>
        <charset val="134"/>
      </rPr>
      <t>20161202-工具D-2-32-6-1类别无法修改-signed.pdf</t>
    </r>
  </si>
  <si>
    <t>飞机基本信息修订需求（B-8873）</t>
  </si>
  <si>
    <t>20161227-拆件处理界面重复数据-signed</t>
  </si>
  <si>
    <r>
      <t>.\数据提取变更签字扫描件\机务\</t>
    </r>
    <r>
      <rPr>
        <sz val="9"/>
        <color indexed="8"/>
        <rFont val="宋体"/>
        <family val="3"/>
        <charset val="134"/>
      </rPr>
      <t>20161227-拆件处理界面重复数据-signed.pdf</t>
    </r>
  </si>
  <si>
    <t>条形码 215971114142在工具查询和综合库存查询界面，发现该条形码的大量记录是重复的。</t>
  </si>
  <si>
    <r>
      <t>.\数据提取变更签字扫描件\机务\</t>
    </r>
    <r>
      <rPr>
        <sz val="9"/>
        <color indexed="8"/>
        <rFont val="宋体"/>
        <family val="3"/>
        <charset val="134"/>
      </rPr>
      <t>20161227-</t>
    </r>
    <r>
      <rPr>
        <sz val="9"/>
        <color indexed="8"/>
        <rFont val="宋体"/>
        <family val="3"/>
        <charset val="134"/>
      </rPr>
      <t>条码</t>
    </r>
    <r>
      <rPr>
        <sz val="9"/>
        <color indexed="8"/>
        <rFont val="宋体"/>
        <family val="3"/>
        <charset val="134"/>
      </rPr>
      <t>215971114142</t>
    </r>
    <r>
      <rPr>
        <sz val="9"/>
        <color indexed="8"/>
        <rFont val="宋体"/>
        <family val="3"/>
        <charset val="134"/>
      </rPr>
      <t>系统数据重复</t>
    </r>
    <r>
      <rPr>
        <sz val="9"/>
        <color indexed="8"/>
        <rFont val="宋体"/>
        <family val="3"/>
        <charset val="134"/>
      </rPr>
      <t>-signed.pdf</t>
    </r>
  </si>
  <si>
    <t>16SOLS0401 将这 3 个序号件的收料记录删除，合同退回到全部发料状态</t>
  </si>
  <si>
    <r>
      <t>.\数据提取变更签字扫描件\机务\</t>
    </r>
    <r>
      <rPr>
        <sz val="9"/>
        <color indexed="8"/>
        <rFont val="宋体"/>
        <family val="3"/>
        <charset val="134"/>
      </rPr>
      <t>20161227-16SOLS0401</t>
    </r>
    <r>
      <rPr>
        <sz val="9"/>
        <color indexed="8"/>
        <rFont val="宋体"/>
        <family val="3"/>
        <charset val="134"/>
      </rPr>
      <t>收料库寿问题</t>
    </r>
    <r>
      <rPr>
        <sz val="9"/>
        <color indexed="8"/>
        <rFont val="宋体"/>
        <family val="3"/>
        <charset val="134"/>
      </rPr>
      <t>-signed.pdf</t>
    </r>
  </si>
  <si>
    <t xml:space="preserve">16POLS0454 供应商。改为：0126 北京艾威胜航空技术咨询有限公司 </t>
  </si>
  <si>
    <r>
      <t>.\数据提取变更签字扫描件\机务\</t>
    </r>
    <r>
      <rPr>
        <sz val="9"/>
        <color indexed="8"/>
        <rFont val="宋体"/>
        <family val="3"/>
        <charset val="134"/>
      </rPr>
      <t>20161102-16POLS0454</t>
    </r>
    <r>
      <rPr>
        <sz val="9"/>
        <color indexed="8"/>
        <rFont val="宋体"/>
        <family val="3"/>
        <charset val="134"/>
      </rPr>
      <t>供应商修改</t>
    </r>
    <r>
      <rPr>
        <sz val="9"/>
        <color indexed="8"/>
        <rFont val="宋体"/>
        <family val="3"/>
        <charset val="134"/>
      </rPr>
      <t>-signed.pdf</t>
    </r>
  </si>
  <si>
    <t>件号 3282970-4 综合查询界面上下数据矛盾</t>
  </si>
  <si>
    <r>
      <t>.\数据提取变更签字扫描件\机务\</t>
    </r>
    <r>
      <rPr>
        <sz val="9"/>
        <color indexed="8"/>
        <rFont val="宋体"/>
        <family val="3"/>
        <charset val="134"/>
      </rPr>
      <t>20161227-</t>
    </r>
    <r>
      <rPr>
        <sz val="9"/>
        <color indexed="8"/>
        <rFont val="宋体"/>
        <family val="3"/>
        <charset val="134"/>
      </rPr>
      <t>件号</t>
    </r>
    <r>
      <rPr>
        <sz val="9"/>
        <color indexed="8"/>
        <rFont val="宋体"/>
        <family val="3"/>
        <charset val="134"/>
      </rPr>
      <t>3282970-4</t>
    </r>
    <r>
      <rPr>
        <sz val="9"/>
        <color indexed="8"/>
        <rFont val="宋体"/>
        <family val="3"/>
        <charset val="134"/>
      </rPr>
      <t>综合查询界面数据错误</t>
    </r>
    <r>
      <rPr>
        <sz val="9"/>
        <color indexed="8"/>
        <rFont val="宋体"/>
        <family val="3"/>
        <charset val="134"/>
      </rPr>
      <t>-signed.pdf</t>
    </r>
  </si>
  <si>
    <t>发票号 03843144 无法推送付款</t>
  </si>
  <si>
    <r>
      <t>.\数据提取变更签字扫描件\机务\</t>
    </r>
    <r>
      <rPr>
        <sz val="9"/>
        <color indexed="8"/>
        <rFont val="宋体"/>
        <family val="3"/>
        <charset val="134"/>
      </rPr>
      <t>20161214-</t>
    </r>
    <r>
      <rPr>
        <sz val="9"/>
        <color indexed="8"/>
        <rFont val="宋体"/>
        <family val="3"/>
        <charset val="134"/>
      </rPr>
      <t>发票</t>
    </r>
    <r>
      <rPr>
        <sz val="9"/>
        <color indexed="8"/>
        <rFont val="宋体"/>
        <family val="3"/>
        <charset val="134"/>
      </rPr>
      <t>03843144</t>
    </r>
    <r>
      <rPr>
        <sz val="9"/>
        <color indexed="8"/>
        <rFont val="宋体"/>
        <family val="3"/>
        <charset val="134"/>
      </rPr>
      <t>无法推送</t>
    </r>
    <r>
      <rPr>
        <sz val="9"/>
        <color indexed="8"/>
        <rFont val="宋体"/>
        <family val="3"/>
        <charset val="134"/>
      </rPr>
      <t>-signed.pdf</t>
    </r>
  </si>
  <si>
    <t>8873时控件IT标准版</t>
  </si>
  <si>
    <t>件号 2060017-102 该件号从 CK-YC-PVG， KY 被点击待修到 CK-DX-PVG,KY. 错误。需把该件退回到 CK-YC-PVG, KY. 业务再重新做可用退料。</t>
  </si>
  <si>
    <r>
      <t>.\数据提取变更签字扫描件\机务\</t>
    </r>
    <r>
      <rPr>
        <sz val="9"/>
        <color indexed="8"/>
        <rFont val="宋体"/>
        <family val="3"/>
        <charset val="134"/>
      </rPr>
      <t>20161229-</t>
    </r>
    <r>
      <rPr>
        <sz val="9"/>
        <color indexed="8"/>
        <rFont val="宋体"/>
        <family val="3"/>
        <charset val="134"/>
      </rPr>
      <t>件号</t>
    </r>
    <r>
      <rPr>
        <sz val="9"/>
        <color indexed="8"/>
        <rFont val="宋体"/>
        <family val="3"/>
        <charset val="134"/>
      </rPr>
      <t>2060017-102</t>
    </r>
    <r>
      <rPr>
        <sz val="9"/>
        <color indexed="8"/>
        <rFont val="宋体"/>
        <family val="3"/>
        <charset val="134"/>
      </rPr>
      <t>退回</t>
    </r>
    <r>
      <rPr>
        <sz val="9"/>
        <color indexed="8"/>
        <rFont val="宋体"/>
        <family val="3"/>
        <charset val="134"/>
      </rPr>
      <t>YC-signed.pdf</t>
    </r>
  </si>
  <si>
    <t>把PN：D31865-112 SN：A14696 这个件最近的两步移动步骤删除，使之 B6301的7505MM上</t>
  </si>
  <si>
    <r>
      <t>.\数据提取变更签字扫描件\机务\</t>
    </r>
    <r>
      <rPr>
        <sz val="9"/>
        <color indexed="8"/>
        <rFont val="宋体"/>
        <family val="3"/>
        <charset val="134"/>
      </rPr>
      <t>20170209.pdf</t>
    </r>
  </si>
  <si>
    <t>删除附件中的换件异常</t>
  </si>
  <si>
    <t>有些是航线输入了两遍，有些是老问题，组合件的子件拆换报错，这个应该已经修复。</t>
  </si>
  <si>
    <r>
      <t>2</t>
    </r>
    <r>
      <rPr>
        <sz val="9"/>
        <color indexed="8"/>
        <rFont val="宋体"/>
        <family val="3"/>
        <charset val="134"/>
      </rPr>
      <t>017/1/1部分修复</t>
    </r>
  </si>
  <si>
    <t>数据修改12.29（急）</t>
  </si>
  <si>
    <t>EOA320-22-019，机号B6309，这个适用性被我点了完工关闭。
请帮忙将关闭状态从“完工关闭”状态退回到“未完工”的状态。</t>
  </si>
  <si>
    <t xml:space="preserve">16ROE0171该合同被错误按批次件收料了，实际是序号件。删除该合同对应的收料/验收记录，证书记录，合同退回到已批准状态，业务再重做收料。 </t>
  </si>
  <si>
    <r>
      <t>.\数据提取变更签字扫描件\机务\</t>
    </r>
    <r>
      <rPr>
        <sz val="9"/>
        <color indexed="8"/>
        <rFont val="宋体"/>
        <family val="3"/>
        <charset val="134"/>
      </rPr>
      <t>20161230-16ROE0171</t>
    </r>
    <r>
      <rPr>
        <sz val="9"/>
        <color indexed="8"/>
        <rFont val="宋体"/>
        <family val="3"/>
        <charset val="134"/>
      </rPr>
      <t>退回未收料</t>
    </r>
    <r>
      <rPr>
        <sz val="9"/>
        <color indexed="8"/>
        <rFont val="宋体"/>
        <family val="3"/>
        <charset val="134"/>
      </rPr>
      <t>-signed.pdf</t>
    </r>
  </si>
  <si>
    <t>条码 1261414 在多个界面数据有问题</t>
  </si>
  <si>
    <r>
      <t>.\数据提取变更签字扫描件\机务\</t>
    </r>
    <r>
      <rPr>
        <sz val="9"/>
        <color indexed="8"/>
        <rFont val="宋体"/>
        <family val="3"/>
        <charset val="134"/>
      </rPr>
      <t>20161230-条码1261414系统数据重复-signed.pdf</t>
    </r>
  </si>
  <si>
    <r>
      <t>.\数据提取变更签字扫描件\机务\</t>
    </r>
    <r>
      <rPr>
        <sz val="9"/>
        <color indexed="8"/>
        <rFont val="宋体"/>
        <family val="3"/>
        <charset val="134"/>
      </rPr>
      <t>20161230-条码136999无法领用归还-signed.pdf</t>
    </r>
  </si>
  <si>
    <t>20170103-件号4610030067转库问题--紧急！</t>
  </si>
  <si>
    <t>件号 4610030067该件在 2 个转库指令中16SM05584， 16SM05581涉及，发现打包后，运单信息消失，导致无法做转库收料。</t>
  </si>
  <si>
    <r>
      <t>.\数据提取变更签字扫描件\机务\</t>
    </r>
    <r>
      <rPr>
        <sz val="9"/>
        <color indexed="8"/>
        <rFont val="宋体"/>
        <family val="3"/>
        <charset val="134"/>
      </rPr>
      <t>20170103-件号4610030067转库问题-signed.pdf</t>
    </r>
  </si>
  <si>
    <t>修改两个件的FIN号</t>
  </si>
  <si>
    <t>PN：642-2300-1 SN：5702P 这个件的FIN号从"ATI VALVE"修改为"AFT MOUNT"
PN：642D0010-507 SN：6737B 这个件的FIN号从"AFT MOUNT"修改为"ATI VALVE"</t>
  </si>
  <si>
    <t>修改飞机号</t>
  </si>
  <si>
    <t>PN：C13043AA05 SN：C13043031682 这个件的位置从“B6309”修改为“B6301”</t>
  </si>
  <si>
    <t>17POT0003合同价格修改后，重新报批了，但发现 MIS 合同的总价无法自动更新。</t>
  </si>
  <si>
    <r>
      <t>.\数据提取变更签字扫描件\机务\</t>
    </r>
    <r>
      <rPr>
        <sz val="9"/>
        <color indexed="8"/>
        <rFont val="宋体"/>
        <family val="3"/>
        <charset val="134"/>
      </rPr>
      <t>20170104-17POT0003价格问题-signed.pdf</t>
    </r>
  </si>
  <si>
    <t>20170105-条码159151数据问题-signed</t>
  </si>
  <si>
    <t>条码 159151系统历史数据残留在转库收料界面，结果被业务员点击收料了</t>
  </si>
  <si>
    <r>
      <t>.\数据提取变更签字扫描件\机务\</t>
    </r>
    <r>
      <rPr>
        <sz val="9"/>
        <color indexed="8"/>
        <rFont val="宋体"/>
        <family val="3"/>
        <charset val="134"/>
      </rPr>
      <t>20170105-条码159151数据问题-signed.pdf</t>
    </r>
  </si>
  <si>
    <t>2016年下半年NRC匹配导出</t>
  </si>
  <si>
    <t>导出2016年下半年7月1日到12月31日的数据</t>
  </si>
  <si>
    <t>把PN：ACP2788AD01 SN：2788-31779这个件的最近两步移动步骤删除，使之回到CK-YC-PVG</t>
  </si>
  <si>
    <t>20170106-条码950173中文名称问题-signed</t>
  </si>
  <si>
    <t>条码 950173 该条形码的中文名称，在部分界面的中文名显示有问题。</t>
  </si>
  <si>
    <r>
      <t>.\数据提取变更签字扫描件\机务\</t>
    </r>
    <r>
      <rPr>
        <sz val="9"/>
        <color indexed="8"/>
        <rFont val="宋体"/>
        <family val="3"/>
        <charset val="134"/>
      </rPr>
      <t>20170106-条码950173中文名称问题-signed.pdf</t>
    </r>
  </si>
  <si>
    <t xml:space="preserve">工具 RSE1133 厂家确认无需做定期检测，因此，需要把系统内的定期检测信息删除。 </t>
  </si>
  <si>
    <r>
      <t>.\数据提取变更签字扫描件\机务\</t>
    </r>
    <r>
      <rPr>
        <sz val="9"/>
        <color indexed="8"/>
        <rFont val="宋体"/>
        <family val="3"/>
        <charset val="134"/>
      </rPr>
      <t>20170106-工具RSE1133从定期检测清单删除-signed.pdf</t>
    </r>
  </si>
  <si>
    <r>
      <t>.\数据提取变更签字扫描件\机务\</t>
    </r>
    <r>
      <rPr>
        <sz val="9"/>
        <color indexed="8"/>
        <rFont val="宋体"/>
        <family val="3"/>
        <charset val="134"/>
      </rPr>
      <t>20170106-17POT0005取消-signed.pdf</t>
    </r>
  </si>
  <si>
    <t>16ROR3383该合同已送修发料了，在修理过程中，需改变修理级别及 SAO，目前系统内无法改变</t>
  </si>
  <si>
    <r>
      <t>.\数据提取变更签字扫描件\机务\</t>
    </r>
    <r>
      <rPr>
        <sz val="9"/>
        <color indexed="8"/>
        <rFont val="宋体"/>
        <family val="3"/>
        <charset val="134"/>
      </rPr>
      <t>20170108-16ROR3383 SAO</t>
    </r>
    <r>
      <rPr>
        <sz val="9"/>
        <color indexed="8"/>
        <rFont val="宋体"/>
        <family val="3"/>
        <charset val="134"/>
      </rPr>
      <t>修改</t>
    </r>
    <r>
      <rPr>
        <sz val="9"/>
        <color indexed="8"/>
        <rFont val="宋体"/>
        <family val="3"/>
        <charset val="134"/>
      </rPr>
      <t>-signed.pdf</t>
    </r>
  </si>
  <si>
    <t>失效规定集</t>
  </si>
  <si>
    <t>需要失效规定集已整理好 
一部分是0版的（黄色标注） 
一部分是所有版本（绿色标注） 
表里的均是要失效的，请这周尽快完成</t>
  </si>
  <si>
    <t>RiskSourceMeasuresExp</t>
  </si>
  <si>
    <t>烦请导出一份目前危险源管理内所有状态的（编辑、待批、已批）。 烦请这两天就导出给我。 
业务在导出的状态下进行数据处理，然后再导入。</t>
  </si>
  <si>
    <t>导出加导入</t>
  </si>
  <si>
    <r>
      <t>2017/1/11</t>
    </r>
    <r>
      <rPr>
        <sz val="9"/>
        <color indexed="8"/>
        <rFont val="宋体"/>
        <family val="3"/>
        <charset val="134"/>
      </rPr>
      <t xml:space="preserve"> </t>
    </r>
    <r>
      <rPr>
        <sz val="9"/>
        <color indexed="8"/>
        <rFont val="宋体"/>
        <family val="3"/>
        <charset val="134"/>
      </rPr>
      <t xml:space="preserve">导出
</t>
    </r>
    <r>
      <rPr>
        <sz val="9"/>
        <color indexed="8"/>
        <rFont val="宋体"/>
        <family val="3"/>
        <charset val="134"/>
      </rPr>
      <t>2017/1/12 导入</t>
    </r>
  </si>
  <si>
    <t>SOLS去向单位批量修改</t>
  </si>
  <si>
    <r>
      <t>.\数据提取变更签字扫描件\机务\</t>
    </r>
    <r>
      <rPr>
        <sz val="9"/>
        <color indexed="8"/>
        <rFont val="宋体"/>
        <family val="3"/>
        <charset val="134"/>
      </rPr>
      <t>20170109-SOLS</t>
    </r>
    <r>
      <rPr>
        <sz val="9"/>
        <color indexed="8"/>
        <rFont val="宋体"/>
        <family val="3"/>
        <charset val="134"/>
      </rPr>
      <t>去向单位修改</t>
    </r>
    <r>
      <rPr>
        <sz val="9"/>
        <color indexed="8"/>
        <rFont val="宋体"/>
        <family val="3"/>
        <charset val="134"/>
      </rPr>
      <t>-signed.pdf</t>
    </r>
  </si>
  <si>
    <t>把PN：642-4001-501 SN：12599001 这个件的最近两步移动步骤删除，使之回到569626的EXHAUST上</t>
  </si>
  <si>
    <t>定检写错FLB，拆下了错误的序号</t>
  </si>
  <si>
    <r>
      <t>.\数据提取变更签字扫描件\机务\</t>
    </r>
    <r>
      <rPr>
        <sz val="9"/>
        <color indexed="8"/>
        <rFont val="宋体"/>
        <family val="3"/>
        <charset val="134"/>
      </rPr>
      <t>20170215.pdf</t>
    </r>
  </si>
  <si>
    <t>16ROR1060把厂家编号和名称改为：  0142，  GE ENGINE SERVICES, LLC</t>
  </si>
  <si>
    <r>
      <t>.\数据提取变更签字扫描件\机务\</t>
    </r>
    <r>
      <rPr>
        <sz val="9"/>
        <color indexed="8"/>
        <rFont val="宋体"/>
        <family val="3"/>
        <charset val="134"/>
      </rPr>
      <t>20170109-16ROR1060厂商名称修改-signed.pdf</t>
    </r>
  </si>
  <si>
    <r>
      <t>.\数据提取变更签字扫描件\机务\</t>
    </r>
    <r>
      <rPr>
        <sz val="9"/>
        <color indexed="8"/>
        <rFont val="宋体"/>
        <family val="3"/>
        <charset val="134"/>
      </rPr>
      <t>20170110-17POS0008取消收料记录-signed.pdf</t>
    </r>
  </si>
  <si>
    <t>20170111-25-1483-03无法转库指令-signed</t>
  </si>
  <si>
    <t xml:space="preserve">件号：25-1483-03 该件在 2011 年是 RL（6 类件）件，有采购收料数据，带有序号。后来该件件号定义修改为 E
（1 类件）件后。现在要做转库指令申请，系统出错。 </t>
  </si>
  <si>
    <r>
      <t>.\数据提取变更签字扫描件\机务\</t>
    </r>
    <r>
      <rPr>
        <sz val="9"/>
        <color indexed="8"/>
        <rFont val="宋体"/>
        <family val="3"/>
        <charset val="134"/>
      </rPr>
      <t>20170111-25-1483-03无法转库指令-signed.pdf</t>
    </r>
  </si>
  <si>
    <t>修改B6970的8D包工卡的完工记录</t>
  </si>
  <si>
    <t>B6970 TGPE-M7900-001 WO161025924816
B6970 TGPE-M3831-001 WO161025924814
B6970 TGPE-A521000-01-1 WO161025924807
B6970 TGPE-A255000-01-1 WO161025924798
B6970 TGPE-A242400-01-2 WO161025924795
B6970 TGCB-4611-001 WO161025924793
B6970 TGCB-2526-001 WO161025924791
B6970 TGPE-M290000-01-1 WO161025924812
B6970 TGPE-M4990-001 WO161025924815
烦请将这些工卡在系统里的完工时间都更改为：2017-01-10，FH：15288.51，FC：6905 （请见附件）</t>
  </si>
  <si>
    <t>航线人员在MIS中录入工卡完工时，录错了日期。造成MIS中工卡完工时间与实际不一致。</t>
  </si>
  <si>
    <t>需要导出所有MAO的完工记录</t>
  </si>
  <si>
    <t>EO批准人更改</t>
  </si>
  <si>
    <t>EOA320一71一011 R3版《改装风扇整流罩前部锁扣》，误操作了（审核和批准都是陆卫中一人）。烦请将批准人改为 许铮。</t>
  </si>
  <si>
    <t xml:space="preserve">17POP0082 该合同中的件号：15800-440， 序号：16063404 收料入库错误。请 IT 删除该序号的所有收料/
验收记录，以及该序号的证书查询记录 </t>
  </si>
  <si>
    <r>
      <t>.\数据提取变更签字扫描件\机务\</t>
    </r>
    <r>
      <rPr>
        <sz val="9"/>
        <color indexed="8"/>
        <rFont val="宋体"/>
        <family val="3"/>
        <charset val="134"/>
      </rPr>
      <t xml:space="preserve">20170114-17POP0082 </t>
    </r>
    <r>
      <rPr>
        <sz val="9"/>
        <color indexed="8"/>
        <rFont val="宋体"/>
        <family val="3"/>
        <charset val="134"/>
      </rPr>
      <t>件号</t>
    </r>
    <r>
      <rPr>
        <sz val="9"/>
        <color indexed="8"/>
        <rFont val="宋体"/>
        <family val="3"/>
        <charset val="134"/>
      </rPr>
      <t>15800-440</t>
    </r>
    <r>
      <rPr>
        <sz val="9"/>
        <color indexed="8"/>
        <rFont val="宋体"/>
        <family val="3"/>
        <charset val="134"/>
      </rPr>
      <t>收料删除</t>
    </r>
    <r>
      <rPr>
        <sz val="9"/>
        <color indexed="8"/>
        <rFont val="宋体"/>
        <family val="3"/>
        <charset val="134"/>
      </rPr>
      <t>-signed.pdf</t>
    </r>
  </si>
  <si>
    <t>工具件号 225-815-150把老件号：225-815-150 直接用新件号：224-815-150 覆盖掉.合同 16POT0401 的件号也需用新件号覆盖</t>
  </si>
  <si>
    <r>
      <t>.\数据提取变更签字扫描件\机务\</t>
    </r>
    <r>
      <rPr>
        <sz val="9"/>
        <color indexed="8"/>
        <rFont val="宋体"/>
        <family val="3"/>
        <charset val="134"/>
      </rPr>
      <t>20170116-</t>
    </r>
    <r>
      <rPr>
        <sz val="9"/>
        <color indexed="8"/>
        <rFont val="宋体"/>
        <family val="3"/>
        <charset val="134"/>
      </rPr>
      <t>错误工具件号</t>
    </r>
    <r>
      <rPr>
        <sz val="9"/>
        <color indexed="8"/>
        <rFont val="宋体"/>
        <family val="3"/>
        <charset val="134"/>
      </rPr>
      <t>225-815-150</t>
    </r>
    <r>
      <rPr>
        <sz val="9"/>
        <color indexed="8"/>
        <rFont val="宋体"/>
        <family val="3"/>
        <charset val="134"/>
      </rPr>
      <t>修改</t>
    </r>
    <r>
      <rPr>
        <sz val="9"/>
        <color indexed="8"/>
        <rFont val="宋体"/>
        <family val="3"/>
        <charset val="134"/>
      </rPr>
      <t>-signed.pdf</t>
    </r>
  </si>
  <si>
    <t>请帮忙将B-8817[MSN 7385]新飞机工卡MIS导入</t>
  </si>
  <si>
    <t>新飞机数据导入</t>
  </si>
  <si>
    <t>换件异常清理3</t>
  </si>
  <si>
    <t>让IT删除附件中用红框框出的换件异常。这些都上次清理后，漏删的。</t>
  </si>
  <si>
    <t>风险梳理筛选-飞机受损（汇总）</t>
  </si>
  <si>
    <t>风险条原始导入数据有误，需要改数据。
1、风险条对应关系改变，详细见附件。
2、3个风险集删除。附件红色标注部分。</t>
  </si>
  <si>
    <t>16ROR3741/16ROR3100 实际送修供应商修改</t>
  </si>
  <si>
    <r>
      <t>.\数据提取变更签字扫描件\机务\</t>
    </r>
    <r>
      <rPr>
        <sz val="9"/>
        <color indexed="8"/>
        <rFont val="宋体"/>
        <family val="3"/>
        <charset val="134"/>
      </rPr>
      <t>20170120-16ROR3741-3100</t>
    </r>
    <r>
      <rPr>
        <sz val="9"/>
        <color indexed="8"/>
        <rFont val="宋体"/>
        <family val="3"/>
        <charset val="134"/>
      </rPr>
      <t>实际送修供应商修改</t>
    </r>
    <r>
      <rPr>
        <sz val="9"/>
        <color indexed="8"/>
        <rFont val="宋体"/>
        <family val="3"/>
        <charset val="134"/>
      </rPr>
      <t>-signed.jpg</t>
    </r>
  </si>
  <si>
    <t>17POT0023 件号修改,合同件号录入错误</t>
  </si>
  <si>
    <r>
      <t>.\数据提取变更签字扫描件\机务\</t>
    </r>
    <r>
      <rPr>
        <sz val="9"/>
        <color indexed="8"/>
        <rFont val="宋体"/>
        <family val="3"/>
        <charset val="134"/>
      </rPr>
      <t>20170120-17POT0023</t>
    </r>
    <r>
      <rPr>
        <sz val="9"/>
        <color indexed="8"/>
        <rFont val="宋体"/>
        <family val="3"/>
        <charset val="134"/>
      </rPr>
      <t>件号修改</t>
    </r>
    <r>
      <rPr>
        <sz val="9"/>
        <color indexed="8"/>
        <rFont val="宋体"/>
        <family val="3"/>
        <charset val="134"/>
      </rPr>
      <t>-signed.jpg</t>
    </r>
  </si>
  <si>
    <r>
      <t>.\数据提取变更签字扫描件\机务\</t>
    </r>
    <r>
      <rPr>
        <sz val="9"/>
        <color indexed="8"/>
        <rFont val="宋体"/>
        <family val="3"/>
        <charset val="134"/>
      </rPr>
      <t>20170120-条码9023150无法领用归还-signed.</t>
    </r>
    <r>
      <rPr>
        <sz val="9"/>
        <color indexed="8"/>
        <rFont val="宋体"/>
        <family val="3"/>
        <charset val="134"/>
      </rPr>
      <t>jpg</t>
    </r>
  </si>
  <si>
    <t>部件修改2017.1.20</t>
  </si>
  <si>
    <t>这两天工程下发一份EO，关于升级ECU软件。在核实ECU的时候发现，B9920的ECU又被航材做到GH位。烦请it删除后续数据，将其恢复到飞机上。</t>
  </si>
  <si>
    <t>B8817装机清册导入</t>
  </si>
  <si>
    <t>飞机基本信息修订需求（B-8817）</t>
  </si>
  <si>
    <t>B8817ST</t>
  </si>
  <si>
    <r>
      <t>.\数据提取变更签字扫描件\机务\</t>
    </r>
    <r>
      <rPr>
        <sz val="9"/>
        <color indexed="8"/>
        <rFont val="宋体"/>
        <family val="3"/>
        <charset val="134"/>
      </rPr>
      <t>20170123-</t>
    </r>
    <r>
      <rPr>
        <sz val="9"/>
        <color indexed="8"/>
        <rFont val="宋体"/>
        <family val="3"/>
        <charset val="134"/>
      </rPr>
      <t>件号</t>
    </r>
    <r>
      <rPr>
        <sz val="9"/>
        <color indexed="8"/>
        <rFont val="宋体"/>
        <family val="3"/>
        <charset val="134"/>
      </rPr>
      <t>238-0451-523</t>
    </r>
    <r>
      <rPr>
        <sz val="9"/>
        <color indexed="8"/>
        <rFont val="宋体"/>
        <family val="3"/>
        <charset val="134"/>
      </rPr>
      <t>入库挂签打印问题</t>
    </r>
    <r>
      <rPr>
        <sz val="9"/>
        <color indexed="8"/>
        <rFont val="宋体"/>
        <family val="3"/>
        <charset val="134"/>
      </rPr>
      <t>-signed.pdf</t>
    </r>
  </si>
  <si>
    <t>16ROCT0021，条形码：159304 发现在工具送检收料界面有 2 条数据，其中 1 条是重复数据。 估计是因此导致
在工具合同收料界面，也无法做收料。</t>
  </si>
  <si>
    <r>
      <t>.\数据提取变更签字扫描件\机务\</t>
    </r>
    <r>
      <rPr>
        <sz val="9"/>
        <color indexed="8"/>
        <rFont val="宋体"/>
        <family val="3"/>
        <charset val="134"/>
      </rPr>
      <t>20170123-16ROCT0021--</t>
    </r>
    <r>
      <rPr>
        <sz val="9"/>
        <color indexed="8"/>
        <rFont val="宋体"/>
        <family val="3"/>
        <charset val="134"/>
      </rPr>
      <t>条形码</t>
    </r>
    <r>
      <rPr>
        <sz val="9"/>
        <color indexed="8"/>
        <rFont val="宋体"/>
        <family val="3"/>
        <charset val="134"/>
      </rPr>
      <t>159304</t>
    </r>
    <r>
      <rPr>
        <sz val="9"/>
        <color indexed="8"/>
        <rFont val="宋体"/>
        <family val="3"/>
        <charset val="134"/>
      </rPr>
      <t>数据问题</t>
    </r>
    <r>
      <rPr>
        <sz val="9"/>
        <color indexed="8"/>
        <rFont val="宋体"/>
        <family val="3"/>
        <charset val="134"/>
      </rPr>
      <t>-signed.pdf</t>
    </r>
  </si>
  <si>
    <t xml:space="preserve">培训序号：8726 
培训名称：初级维修工程师岗前培训 LM2016171 
这个培训中有一个学员名字搞错，需要修改 
原来系统里的学员名字 王昱 工号2105 需要更改为 王煜 工号428 </t>
  </si>
  <si>
    <t>人为差错</t>
  </si>
  <si>
    <t>EOA320-22-019  激活AP-FD TCAS功能 B6309 误点完工</t>
  </si>
  <si>
    <t xml:space="preserve">EO主监控，EOA320-22-019 R2，B-6309这条记录，“是否关闭”改为“N”，“关闭状态”改为“空值”，恢复未完工状态。 </t>
  </si>
  <si>
    <t>Fw:2017.1.31 B-6851办理MDD保留，MDD30988，FLB号F0737523故障报告二。因录入错误，将机号输入为B-8645。</t>
  </si>
  <si>
    <t xml:space="preserve">将MIS系统中B-8645 MDD0030988删除 </t>
  </si>
  <si>
    <t>20170130-条码806504无法送检收料-signed</t>
  </si>
  <si>
    <t>条码：806504该计量工具在 2016-01-08 做 SJ,当时是通过工具送检界面做的。现在在工具送检收料界面，无法对
该工具做收料，系统弹出错误框。</t>
  </si>
  <si>
    <r>
      <t>.\数据提取变更签字扫描件\机务\</t>
    </r>
    <r>
      <rPr>
        <sz val="9"/>
        <color indexed="8"/>
        <rFont val="宋体"/>
        <family val="3"/>
        <charset val="134"/>
      </rPr>
      <t>20170130-</t>
    </r>
    <r>
      <rPr>
        <sz val="9"/>
        <color indexed="8"/>
        <rFont val="宋体"/>
        <family val="3"/>
        <charset val="134"/>
      </rPr>
      <t>条码</t>
    </r>
    <r>
      <rPr>
        <sz val="9"/>
        <color indexed="8"/>
        <rFont val="宋体"/>
        <family val="3"/>
        <charset val="134"/>
      </rPr>
      <t>806504</t>
    </r>
    <r>
      <rPr>
        <sz val="9"/>
        <color indexed="8"/>
        <rFont val="宋体"/>
        <family val="3"/>
        <charset val="134"/>
      </rPr>
      <t>无法送检收料</t>
    </r>
    <r>
      <rPr>
        <sz val="9"/>
        <color indexed="8"/>
        <rFont val="宋体"/>
        <family val="3"/>
        <charset val="134"/>
      </rPr>
      <t>-signed.jpg</t>
    </r>
  </si>
  <si>
    <t>20170201-济州消耗工具数据重复-signed</t>
  </si>
  <si>
    <t>条码 92301112267,96511111830,124741099149，济州库存可用数量比实物多一倍。</t>
  </si>
  <si>
    <r>
      <t>.\数据提取变更签字扫描件\机务\</t>
    </r>
    <r>
      <rPr>
        <sz val="9"/>
        <color indexed="8"/>
        <rFont val="宋体"/>
        <family val="3"/>
        <charset val="134"/>
      </rPr>
      <t>20170201-</t>
    </r>
    <r>
      <rPr>
        <sz val="9"/>
        <color indexed="8"/>
        <rFont val="宋体"/>
        <family val="3"/>
        <charset val="134"/>
      </rPr>
      <t>济州消耗工具数据重复</t>
    </r>
    <r>
      <rPr>
        <sz val="9"/>
        <color indexed="8"/>
        <rFont val="宋体"/>
        <family val="3"/>
        <charset val="134"/>
      </rPr>
      <t>-signed.jpg</t>
    </r>
  </si>
  <si>
    <t>20170203-2TC50-15取消收料记录-signed</t>
  </si>
  <si>
    <r>
      <t>.\数据提取变更签字扫描件\机务\</t>
    </r>
    <r>
      <rPr>
        <sz val="9"/>
        <color indexed="8"/>
        <rFont val="宋体"/>
        <family val="3"/>
        <charset val="134"/>
      </rPr>
      <t>20170203-2TC50-15</t>
    </r>
    <r>
      <rPr>
        <sz val="9"/>
        <color indexed="8"/>
        <rFont val="宋体"/>
        <family val="3"/>
        <charset val="134"/>
      </rPr>
      <t>取消收料记录</t>
    </r>
    <r>
      <rPr>
        <sz val="9"/>
        <color indexed="8"/>
        <rFont val="宋体"/>
        <family val="3"/>
        <charset val="134"/>
      </rPr>
      <t>-signed.jpg</t>
    </r>
  </si>
  <si>
    <t>关于危险源报错</t>
  </si>
  <si>
    <t xml:space="preserve">危险源管理，有以下一些危险源，双击进去就报错，可能是之前导入数据的问题，烦请帮忙修复。 
危险源编号：HA000249、HA000255、HA000256、HA000261、HA000264、HA000265、HA000792 、HA000752、HA000816（816的0版） </t>
  </si>
  <si>
    <t>危险源先选择规定后，规定再改版后修改了规定条目，就会出现这种情况
系统问题导致的数据修复</t>
  </si>
  <si>
    <r>
      <t xml:space="preserve">2017/2/8
</t>
    </r>
    <r>
      <rPr>
        <sz val="9"/>
        <color indexed="8"/>
        <rFont val="宋体"/>
        <family val="3"/>
        <charset val="134"/>
      </rPr>
      <t xml:space="preserve">2017/2/15
</t>
    </r>
    <r>
      <rPr>
        <sz val="9"/>
        <color indexed="8"/>
        <rFont val="宋体"/>
        <family val="3"/>
        <charset val="134"/>
      </rPr>
      <t>2017/2/16
2017/2/23</t>
    </r>
  </si>
  <si>
    <t>B6862 F0770642</t>
  </si>
  <si>
    <t>件号：6774G010000 序号：6774-10999 的PRV件原始装机日期录入错误，
由于此件已加入到组合件管理，我们这边对于其原始装机日期无法修改，
烦请将此件的原始装机日期和进入清单日期统一修改为：2012-01-19</t>
  </si>
  <si>
    <t>B1628 MAOA320-53-105R1 更改工作反馈</t>
  </si>
  <si>
    <t>由于工作反馈录入错误，
烦请将 MAOA320-53-105R1 的生成指令查询界面的工作反馈内容：2016.9.16-19在成都川维C01检完成，
改为：MAOA320-53-105R2替代MAOA320-53-105R1关闭</t>
  </si>
  <si>
    <r>
      <t>.\数据提取变更签字扫描件\机务\</t>
    </r>
    <r>
      <rPr>
        <sz val="9"/>
        <color indexed="8"/>
        <rFont val="宋体"/>
        <family val="3"/>
        <charset val="134"/>
      </rPr>
      <t>20170222.pdf</t>
    </r>
  </si>
  <si>
    <t>把PN：505864-1 SN：GJB12867这个件的最后一步移动步骤删除，使之回到B1807原始装机位置</t>
  </si>
  <si>
    <t>航线人员输错序号</t>
  </si>
  <si>
    <t>Fw:Re:B-1671飞机液压油检测报告中数据缺失</t>
  </si>
  <si>
    <t xml:space="preserve">请将邮件附件上传至化验项目的附件，B1627 ，TGPE-A291000-15-1，WO160524849626 </t>
  </si>
  <si>
    <t>系统前台不支持补充上传附件，需要改进</t>
  </si>
  <si>
    <t>MIS中EOCOM-24-001编辑日期修订</t>
  </si>
  <si>
    <t>因MIS系统中EOCOM-24-001编辑日期错误显示“2017-01-31”烦请告知IT帮忙修订为“2016-11-21”</t>
  </si>
  <si>
    <t>修改进入清单时间</t>
  </si>
  <si>
    <t>IT帮我把PN：6774G010000 SN：6774-12223的进入清单时间从2014-09-15为 2014-09-16</t>
  </si>
  <si>
    <t>删除4挑虚拟完工记录</t>
  </si>
  <si>
    <t>把附件内4条虚拟完工记录删除</t>
  </si>
  <si>
    <t>B8817时控件ST导入</t>
  </si>
  <si>
    <t>B8817时控件ST清单，麻烦在明天下班前导入系统，我周三生计划</t>
  </si>
  <si>
    <t>我司美国货代在洛杉矶的地址信息改变了，需要对国际采购合同、国际送修合同、国际索赔合同POS/ROR/ROW 的导出模版上的货代信息做相应修改。</t>
  </si>
  <si>
    <r>
      <t>.\数据提取变更签字扫描件\机务\</t>
    </r>
    <r>
      <rPr>
        <sz val="9"/>
        <color indexed="8"/>
        <rFont val="宋体"/>
        <family val="3"/>
        <charset val="134"/>
      </rPr>
      <t>20170206-合同模版货代信息修改-signed.pdf</t>
    </r>
  </si>
  <si>
    <t>20170206-SSFDR及电池退回DZ---紧急！</t>
  </si>
  <si>
    <t>DFDR PN: 2100-4043-02   SN: 000152437     和电池  PN: DK120   SN: SD05205 （这 2 个件从 KY 发出到 DZ 后，做不可用退料到 YC，退料时判断是可用，做了退回观察，然后
就无法做下一步操作了。</t>
  </si>
  <si>
    <r>
      <t>.\数据提取变更签字扫描件\机务\</t>
    </r>
    <r>
      <rPr>
        <sz val="9"/>
        <color indexed="8"/>
        <rFont val="宋体"/>
        <family val="3"/>
        <charset val="134"/>
      </rPr>
      <t>20170206-SSFDR及电池退回DZ-signed.pdf</t>
    </r>
  </si>
  <si>
    <t>件号：1803B0000-02，序号：1803B00LI008473R 从 GH 退回 DX</t>
  </si>
  <si>
    <r>
      <t>.\数据提取变更签字扫描件\机务\</t>
    </r>
    <r>
      <rPr>
        <sz val="9"/>
        <color indexed="8"/>
        <rFont val="宋体"/>
        <family val="3"/>
        <charset val="134"/>
      </rPr>
      <t>20170207-1803B0000-02从GH退回DX-signed.pdf</t>
    </r>
  </si>
  <si>
    <t>勤务OJT带教（1610 ）XY2016039 删除一个学员</t>
  </si>
  <si>
    <t xml:space="preserve">MIS系统有个课程人员有问题需要修改 
导航→培训管理→培训实施信息→培训计划管理 
培训序号：9305 
培训名称：勤务OJT带教（1610 ）XY2016039 
这个培训中有一个学员名字叫 刘哲 
麻烦将这个人删除，谢谢 </t>
  </si>
  <si>
    <t>B6310 CDD0035774 删除</t>
  </si>
  <si>
    <t xml:space="preserve">B6310 CDD0035774，C检中检查发现该CDD描述的损伤不存在 
1、删除B6310 CDD0035774 
2、删除结构损伤报告单，流水号：16B63100001 </t>
  </si>
  <si>
    <t>工具发放归还清单未归还数据导出</t>
  </si>
  <si>
    <r>
      <t>.\数据提取变更签字扫描件\机务\</t>
    </r>
    <r>
      <rPr>
        <sz val="9"/>
        <color indexed="8"/>
        <rFont val="宋体"/>
        <family val="3"/>
        <charset val="134"/>
      </rPr>
      <t>20170209-工具DZ导出-signed.pdf</t>
    </r>
  </si>
  <si>
    <t xml:space="preserve">用F栏的新件号，G栏的新名称取代现有的件号和名称。 </t>
  </si>
  <si>
    <r>
      <t>.\数据提取变更签字扫描件\机务\</t>
    </r>
    <r>
      <rPr>
        <sz val="9"/>
        <color indexed="8"/>
        <rFont val="宋体"/>
        <family val="3"/>
        <charset val="134"/>
      </rPr>
      <t>20170209-工具新件号覆盖-signed.pdf</t>
    </r>
  </si>
  <si>
    <t>B6309 ADD28243</t>
  </si>
  <si>
    <t xml:space="preserve">B6309 ADD28243由于网络卡顿误关闭，保留截止日期2017.4.13 
请将该保留恢复至打开状态 </t>
  </si>
  <si>
    <t>FMGC件号定义英文名称</t>
  </si>
  <si>
    <t xml:space="preserve">在件号定义界面定义了一个FMGC的件号：C13042AA07 ，英文名称应为：FMGC-FLIGHT MANAGEMENT AND GUIDANCE COMPUTER。不知是何原因系统查询出来的英文名称也为：C13042AA07。 
麻烦把件号为：C13042AA07的英文名称改为：FMGC-FLIGHT MANAGEMENT AND GUIDANCE COMPUTER 
烦请修订英文名称，注意：如果修订英文名称，目前装机设备清册内的C13042AA07名称是否一起随动变化？ </t>
  </si>
  <si>
    <t>能否找下原因，C13042AA07这个件修改英文名称，保存后名称不更改，仍为“C13042AA07”。是件号升级的原因？
航材保存没有问题，工程保存有问题，待下次修复该问题</t>
  </si>
  <si>
    <t>20170214-件号965-1696-051退回DX-signed</t>
  </si>
  <si>
    <t xml:space="preserve">PN: 965-1696-051   SN: RTA50D-00746 从 GH 退回 DX </t>
  </si>
  <si>
    <r>
      <t>.\数据提取变更签字扫描件\机务\</t>
    </r>
    <r>
      <rPr>
        <sz val="9"/>
        <color indexed="8"/>
        <rFont val="宋体"/>
        <family val="3"/>
        <charset val="134"/>
      </rPr>
      <t>20170214-</t>
    </r>
    <r>
      <rPr>
        <sz val="9"/>
        <color indexed="8"/>
        <rFont val="宋体"/>
        <family val="3"/>
        <charset val="134"/>
      </rPr>
      <t>件号</t>
    </r>
    <r>
      <rPr>
        <sz val="9"/>
        <color indexed="8"/>
        <rFont val="宋体"/>
        <family val="3"/>
        <charset val="134"/>
      </rPr>
      <t>965-1696-051</t>
    </r>
    <r>
      <rPr>
        <sz val="9"/>
        <color indexed="8"/>
        <rFont val="宋体"/>
        <family val="3"/>
        <charset val="134"/>
      </rPr>
      <t>退回</t>
    </r>
    <r>
      <rPr>
        <sz val="9"/>
        <color indexed="8"/>
        <rFont val="宋体"/>
        <family val="3"/>
        <charset val="134"/>
      </rPr>
      <t>DX-signed.jpg</t>
    </r>
  </si>
  <si>
    <t>请帮忙将B-8963[MSN 7408]]新飞机工卡MIS导入</t>
  </si>
  <si>
    <t>Fw:ADD0028243恢复</t>
  </si>
  <si>
    <t xml:space="preserve">将ADD0028243从关闭状态 恢复为 打开状态 ，请本周内修改完成。 </t>
  </si>
  <si>
    <t>与687是一个</t>
  </si>
  <si>
    <t>Fw:ADD修改飞机号</t>
  </si>
  <si>
    <t xml:space="preserve">ADD69036修改飞机号为 B9928 </t>
  </si>
  <si>
    <t>Fw:643529 部件履历查询页面数据问题</t>
  </si>
  <si>
    <t xml:space="preserve">飞机B-6821 飞机基本信息交付装机的双发中的初始小时小时循环与部件使用查询中的数据不一致。 
请参考附件。两台发动机都有这样的问题。 
实际信息应该是飞机基本信息中的数据。 
烦请修改为飞机基本信息的数据。 </t>
  </si>
  <si>
    <t>能否查下原因，是飞机基本信息修改后，与部件履历的初始数据不一致？</t>
  </si>
  <si>
    <t xml:space="preserve">MAOA320-53-105R2 烦请修改后台数据 </t>
  </si>
  <si>
    <t xml:space="preserve">由于MAOA320-53-105R2在计划状态被误关，应该在计划手工完工中关闭此工卡，故在生产指令查询-MCC完工状态，查不到该工卡的完工记录， 
烦请帮忙改下，FH、FC、完工状态、完工人等都参照 MAOA320-53-105R1，工卡反馈改为：2016.9.16-19在成都川维C01检完成。 </t>
  </si>
  <si>
    <t>系统内新增哈尔滨基地(HRB)、宁波基地（NGB）</t>
  </si>
  <si>
    <r>
      <t>.\数据提取变更签字扫描件\机务\</t>
    </r>
    <r>
      <rPr>
        <sz val="9"/>
        <color indexed="8"/>
        <rFont val="宋体"/>
        <family val="3"/>
        <charset val="134"/>
      </rPr>
      <t>20170216-哈尔滨宁波仓库设置-signed.pdf</t>
    </r>
  </si>
  <si>
    <t>16POLS0484 供应商修改</t>
  </si>
  <si>
    <r>
      <t>.\数据提取变更签字扫描件\机务\</t>
    </r>
    <r>
      <rPr>
        <sz val="9"/>
        <color indexed="8"/>
        <rFont val="宋体"/>
        <family val="3"/>
        <charset val="134"/>
      </rPr>
      <t>20170217-16POLS0484供应商修改-signed.jpg</t>
    </r>
  </si>
  <si>
    <t>寄售界面数据修改</t>
  </si>
  <si>
    <t>B8963ST</t>
  </si>
  <si>
    <t>20170218-D31517-417位置矛盾--紧急！</t>
  </si>
  <si>
    <t xml:space="preserve">滑梯 D31517-417 系统位置信息错误 </t>
  </si>
  <si>
    <r>
      <t>.\数据提取变更签字扫描件\机务\</t>
    </r>
    <r>
      <rPr>
        <sz val="9"/>
        <color indexed="8"/>
        <rFont val="宋体"/>
        <family val="3"/>
        <charset val="134"/>
      </rPr>
      <t>20170218-D31517-417</t>
    </r>
    <r>
      <rPr>
        <sz val="9"/>
        <color indexed="8"/>
        <rFont val="宋体"/>
        <family val="3"/>
        <charset val="134"/>
      </rPr>
      <t>位置矛盾</t>
    </r>
    <r>
      <rPr>
        <sz val="9"/>
        <color indexed="8"/>
        <rFont val="宋体"/>
        <family val="3"/>
        <charset val="134"/>
      </rPr>
      <t>-signed.jpg</t>
    </r>
  </si>
  <si>
    <t>Fw:B6301 B6309 FMGC计算机位置不对</t>
  </si>
  <si>
    <t>C13043031682 这个装机位置改为 B6301，其他后续由业务进行FLB更换操作，烦请尽快修复</t>
  </si>
  <si>
    <r>
      <t>.\数据提取变更签字扫描件\机务\</t>
    </r>
    <r>
      <rPr>
        <sz val="9"/>
        <color indexed="8"/>
        <rFont val="宋体"/>
        <family val="3"/>
        <charset val="134"/>
      </rPr>
      <t>201702</t>
    </r>
    <r>
      <rPr>
        <sz val="9"/>
        <color indexed="8"/>
        <rFont val="宋体"/>
        <family val="3"/>
        <charset val="134"/>
      </rPr>
      <t>22</t>
    </r>
    <r>
      <rPr>
        <sz val="9"/>
        <color indexed="8"/>
        <rFont val="宋体"/>
        <family val="3"/>
        <charset val="134"/>
      </rPr>
      <t>.pdf</t>
    </r>
  </si>
  <si>
    <t xml:space="preserve">部分螺丝刀条码对应件号、名称有误 </t>
  </si>
  <si>
    <t>Fw:刘洋（195）授权信息数据修改</t>
  </si>
  <si>
    <t xml:space="preserve">烦请补个数据，刘洋的授权历史记录 
授权管理和授权信息均补上，详细见附件表格。 </t>
  </si>
  <si>
    <t>B8963 装机导入清册</t>
  </si>
  <si>
    <t>删除三步移动步骤</t>
  </si>
  <si>
    <t>把PN：C12850AC03 SN：C12850010967 这个件的最后三步移动步骤删除，使之回到B6972 的2CA上</t>
  </si>
  <si>
    <t xml:space="preserve">飞机基本信息修订需求（B-8963） </t>
  </si>
  <si>
    <t>20170223-部分机载软件件号修改-signed</t>
  </si>
  <si>
    <t xml:space="preserve">目前工具件号 PS4087592-904 实物是分 U 盘和光盘两种型号。 经工程技术处要求，其需要将 U盘的软件改为新件号: HNP5AAM06-2004。 </t>
  </si>
  <si>
    <r>
      <t>.\数据提取变更签字扫描件\机务\</t>
    </r>
    <r>
      <rPr>
        <sz val="9"/>
        <color indexed="8"/>
        <rFont val="宋体"/>
        <family val="3"/>
        <charset val="134"/>
      </rPr>
      <t>20170223-部分机载软件件号修改-signed.pdf</t>
    </r>
  </si>
  <si>
    <t>Fw:a38142312_1487804304883_32</t>
  </si>
  <si>
    <t xml:space="preserve">EAD0004201，“关闭”状态改为“已批准”状态 </t>
  </si>
  <si>
    <t>20170226-17ROB0030的一个合同行验收退回-signed</t>
  </si>
  <si>
    <t xml:space="preserve">17ROB0030 里的 PN:AC40-0217100 退回未收料状态 </t>
  </si>
  <si>
    <r>
      <t>.\数据提取变更签字扫描件\机务\</t>
    </r>
    <r>
      <rPr>
        <sz val="9"/>
        <color indexed="8"/>
        <rFont val="宋体"/>
        <family val="3"/>
        <charset val="134"/>
      </rPr>
      <t>20170226-17ROB0030的一个合同行验收退回-signed.pdf</t>
    </r>
  </si>
  <si>
    <t>Re:Fw:授权数据</t>
  </si>
  <si>
    <t>授权数据梳理了一下，改2个数据，详细见附件。</t>
  </si>
  <si>
    <t xml:space="preserve">目前授权的到期日期是用 起始日期+有效期+红线（截止日期或执照到期日期），起始日期目前取值是取的授权管理培训评估页面的评估日期。 
此次需修改的：如果是初训作为复训，起始日期取值改为授权管理培训评估页面的培训日期。如果有多个课程多个培训日期，取最早的那日期。 
能否看下触发这个逻辑，是不是“评估结果选择符合然后点保存按钮”触发的，这个逻辑修订后，不想改变历史数据。 </t>
  </si>
  <si>
    <t>20170301-958901新件号新名称覆盖-signed</t>
  </si>
  <si>
    <t xml:space="preserve">条码 958901 目前的件号和中文名称错误.新件号：P-9-2-1-1， 新名称：气动笔型打磨枪组套(10R0401-18) </t>
  </si>
  <si>
    <r>
      <t>.\数据提取变更签字扫描件\机务\</t>
    </r>
    <r>
      <rPr>
        <sz val="9"/>
        <color indexed="8"/>
        <rFont val="宋体"/>
        <family val="3"/>
        <charset val="134"/>
      </rPr>
      <t>20170301-958901新件号新名称覆盖-signed.pdf</t>
    </r>
  </si>
  <si>
    <t>授权信息导出</t>
  </si>
  <si>
    <t xml:space="preserve">烦请导出一个授权数据，明日周五中午前需要 
2016年1月1日至今，初次申请（非续签），的岗位和项目清单，目前查了一下一共1901条数据。 </t>
  </si>
  <si>
    <r>
      <t>.\数据提取变更签字扫描件\机务\</t>
    </r>
    <r>
      <rPr>
        <sz val="9"/>
        <color indexed="8"/>
        <rFont val="宋体"/>
        <family val="3"/>
        <charset val="134"/>
      </rPr>
      <t>20170307.pdf</t>
    </r>
  </si>
  <si>
    <t>EO完工数据导出</t>
  </si>
  <si>
    <t>麻烦再导出2个数据，明日周五中午前需要。申请单稍后补上 
1、生产指令查询，MCC完工状态，工卡号“EO”，完工日期从2015年1月1日至今。总共4522条数据。 
2、质量-单机档案-超手册修理、重要修理、改装，类别为“重要修理、改装”，状态待评估。总共456条数据。</t>
  </si>
  <si>
    <t>上岗证打印的签名照片上传</t>
  </si>
  <si>
    <t xml:space="preserve">系统已开发前台上传签名照片，根据windchill要求是120X33像素，可以解决工卡的编审批签名。但这个像素的签名在个人基本信息查询内 上岗证打印 显示效果不好。
该签名比较重要，烦请今日后台帮忙上传一下，该签名用在上岗证打印上。同时上传一份在86环境上，看看效果。 </t>
  </si>
  <si>
    <t>刘彬</t>
  </si>
  <si>
    <t>采购合同项目取消</t>
  </si>
  <si>
    <t>17POT0109件号为：C-2-3-3-1 的行 删除</t>
  </si>
  <si>
    <r>
      <t>.\数据提取变更签字扫描件\机务\</t>
    </r>
    <r>
      <rPr>
        <sz val="9"/>
        <color indexed="8"/>
        <rFont val="宋体"/>
        <family val="3"/>
        <charset val="134"/>
      </rPr>
      <t>20170302-数据提取变更申请单-signed.pdf</t>
    </r>
  </si>
  <si>
    <t>瞿杰</t>
  </si>
  <si>
    <t>库寿待发1</t>
  </si>
  <si>
    <t>浦东核查DF数据的清单, 应该是系统数据的重复. 请再看下,并对重复的数据删除.(主要看该批次采购入库数量和现在的查询数据的差异就知道了. 查询数据大于采购数据,证明查询数量有重复数据).</t>
  </si>
  <si>
    <t>16POT0428合同取消</t>
  </si>
  <si>
    <t>关于17POLS0033 和 17POLS0034 GH退回</t>
  </si>
  <si>
    <t>17POLS0033/17POLS0034删除归还记录， 并恢复这2个合同到可申请发料。</t>
  </si>
  <si>
    <t>删除DT0007</t>
  </si>
  <si>
    <t xml:space="preserve">MIS里有一个项目DT0000007，因为该项目不属于工作保留项目。 
为顺利迎接局方年审，因此申请尽快删除该条项目，详情见附件。 </t>
  </si>
  <si>
    <t>Fw:删除DT0007</t>
  </si>
  <si>
    <t xml:space="preserve">附件的工卡，完工时间输错了，请按附件时间修改为 2015-12-13 </t>
  </si>
  <si>
    <t>消耗件库存集中调配表</t>
  </si>
  <si>
    <t>虹桥-浦东消耗件转库批量操作</t>
  </si>
  <si>
    <t>17POT0124合同行取消</t>
  </si>
  <si>
    <t>17POT0124合同内第二项合同行信息供应商无法进行提供，将第二项（即件号：D-2-26-1-1）合同行进行删除操作。</t>
  </si>
  <si>
    <t>PN: 655CC04A0Y00  SN: 3551 系统目前在DX 烦请IT协助退回YC 需要从新判断状态</t>
  </si>
  <si>
    <t>B6561-2号MCDU拆换信息修改</t>
  </si>
  <si>
    <t>B6561在3月6日更换2号MCDU，系统录入的拆下件为4089740-961，33704975，已到DX位，实物的序号为33704970，详见附件。
麻烦将序号33704975的部件退到DT位，我重新录入。</t>
  </si>
  <si>
    <t>单机档案数据导出</t>
  </si>
  <si>
    <t xml:space="preserve">导出一份单机档案数据 
1、“归档”状态 
2、归档人李胜利 
3、归档日期2月1日至今 </t>
  </si>
  <si>
    <t>Fw:Re:Re:B1839主轮更换错误</t>
  </si>
  <si>
    <t xml:space="preserve">主轮在MIS录入时，FIN号写错。 
PN：C20195162，SN：57243 实物在飞机上，MIS系统已经走完。 
需要修改数据 FLB、观察件处理、拆件处理、合同各个环节。 </t>
  </si>
  <si>
    <t>Fw:修改B9940热交换器11HM6的TGC工卡计划信息</t>
  </si>
  <si>
    <t>B9940于3月6日更换11HM6热交换器，装上件PN：753C0000-02，SN：0753C00ES008369。 
现在这个件的TGC-A215200-01-1工卡信息卡在 仓库执行，详见附件，系统里显示工卡3月26日到期。 
麻烦把仓库执行改为计划中，谢谢！</t>
  </si>
  <si>
    <t>MIS培训计划管理教员数据导入</t>
  </si>
  <si>
    <t xml:space="preserve">培训计划管理课程内的缺少教员信息，由于状态已为“关闭”，前台无法人工操作。烦请周一上午尽快导入一个数据。 
数据内有培训序号，如果出现多模块的话，全部用一个教员。 </t>
  </si>
  <si>
    <t>人为误操作</t>
    <phoneticPr fontId="13" type="noConversion"/>
  </si>
  <si>
    <t>历史数据</t>
    <phoneticPr fontId="13" type="noConversion"/>
  </si>
  <si>
    <r>
      <t>.\数据提取变更签字扫描件\机务\</t>
    </r>
    <r>
      <rPr>
        <sz val="9"/>
        <color indexed="8"/>
        <rFont val="宋体"/>
        <family val="3"/>
        <charset val="134"/>
      </rPr>
      <t>数据提取变更申请单</t>
    </r>
    <r>
      <rPr>
        <sz val="9"/>
        <color indexed="8"/>
        <rFont val="宋体"/>
        <family val="3"/>
        <charset val="134"/>
      </rPr>
      <t>20170307signed.pdf</t>
    </r>
  </si>
  <si>
    <t>PMAT2000的件号修改</t>
  </si>
  <si>
    <t xml:space="preserve">系统中该工具有2个件号, 请IT协助, 尽快把下面截屏中的条形码, 用正确的件号: P2K-ABF-01覆盖现有的件号.  </t>
  </si>
  <si>
    <t>跨水改装拆下的滑梯及滑梯罩</t>
  </si>
  <si>
    <t>D18309-201, 序号: 750-9805退回到CK-YC-HQ, BKY.   即, 删除最后一条移动记录,  位置改回CK-YC-HQ.</t>
  </si>
  <si>
    <t>计量工具截止日期空白</t>
  </si>
  <si>
    <t>136041064743、902345、122603综合查询找不到记录，计量清单界面缺失截止日期</t>
  </si>
  <si>
    <t>库寿件重复记录删除</t>
  </si>
  <si>
    <t>库寿件查询界面重复记录删除</t>
  </si>
  <si>
    <t>删除最近一步移动步骤2</t>
  </si>
  <si>
    <t>把PN：45731-1391 SN：YB009868 这个件的最后一步移动步骤删除，使之回到643322的OIL COOLER 上去，具体我在附件内标示出来了</t>
  </si>
  <si>
    <t>B8963时控件ST导入</t>
  </si>
  <si>
    <t>2017-3-13  MIS数据修改</t>
  </si>
  <si>
    <t>ROB、ROR合同推送问题、供应商地址修改</t>
  </si>
  <si>
    <t>合同取消17POT0141</t>
  </si>
  <si>
    <t>拆下餐车退回YC</t>
  </si>
  <si>
    <t>C90-112-08-03 031397
C90-112-08-03 038722
C90-112-08-03 032412
TK075163 11025914
SSA-100 12.0006
把这些序号的位置退回到YC, BKY.  删除最后一条YC--&gt;DX的记录.</t>
  </si>
  <si>
    <t>17POT0131合同件号更改</t>
  </si>
  <si>
    <t>17POT0131合同件号更改,目前合同内为：C-2-3-2-1 ，还请帮忙更改为：C-2-3-4-1</t>
  </si>
  <si>
    <t>周晨</t>
  </si>
  <si>
    <t>系统数据BUG</t>
  </si>
  <si>
    <t>工具查询界面, 和综合查询界面重复数据删除</t>
  </si>
  <si>
    <t>系统BUG，产生多余数据</t>
  </si>
  <si>
    <t>发动机573222换发数据修改</t>
  </si>
  <si>
    <t>附件清单中部件的装机日期选错了，麻烦将这6个件退回到DZ位</t>
  </si>
  <si>
    <t>操作失误</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</si>
</sst>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
    <numFmt numFmtId="177" formatCode="[$-F800]dddd\,\ mmmm\ dd\,\ yyyy"/>
    <numFmt numFmtId="178" formatCode="0.0_);[Red]\(0.0\)"/>
    <numFmt numFmtId="179" formatCode="0;[Red]0"/>
  </numFmts>
  <fonts count="29">
    <font>
      <sz val="12"/>
      <name val="宋体"/>
      <charset val="134"/>
    </font>
    <font>
      <sz val="10"/>
      <name val="Arial"/>
      <family val="2"/>
    </font>
    <font>
      <sz val="12"/>
      <name val="宋体"/>
      <family val="3"/>
      <charset val="134"/>
    </font>
    <font>
      <sz val="9"/>
      <name val="宋体"/>
      <family val="3"/>
      <charset val="134"/>
    </font>
    <font>
      <sz val="9"/>
      <name val="宋体"/>
      <family val="3"/>
      <charset val="134"/>
    </font>
    <font>
      <sz val="9"/>
      <name val="宋体"/>
      <family val="3"/>
      <charset val="134"/>
    </font>
    <font>
      <b/>
      <sz val="14"/>
      <name val="宋体"/>
      <family val="3"/>
      <charset val="134"/>
    </font>
    <font>
      <sz val="10"/>
      <name val="宋体"/>
      <family val="3"/>
      <charset val="134"/>
    </font>
    <font>
      <b/>
      <sz val="9"/>
      <name val="宋体"/>
      <family val="3"/>
      <charset val="134"/>
    </font>
    <font>
      <sz val="9"/>
      <name val="宋体"/>
      <family val="3"/>
      <charset val="134"/>
    </font>
    <font>
      <b/>
      <sz val="11"/>
      <name val="宋体"/>
      <family val="3"/>
      <charset val="134"/>
      <scheme val="minor"/>
    </font>
    <font>
      <sz val="11"/>
      <name val="宋体"/>
      <family val="3"/>
      <charset val="134"/>
      <scheme val="minor"/>
    </font>
    <font>
      <sz val="9"/>
      <color theme="1"/>
      <name val="宋体"/>
      <family val="3"/>
      <charset val="134"/>
    </font>
    <font>
      <sz val="9"/>
      <name val="宋体"/>
      <family val="3"/>
      <charset val="134"/>
    </font>
    <font>
      <sz val="12"/>
      <name val="微软雅黑"/>
      <family val="2"/>
      <charset val="134"/>
    </font>
    <font>
      <sz val="10"/>
      <name val="微软雅黑"/>
      <family val="2"/>
      <charset val="134"/>
    </font>
    <font>
      <b/>
      <sz val="10"/>
      <name val="宋体"/>
      <family val="3"/>
      <charset val="134"/>
    </font>
    <font>
      <b/>
      <sz val="10"/>
      <color theme="1"/>
      <name val="宋体"/>
      <family val="3"/>
      <charset val="134"/>
    </font>
    <font>
      <sz val="10"/>
      <color theme="1"/>
      <name val="宋体"/>
      <family val="3"/>
      <charset val="134"/>
    </font>
    <font>
      <b/>
      <sz val="9"/>
      <name val="微软雅黑"/>
      <family val="2"/>
      <charset val="134"/>
    </font>
    <font>
      <b/>
      <sz val="9"/>
      <color theme="1"/>
      <name val="微软雅黑"/>
      <family val="2"/>
      <charset val="134"/>
    </font>
    <font>
      <sz val="9"/>
      <name val="微软雅黑"/>
      <family val="2"/>
      <charset val="134"/>
    </font>
    <font>
      <sz val="9"/>
      <name val="宋体"/>
      <family val="3"/>
      <charset val="134"/>
      <scheme val="major"/>
    </font>
    <font>
      <sz val="9"/>
      <color indexed="81"/>
      <name val="宋体"/>
      <family val="3"/>
      <charset val="134"/>
    </font>
    <font>
      <b/>
      <sz val="9"/>
      <color indexed="81"/>
      <name val="宋体"/>
      <family val="3"/>
      <charset val="134"/>
    </font>
    <font>
      <sz val="9"/>
      <color indexed="8"/>
      <name val="宋体"/>
      <family val="3"/>
      <charset val="134"/>
    </font>
    <font>
      <sz val="9"/>
      <color indexed="10"/>
      <name val="宋体"/>
      <family val="3"/>
      <charset val="134"/>
    </font>
    <font>
      <sz val="9"/>
      <color theme="1"/>
      <name val="宋体"/>
      <family val="3"/>
      <charset val="134"/>
      <scheme val="minor"/>
    </font>
    <font>
      <sz val="9"/>
      <name val="宋体"/>
      <family val="3"/>
      <charset val="134"/>
      <scheme val="minor"/>
    </font>
  </fonts>
  <fills count="17">
    <fill>
      <patternFill patternType="none"/>
    </fill>
    <fill>
      <patternFill patternType="gray125"/>
    </fill>
    <fill>
      <patternFill patternType="solid">
        <fgColor indexed="65"/>
        <bgColor indexed="64"/>
      </patternFill>
    </fill>
    <fill>
      <patternFill patternType="solid">
        <fgColor indexed="9"/>
        <bgColor indexed="26"/>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0000"/>
        <bgColor indexed="26"/>
      </patternFill>
    </fill>
    <fill>
      <patternFill patternType="solid">
        <fgColor rgb="FFFFFF00"/>
        <bgColor indexed="26"/>
      </patternFill>
    </fill>
    <fill>
      <patternFill patternType="solid">
        <fgColor rgb="FF92D050"/>
        <bgColor indexed="64"/>
      </patternFill>
    </fill>
    <fill>
      <patternFill patternType="solid">
        <fgColor rgb="FFFFFF00"/>
        <bgColor indexed="64"/>
      </patternFill>
    </fill>
    <fill>
      <patternFill patternType="solid">
        <fgColor theme="0"/>
        <bgColor indexed="26"/>
      </patternFill>
    </fill>
    <fill>
      <patternFill patternType="solid">
        <fgColor rgb="FF92D050"/>
        <bgColor indexed="26"/>
      </patternFill>
    </fill>
    <fill>
      <patternFill patternType="solid">
        <fgColor rgb="FF00B0F0"/>
        <bgColor indexed="26"/>
      </patternFill>
    </fill>
    <fill>
      <patternFill patternType="solid">
        <fgColor rgb="FF00B050"/>
        <bgColor indexed="64"/>
      </patternFill>
    </fill>
    <fill>
      <patternFill patternType="solid">
        <fgColor theme="4" tint="0.79998168889431442"/>
        <bgColor theme="4" tint="0.79998168889431442"/>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theme="0"/>
      </bottom>
      <diagonal/>
    </border>
    <border>
      <left style="thin">
        <color theme="0"/>
      </left>
      <right style="thin">
        <color indexed="8"/>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64"/>
      </right>
      <top style="thin">
        <color indexed="64"/>
      </top>
      <bottom style="thin">
        <color indexed="64"/>
      </bottom>
      <diagonal/>
    </border>
    <border>
      <left/>
      <right/>
      <top/>
      <bottom style="thin">
        <color theme="4" tint="0.39997558519241921"/>
      </bottom>
      <diagonal/>
    </border>
    <border>
      <left style="thin">
        <color indexed="8"/>
      </left>
      <right style="thin">
        <color indexed="8"/>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right style="thin">
        <color indexed="8"/>
      </right>
      <top style="thin">
        <color indexed="64"/>
      </top>
      <bottom style="thin">
        <color indexed="64"/>
      </bottom>
      <diagonal/>
    </border>
    <border>
      <left style="thin">
        <color indexed="64"/>
      </left>
      <right style="thin">
        <color indexed="8"/>
      </right>
      <top style="thin">
        <color indexed="64"/>
      </top>
      <bottom style="thin">
        <color indexed="64"/>
      </bottom>
      <diagonal/>
    </border>
  </borders>
  <cellStyleXfs count="3">
    <xf numFmtId="0" fontId="0" fillId="0" borderId="0">
      <alignment vertical="center"/>
    </xf>
    <xf numFmtId="0" fontId="1" fillId="0" borderId="0" applyFont="0" applyFill="0" applyBorder="0" applyAlignment="0" applyProtection="0"/>
    <xf numFmtId="0" fontId="2" fillId="0" borderId="0">
      <alignment vertical="center"/>
    </xf>
  </cellStyleXfs>
  <cellXfs count="221">
    <xf numFmtId="0" fontId="0" fillId="0" borderId="0" xfId="0">
      <alignment vertical="center"/>
    </xf>
    <xf numFmtId="0" fontId="0" fillId="0" borderId="0" xfId="0" applyAlignment="1">
      <alignment vertical="center"/>
    </xf>
    <xf numFmtId="0" fontId="0" fillId="0" borderId="0" xfId="0" applyAlignment="1"/>
    <xf numFmtId="0" fontId="6" fillId="2" borderId="0" xfId="0" applyFont="1" applyFill="1" applyAlignment="1"/>
    <xf numFmtId="0" fontId="7" fillId="2" borderId="0" xfId="0" applyFont="1" applyFill="1" applyAlignment="1"/>
    <xf numFmtId="0" fontId="8"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178" fontId="6" fillId="2" borderId="0" xfId="0" applyNumberFormat="1" applyFont="1" applyFill="1" applyAlignment="1"/>
    <xf numFmtId="178" fontId="8" fillId="6" borderId="1" xfId="0" applyNumberFormat="1" applyFont="1" applyFill="1" applyBorder="1" applyAlignment="1">
      <alignment horizontal="center" vertical="center"/>
    </xf>
    <xf numFmtId="178" fontId="0" fillId="0" borderId="0" xfId="0" applyNumberFormat="1">
      <alignment vertical="center"/>
    </xf>
    <xf numFmtId="178" fontId="11" fillId="0" borderId="1" xfId="1" applyNumberFormat="1" applyFont="1"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178" fontId="11" fillId="0" borderId="1" xfId="0" applyNumberFormat="1" applyFont="1" applyBorder="1" applyAlignment="1">
      <alignment horizontal="center" vertical="center"/>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2" fillId="0" borderId="0" xfId="0" applyFont="1" applyAlignment="1">
      <alignment vertical="center"/>
    </xf>
    <xf numFmtId="0" fontId="15" fillId="0" borderId="0" xfId="0" applyFont="1">
      <alignment vertical="center"/>
    </xf>
    <xf numFmtId="0" fontId="14" fillId="0" borderId="1" xfId="0" applyFont="1" applyBorder="1">
      <alignment vertical="center"/>
    </xf>
    <xf numFmtId="0" fontId="3" fillId="4" borderId="1" xfId="2" applyFont="1" applyFill="1" applyBorder="1" applyAlignment="1" applyProtection="1">
      <alignment horizontal="center" vertical="center"/>
      <protection locked="0"/>
    </xf>
    <xf numFmtId="179" fontId="12" fillId="0" borderId="1" xfId="0" applyNumberFormat="1" applyFont="1" applyFill="1" applyBorder="1" applyAlignment="1" applyProtection="1">
      <alignment horizontal="center" vertical="center"/>
    </xf>
    <xf numFmtId="0" fontId="3" fillId="4" borderId="1" xfId="0" applyFont="1" applyFill="1" applyBorder="1" applyAlignment="1" applyProtection="1">
      <alignment horizontal="center" vertical="center"/>
      <protection locked="0"/>
    </xf>
    <xf numFmtId="179" fontId="3" fillId="4" borderId="1" xfId="0" applyNumberFormat="1" applyFont="1" applyFill="1" applyBorder="1" applyAlignment="1" applyProtection="1">
      <alignment horizontal="center" vertical="center"/>
    </xf>
    <xf numFmtId="0" fontId="3" fillId="4" borderId="0" xfId="0" applyFont="1" applyFill="1" applyAlignment="1" applyProtection="1">
      <alignment horizontal="center" vertical="center"/>
      <protection locked="0"/>
    </xf>
    <xf numFmtId="0" fontId="3" fillId="0" borderId="1" xfId="2" applyFont="1" applyFill="1" applyBorder="1" applyAlignment="1" applyProtection="1">
      <alignment horizontal="center" vertical="center"/>
      <protection locked="0"/>
    </xf>
    <xf numFmtId="179" fontId="3" fillId="4" borderId="0" xfId="0" applyNumberFormat="1" applyFont="1" applyFill="1" applyAlignment="1" applyProtection="1">
      <alignment horizontal="center" vertical="center"/>
    </xf>
    <xf numFmtId="0" fontId="0" fillId="0" borderId="0" xfId="0" applyAlignment="1">
      <alignment horizontal="left" vertical="center"/>
    </xf>
    <xf numFmtId="0" fontId="16" fillId="5" borderId="1" xfId="2" applyFont="1" applyFill="1" applyBorder="1" applyAlignment="1">
      <alignment horizontal="center" vertical="center" wrapText="1"/>
    </xf>
    <xf numFmtId="0" fontId="16" fillId="5" borderId="2" xfId="2" applyFont="1" applyFill="1" applyBorder="1" applyAlignment="1">
      <alignment horizontal="center" vertical="center" wrapText="1"/>
    </xf>
    <xf numFmtId="14" fontId="17" fillId="5" borderId="1" xfId="2" applyNumberFormat="1" applyFont="1" applyFill="1" applyBorder="1" applyAlignment="1">
      <alignment horizontal="center" vertical="center" wrapText="1"/>
    </xf>
    <xf numFmtId="0" fontId="10" fillId="5" borderId="1"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2" fillId="0" borderId="0" xfId="2" applyAlignment="1"/>
    <xf numFmtId="0" fontId="12" fillId="3" borderId="3" xfId="2" applyFont="1" applyFill="1" applyBorder="1" applyAlignment="1">
      <alignment vertical="center"/>
    </xf>
    <xf numFmtId="0" fontId="2" fillId="0" borderId="0" xfId="2" applyAlignment="1">
      <alignment vertical="center"/>
    </xf>
    <xf numFmtId="0" fontId="2" fillId="4" borderId="0" xfId="2" applyFill="1" applyAlignment="1">
      <alignment vertical="center"/>
    </xf>
    <xf numFmtId="0" fontId="2" fillId="11" borderId="0" xfId="2" applyFill="1" applyAlignment="1">
      <alignment vertical="center"/>
    </xf>
    <xf numFmtId="0" fontId="2" fillId="0" borderId="0" xfId="2" applyAlignment="1">
      <alignment vertical="center" wrapText="1"/>
    </xf>
    <xf numFmtId="0" fontId="2" fillId="0" borderId="0" xfId="2" applyAlignment="1">
      <alignment horizontal="center" vertical="center"/>
    </xf>
    <xf numFmtId="0" fontId="3" fillId="0" borderId="0" xfId="2" applyFont="1" applyAlignment="1">
      <alignment vertical="center"/>
    </xf>
    <xf numFmtId="0" fontId="12" fillId="0" borderId="1" xfId="2" applyFont="1" applyFill="1" applyBorder="1" applyAlignment="1" applyProtection="1">
      <alignment horizontal="left" vertical="center"/>
    </xf>
    <xf numFmtId="0" fontId="12" fillId="3" borderId="1" xfId="0" applyFont="1" applyFill="1" applyBorder="1" applyAlignment="1" applyProtection="1">
      <alignment horizontal="center" vertical="center"/>
    </xf>
    <xf numFmtId="0" fontId="12" fillId="3" borderId="0" xfId="0" applyFont="1" applyFill="1" applyBorder="1" applyAlignment="1" applyProtection="1">
      <alignment horizontal="center" vertical="center"/>
    </xf>
    <xf numFmtId="0" fontId="12" fillId="0" borderId="1" xfId="2" applyFont="1" applyFill="1" applyBorder="1" applyAlignment="1" applyProtection="1">
      <alignment horizontal="center" vertical="center"/>
    </xf>
    <xf numFmtId="0" fontId="3" fillId="0" borderId="1" xfId="0" applyFont="1" applyBorder="1" applyAlignment="1" applyProtection="1">
      <alignment horizontal="center" vertical="center" wrapText="1"/>
    </xf>
    <xf numFmtId="0" fontId="3" fillId="0" borderId="0" xfId="0" applyFont="1" applyAlignment="1" applyProtection="1">
      <alignment horizontal="center" vertical="center" wrapText="1"/>
    </xf>
    <xf numFmtId="0" fontId="12" fillId="0" borderId="1" xfId="2" applyFont="1" applyFill="1" applyBorder="1" applyAlignment="1" applyProtection="1">
      <alignment horizontal="left" vertical="center" wrapText="1"/>
    </xf>
    <xf numFmtId="0" fontId="19" fillId="5" borderId="2" xfId="0" applyFont="1" applyFill="1" applyBorder="1" applyAlignment="1" applyProtection="1">
      <alignment horizontal="center" vertical="center" wrapText="1"/>
      <protection locked="0"/>
    </xf>
    <xf numFmtId="0" fontId="19" fillId="5" borderId="2" xfId="0" applyFont="1" applyFill="1" applyBorder="1" applyAlignment="1" applyProtection="1">
      <alignment horizontal="center" vertical="center" wrapText="1"/>
    </xf>
    <xf numFmtId="176" fontId="19" fillId="5" borderId="2" xfId="0" applyNumberFormat="1" applyFont="1" applyFill="1" applyBorder="1" applyAlignment="1" applyProtection="1">
      <alignment horizontal="center" vertical="center" wrapText="1"/>
    </xf>
    <xf numFmtId="176" fontId="12" fillId="0" borderId="1" xfId="2" applyNumberFormat="1" applyFont="1" applyFill="1" applyBorder="1" applyAlignment="1" applyProtection="1">
      <alignment horizontal="center" vertical="center"/>
    </xf>
    <xf numFmtId="176" fontId="3" fillId="4" borderId="1" xfId="0" applyNumberFormat="1" applyFont="1" applyFill="1" applyBorder="1" applyAlignment="1" applyProtection="1">
      <alignment horizontal="center" vertical="center"/>
    </xf>
    <xf numFmtId="176" fontId="3" fillId="4" borderId="0" xfId="0" applyNumberFormat="1" applyFont="1" applyFill="1" applyAlignment="1" applyProtection="1">
      <alignment horizontal="center" vertical="center"/>
    </xf>
    <xf numFmtId="0" fontId="3" fillId="4" borderId="1" xfId="0" applyFont="1" applyFill="1" applyBorder="1" applyAlignment="1" applyProtection="1">
      <alignment horizontal="center" vertical="center"/>
    </xf>
    <xf numFmtId="0" fontId="3" fillId="4" borderId="0" xfId="0" applyFont="1" applyFill="1" applyAlignment="1" applyProtection="1">
      <alignment horizontal="center" vertical="center"/>
    </xf>
    <xf numFmtId="0" fontId="12" fillId="3" borderId="3" xfId="0" applyFont="1" applyFill="1" applyBorder="1" applyAlignment="1" applyProtection="1">
      <alignment horizontal="center" vertical="center"/>
    </xf>
    <xf numFmtId="0" fontId="0" fillId="15" borderId="0" xfId="0" applyFill="1">
      <alignment vertical="center"/>
    </xf>
    <xf numFmtId="0" fontId="3" fillId="0" borderId="1" xfId="0" applyFont="1" applyFill="1" applyBorder="1" applyAlignment="1" applyProtection="1">
      <alignment horizontal="center" vertical="center"/>
    </xf>
    <xf numFmtId="0" fontId="3" fillId="0" borderId="1" xfId="0" applyFont="1" applyBorder="1" applyAlignment="1" applyProtection="1">
      <alignment horizontal="center" vertical="center"/>
    </xf>
    <xf numFmtId="0" fontId="3" fillId="0" borderId="0" xfId="0" applyFont="1" applyAlignment="1" applyProtection="1">
      <alignment horizontal="center" vertical="center"/>
    </xf>
    <xf numFmtId="0" fontId="19" fillId="5" borderId="5" xfId="0" applyFont="1" applyFill="1" applyBorder="1" applyAlignment="1" applyProtection="1">
      <alignment horizontal="center" vertical="center" wrapText="1"/>
    </xf>
    <xf numFmtId="0" fontId="3" fillId="0" borderId="1" xfId="0" applyFont="1" applyFill="1" applyBorder="1" applyAlignment="1" applyProtection="1">
      <alignment horizontal="left" vertical="center"/>
    </xf>
    <xf numFmtId="0" fontId="3" fillId="0" borderId="1" xfId="0" applyFont="1" applyBorder="1" applyAlignment="1" applyProtection="1">
      <alignment horizontal="left" vertical="center"/>
    </xf>
    <xf numFmtId="14" fontId="20" fillId="5" borderId="6" xfId="0" applyNumberFormat="1" applyFont="1" applyFill="1" applyBorder="1" applyAlignment="1" applyProtection="1">
      <alignment horizontal="center" vertical="center" wrapText="1"/>
    </xf>
    <xf numFmtId="0" fontId="19" fillId="5" borderId="2" xfId="0" applyFont="1" applyFill="1" applyBorder="1" applyAlignment="1" applyProtection="1">
      <alignment horizontal="center" vertical="center"/>
    </xf>
    <xf numFmtId="14" fontId="12" fillId="0" borderId="1" xfId="2" applyNumberFormat="1" applyFont="1" applyFill="1" applyBorder="1" applyAlignment="1" applyProtection="1">
      <alignment horizontal="center" vertical="center"/>
    </xf>
    <xf numFmtId="176" fontId="3" fillId="0" borderId="1" xfId="0" applyNumberFormat="1" applyFont="1" applyBorder="1" applyAlignment="1" applyProtection="1">
      <alignment horizontal="center" vertical="center"/>
    </xf>
    <xf numFmtId="176" fontId="3" fillId="0" borderId="0" xfId="0" applyNumberFormat="1" applyFont="1" applyAlignment="1" applyProtection="1">
      <alignment horizontal="center" vertical="center"/>
    </xf>
    <xf numFmtId="0" fontId="3" fillId="0" borderId="0" xfId="0" applyFont="1" applyFill="1" applyAlignment="1" applyProtection="1">
      <alignment horizontal="center" vertical="center"/>
    </xf>
    <xf numFmtId="0" fontId="3" fillId="0" borderId="0" xfId="0" applyFont="1" applyFill="1" applyAlignment="1" applyProtection="1">
      <alignment horizontal="left" vertical="center"/>
    </xf>
    <xf numFmtId="0" fontId="12" fillId="0" borderId="1" xfId="2" applyNumberFormat="1" applyFont="1" applyFill="1" applyBorder="1" applyAlignment="1" applyProtection="1">
      <alignment horizontal="center" vertical="center"/>
    </xf>
    <xf numFmtId="0" fontId="22" fillId="0" borderId="1" xfId="0" applyFont="1" applyBorder="1" applyAlignment="1">
      <alignment horizontal="left" vertical="center"/>
    </xf>
    <xf numFmtId="0" fontId="2" fillId="0" borderId="0" xfId="0" applyFont="1">
      <alignment vertical="center"/>
    </xf>
    <xf numFmtId="0" fontId="11" fillId="0" borderId="1" xfId="0" applyFont="1" applyBorder="1" applyAlignment="1">
      <alignment horizontal="left" vertical="center" wrapText="1"/>
    </xf>
    <xf numFmtId="0" fontId="21" fillId="0" borderId="0" xfId="0" pivotButton="1" applyFont="1" applyAlignment="1">
      <alignment horizontal="center" vertical="center"/>
    </xf>
    <xf numFmtId="0" fontId="21" fillId="0" borderId="0" xfId="0" applyFont="1" applyAlignment="1">
      <alignment horizontal="center" vertical="center"/>
    </xf>
    <xf numFmtId="0" fontId="21" fillId="0" borderId="0" xfId="0" applyNumberFormat="1" applyFont="1" applyAlignment="1">
      <alignment horizontal="center" vertical="center"/>
    </xf>
    <xf numFmtId="176" fontId="21" fillId="0" borderId="0" xfId="0" applyNumberFormat="1" applyFont="1" applyAlignment="1">
      <alignment horizontal="center" vertical="center"/>
    </xf>
    <xf numFmtId="0" fontId="19" fillId="0" borderId="0" xfId="0" applyFont="1">
      <alignment vertical="center"/>
    </xf>
    <xf numFmtId="0" fontId="0" fillId="0" borderId="0" xfId="0" applyAlignment="1">
      <alignment vertical="center" wrapText="1"/>
    </xf>
    <xf numFmtId="14" fontId="0" fillId="15" borderId="0" xfId="0" applyNumberFormat="1" applyFill="1">
      <alignment vertical="center"/>
    </xf>
    <xf numFmtId="0" fontId="0" fillId="15" borderId="0" xfId="0" applyFill="1" applyAlignment="1">
      <alignment vertical="center" wrapText="1"/>
    </xf>
    <xf numFmtId="0" fontId="0" fillId="5" borderId="0" xfId="0" applyFill="1">
      <alignment vertical="center"/>
    </xf>
    <xf numFmtId="14" fontId="0" fillId="5" borderId="0" xfId="0" applyNumberFormat="1" applyFill="1">
      <alignment vertical="center"/>
    </xf>
    <xf numFmtId="0" fontId="0" fillId="5" borderId="0" xfId="0" applyFill="1" applyAlignment="1">
      <alignment vertical="center" wrapText="1"/>
    </xf>
    <xf numFmtId="21" fontId="0" fillId="5" borderId="0" xfId="0" applyNumberFormat="1" applyFill="1">
      <alignment vertical="center"/>
    </xf>
    <xf numFmtId="0" fontId="0" fillId="11" borderId="0" xfId="0" applyFill="1">
      <alignment vertical="center"/>
    </xf>
    <xf numFmtId="14" fontId="0" fillId="11" borderId="0" xfId="0" applyNumberFormat="1" applyFill="1">
      <alignment vertical="center"/>
    </xf>
    <xf numFmtId="0" fontId="0" fillId="11" borderId="0" xfId="0" applyFill="1" applyAlignment="1">
      <alignment vertical="center" wrapText="1"/>
    </xf>
    <xf numFmtId="21" fontId="0" fillId="11" borderId="0" xfId="0" applyNumberFormat="1" applyFill="1">
      <alignment vertical="center"/>
    </xf>
    <xf numFmtId="0" fontId="20" fillId="16" borderId="15" xfId="0" applyFont="1" applyFill="1" applyBorder="1" applyAlignment="1">
      <alignment horizontal="center" vertical="center"/>
    </xf>
    <xf numFmtId="10" fontId="21" fillId="0" borderId="0" xfId="0" applyNumberFormat="1" applyFont="1">
      <alignment vertical="center"/>
    </xf>
    <xf numFmtId="10" fontId="21" fillId="0" borderId="0" xfId="0" applyNumberFormat="1" applyFont="1" applyAlignment="1">
      <alignment horizontal="center" vertical="center"/>
    </xf>
    <xf numFmtId="0" fontId="21" fillId="0" borderId="1" xfId="0" applyFont="1" applyBorder="1" applyAlignment="1">
      <alignment horizontal="center" vertical="center"/>
    </xf>
    <xf numFmtId="176" fontId="21" fillId="0" borderId="1" xfId="0" applyNumberFormat="1" applyFont="1" applyBorder="1" applyAlignment="1">
      <alignment horizontal="center" vertical="center"/>
    </xf>
    <xf numFmtId="0" fontId="21" fillId="0" borderId="1" xfId="0" applyNumberFormat="1" applyFont="1" applyBorder="1" applyAlignment="1">
      <alignment horizontal="center" vertical="center"/>
    </xf>
    <xf numFmtId="10" fontId="21" fillId="0" borderId="1" xfId="0" applyNumberFormat="1" applyFont="1" applyBorder="1" applyAlignment="1">
      <alignment horizontal="center" vertical="center"/>
    </xf>
    <xf numFmtId="0" fontId="20" fillId="0" borderId="1" xfId="0" applyFont="1" applyFill="1" applyBorder="1" applyAlignment="1">
      <alignment horizontal="center" vertical="center"/>
    </xf>
    <xf numFmtId="10" fontId="21" fillId="0" borderId="1" xfId="0" applyNumberFormat="1" applyFont="1" applyFill="1" applyBorder="1">
      <alignment vertical="center"/>
    </xf>
    <xf numFmtId="0" fontId="20" fillId="0" borderId="1" xfId="0" applyNumberFormat="1" applyFont="1" applyFill="1" applyBorder="1" applyAlignment="1">
      <alignment horizontal="center" vertical="center"/>
    </xf>
    <xf numFmtId="0" fontId="19" fillId="0" borderId="1" xfId="0" applyFont="1" applyBorder="1" applyAlignment="1">
      <alignment horizontal="center" vertical="center"/>
    </xf>
    <xf numFmtId="0" fontId="20" fillId="0" borderId="0" xfId="0" applyFont="1" applyFill="1" applyBorder="1" applyAlignment="1">
      <alignment horizontal="center" vertical="center"/>
    </xf>
    <xf numFmtId="0" fontId="20" fillId="0" borderId="0" xfId="0" applyNumberFormat="1" applyFont="1" applyFill="1" applyBorder="1" applyAlignment="1">
      <alignment horizontal="center" vertical="center"/>
    </xf>
    <xf numFmtId="10" fontId="21" fillId="0" borderId="0" xfId="0" applyNumberFormat="1" applyFont="1" applyFill="1" applyBorder="1">
      <alignment vertical="center"/>
    </xf>
    <xf numFmtId="0" fontId="2" fillId="0" borderId="0" xfId="2">
      <alignment vertical="center"/>
    </xf>
    <xf numFmtId="0" fontId="12" fillId="3" borderId="3" xfId="2" applyFont="1" applyFill="1" applyBorder="1" applyAlignment="1">
      <alignment vertical="center" wrapText="1"/>
    </xf>
    <xf numFmtId="0" fontId="2" fillId="0" borderId="0" xfId="2" applyFont="1" applyAlignment="1">
      <alignment vertical="center"/>
    </xf>
    <xf numFmtId="0" fontId="21" fillId="0" borderId="0" xfId="0" applyFont="1" applyAlignment="1">
      <alignment horizontal="left" vertical="top"/>
    </xf>
    <xf numFmtId="0" fontId="2" fillId="0" borderId="0" xfId="2">
      <alignment vertical="center"/>
    </xf>
    <xf numFmtId="0" fontId="2" fillId="0" borderId="0" xfId="2" applyAlignment="1">
      <alignment vertical="center"/>
    </xf>
    <xf numFmtId="0" fontId="2" fillId="4" borderId="0" xfId="2" applyFill="1" applyAlignment="1">
      <alignment vertical="center"/>
    </xf>
    <xf numFmtId="0" fontId="2" fillId="0" borderId="1" xfId="2" applyBorder="1" applyAlignment="1">
      <alignment vertical="center"/>
    </xf>
    <xf numFmtId="0" fontId="2" fillId="4" borderId="1" xfId="2" applyFill="1" applyBorder="1" applyAlignment="1">
      <alignment vertical="center"/>
    </xf>
    <xf numFmtId="0" fontId="2" fillId="0" borderId="1" xfId="2" applyFont="1" applyBorder="1" applyAlignment="1">
      <alignment vertical="center"/>
    </xf>
    <xf numFmtId="0" fontId="12" fillId="3" borderId="8" xfId="2" applyFont="1" applyFill="1" applyBorder="1" applyAlignment="1">
      <alignment vertical="center"/>
    </xf>
    <xf numFmtId="0" fontId="12" fillId="3" borderId="3" xfId="2" applyFont="1" applyFill="1" applyBorder="1" applyAlignment="1">
      <alignment vertical="center"/>
    </xf>
    <xf numFmtId="0" fontId="12" fillId="3" borderId="3" xfId="2" applyFont="1" applyFill="1" applyBorder="1" applyAlignment="1">
      <alignment horizontal="center" vertical="center"/>
    </xf>
    <xf numFmtId="0" fontId="12" fillId="3" borderId="7" xfId="2" applyFont="1" applyFill="1" applyBorder="1" applyAlignment="1">
      <alignment horizontal="center" vertical="center"/>
    </xf>
    <xf numFmtId="14" fontId="12" fillId="0" borderId="7" xfId="2" applyNumberFormat="1" applyFont="1" applyFill="1" applyBorder="1" applyAlignment="1">
      <alignment horizontal="center" vertical="center"/>
    </xf>
    <xf numFmtId="14" fontId="12" fillId="0" borderId="3" xfId="2" applyNumberFormat="1" applyFont="1" applyFill="1" applyBorder="1" applyAlignment="1">
      <alignment horizontal="center" vertical="center"/>
    </xf>
    <xf numFmtId="14" fontId="12" fillId="0" borderId="8" xfId="2" applyNumberFormat="1" applyFont="1" applyFill="1" applyBorder="1" applyAlignment="1">
      <alignment horizontal="center" vertical="center"/>
    </xf>
    <xf numFmtId="0" fontId="2" fillId="0" borderId="1" xfId="2" applyFill="1" applyBorder="1" applyAlignment="1">
      <alignment vertical="center"/>
    </xf>
    <xf numFmtId="0" fontId="12" fillId="3" borderId="3" xfId="2" applyFont="1" applyFill="1" applyBorder="1" applyAlignment="1">
      <alignment horizontal="center" vertical="center" wrapText="1"/>
    </xf>
    <xf numFmtId="14" fontId="12" fillId="0" borderId="9" xfId="2" applyNumberFormat="1" applyFont="1" applyFill="1" applyBorder="1" applyAlignment="1">
      <alignment horizontal="center" vertical="center"/>
    </xf>
    <xf numFmtId="14" fontId="12" fillId="0" borderId="10" xfId="2" applyNumberFormat="1" applyFont="1" applyFill="1" applyBorder="1" applyAlignment="1">
      <alignment horizontal="center" vertical="center"/>
    </xf>
    <xf numFmtId="14" fontId="12" fillId="0" borderId="11" xfId="2" applyNumberFormat="1" applyFont="1" applyFill="1" applyBorder="1" applyAlignment="1">
      <alignment horizontal="center" vertical="center"/>
    </xf>
    <xf numFmtId="0" fontId="12" fillId="3" borderId="3" xfId="2" applyFont="1" applyFill="1" applyBorder="1" applyAlignment="1">
      <alignment vertical="center" wrapText="1"/>
    </xf>
    <xf numFmtId="0" fontId="12" fillId="9" borderId="3" xfId="2" applyFont="1" applyFill="1" applyBorder="1" applyAlignment="1">
      <alignment vertical="center"/>
    </xf>
    <xf numFmtId="14" fontId="12" fillId="0" borderId="3" xfId="2" applyNumberFormat="1" applyFont="1" applyFill="1" applyBorder="1" applyAlignment="1">
      <alignment horizontal="left" vertical="center"/>
    </xf>
    <xf numFmtId="0" fontId="3" fillId="0" borderId="1" xfId="2" applyFont="1" applyBorder="1" applyAlignment="1">
      <alignment vertical="center"/>
    </xf>
    <xf numFmtId="177" fontId="3" fillId="0" borderId="1" xfId="2" applyNumberFormat="1" applyFont="1" applyBorder="1" applyAlignment="1">
      <alignment vertical="center"/>
    </xf>
    <xf numFmtId="14" fontId="3" fillId="0" borderId="1" xfId="2" applyNumberFormat="1" applyFont="1" applyFill="1" applyBorder="1" applyAlignment="1">
      <alignment vertical="center"/>
    </xf>
    <xf numFmtId="14" fontId="12" fillId="3" borderId="3" xfId="2" applyNumberFormat="1" applyFont="1" applyFill="1" applyBorder="1" applyAlignment="1">
      <alignment vertical="center" wrapText="1"/>
    </xf>
    <xf numFmtId="14" fontId="12" fillId="0" borderId="7" xfId="2" applyNumberFormat="1" applyFont="1" applyFill="1" applyBorder="1" applyAlignment="1">
      <alignment horizontal="center" vertical="center" wrapText="1"/>
    </xf>
    <xf numFmtId="0" fontId="12" fillId="9" borderId="3" xfId="2" applyFont="1" applyFill="1" applyBorder="1" applyAlignment="1">
      <alignment horizontal="center" vertical="center"/>
    </xf>
    <xf numFmtId="0" fontId="12" fillId="9" borderId="3" xfId="2" applyFont="1" applyFill="1" applyBorder="1" applyAlignment="1">
      <alignment vertical="center" wrapText="1"/>
    </xf>
    <xf numFmtId="14" fontId="12" fillId="0" borderId="3" xfId="2" applyNumberFormat="1" applyFont="1" applyFill="1" applyBorder="1" applyAlignment="1">
      <alignment horizontal="center" vertical="center" wrapText="1"/>
    </xf>
    <xf numFmtId="14" fontId="12" fillId="0" borderId="7" xfId="2" applyNumberFormat="1" applyFont="1" applyFill="1" applyBorder="1" applyAlignment="1">
      <alignment horizontal="left" vertical="center"/>
    </xf>
    <xf numFmtId="0" fontId="12" fillId="3" borderId="12" xfId="2" applyFont="1" applyFill="1" applyBorder="1" applyAlignment="1">
      <alignment horizontal="center" vertical="center"/>
    </xf>
    <xf numFmtId="0" fontId="12" fillId="3" borderId="12" xfId="2" applyFont="1" applyFill="1" applyBorder="1" applyAlignment="1">
      <alignment vertical="center"/>
    </xf>
    <xf numFmtId="0" fontId="12" fillId="3" borderId="12" xfId="2" applyFont="1" applyFill="1" applyBorder="1" applyAlignment="1">
      <alignment vertical="center" wrapText="1"/>
    </xf>
    <xf numFmtId="0" fontId="12" fillId="3" borderId="13" xfId="2" applyFont="1" applyFill="1" applyBorder="1" applyAlignment="1">
      <alignment vertical="center" wrapText="1"/>
    </xf>
    <xf numFmtId="0" fontId="12" fillId="3" borderId="1" xfId="2" applyFont="1" applyFill="1" applyBorder="1" applyAlignment="1">
      <alignment horizontal="center" vertical="center"/>
    </xf>
    <xf numFmtId="0" fontId="12" fillId="3" borderId="1" xfId="2" applyFont="1" applyFill="1" applyBorder="1" applyAlignment="1">
      <alignment vertical="center" wrapText="1"/>
    </xf>
    <xf numFmtId="0" fontId="12" fillId="3" borderId="1" xfId="2" applyFont="1" applyFill="1" applyBorder="1" applyAlignment="1">
      <alignment horizontal="left" vertical="center"/>
    </xf>
    <xf numFmtId="0" fontId="12" fillId="3" borderId="1" xfId="2" applyFont="1" applyFill="1" applyBorder="1" applyAlignment="1">
      <alignment vertical="center"/>
    </xf>
    <xf numFmtId="14" fontId="12" fillId="0" borderId="0" xfId="2" applyNumberFormat="1" applyFont="1" applyFill="1" applyBorder="1" applyAlignment="1">
      <alignment horizontal="center" vertical="center"/>
    </xf>
    <xf numFmtId="14" fontId="12" fillId="0" borderId="3" xfId="2" applyNumberFormat="1" applyFont="1" applyFill="1" applyBorder="1" applyAlignment="1">
      <alignment vertical="center"/>
    </xf>
    <xf numFmtId="14" fontId="12" fillId="11" borderId="7" xfId="2" applyNumberFormat="1" applyFont="1" applyFill="1" applyBorder="1" applyAlignment="1">
      <alignment horizontal="center" vertical="center"/>
    </xf>
    <xf numFmtId="0" fontId="2" fillId="0" borderId="0" xfId="2" applyFont="1" applyAlignment="1">
      <alignment vertical="center"/>
    </xf>
    <xf numFmtId="14" fontId="12" fillId="7" borderId="7" xfId="2" applyNumberFormat="1" applyFont="1" applyFill="1" applyBorder="1" applyAlignment="1">
      <alignment horizontal="center" vertical="center"/>
    </xf>
    <xf numFmtId="0" fontId="12" fillId="8" borderId="7" xfId="2" applyFont="1" applyFill="1" applyBorder="1" applyAlignment="1">
      <alignment vertical="center"/>
    </xf>
    <xf numFmtId="14" fontId="12" fillId="10" borderId="7" xfId="2" applyNumberFormat="1" applyFont="1" applyFill="1" applyBorder="1" applyAlignment="1">
      <alignment horizontal="center" vertical="center"/>
    </xf>
    <xf numFmtId="0" fontId="2" fillId="10" borderId="0" xfId="2" applyFill="1" applyAlignment="1">
      <alignment vertical="center"/>
    </xf>
    <xf numFmtId="0" fontId="12" fillId="13" borderId="3" xfId="2" applyFont="1" applyFill="1" applyBorder="1" applyAlignment="1">
      <alignment vertical="center"/>
    </xf>
    <xf numFmtId="0" fontId="2" fillId="7" borderId="0" xfId="2" applyFill="1" applyAlignment="1">
      <alignment vertical="center"/>
    </xf>
    <xf numFmtId="0" fontId="2" fillId="7" borderId="0" xfId="2" applyFont="1" applyFill="1" applyAlignment="1">
      <alignment vertical="center"/>
    </xf>
    <xf numFmtId="14" fontId="12" fillId="7" borderId="7" xfId="2" applyNumberFormat="1" applyFont="1" applyFill="1" applyBorder="1" applyAlignment="1">
      <alignment horizontal="left" vertical="center"/>
    </xf>
    <xf numFmtId="0" fontId="12" fillId="8" borderId="3" xfId="2" applyFont="1" applyFill="1" applyBorder="1" applyAlignment="1">
      <alignment vertical="center"/>
    </xf>
    <xf numFmtId="0" fontId="12" fillId="9" borderId="7" xfId="2" applyFont="1" applyFill="1" applyBorder="1" applyAlignment="1">
      <alignment vertical="center"/>
    </xf>
    <xf numFmtId="0" fontId="12" fillId="3" borderId="13" xfId="2" applyFont="1" applyFill="1" applyBorder="1" applyAlignment="1">
      <alignment vertical="center"/>
    </xf>
    <xf numFmtId="0" fontId="2" fillId="0" borderId="1" xfId="2" applyBorder="1">
      <alignment vertical="center"/>
    </xf>
    <xf numFmtId="0" fontId="12" fillId="3" borderId="8" xfId="2" applyFont="1" applyFill="1" applyBorder="1" applyAlignment="1">
      <alignment vertical="center" wrapText="1"/>
    </xf>
    <xf numFmtId="0" fontId="12" fillId="3" borderId="7" xfId="2" applyFont="1" applyFill="1" applyBorder="1" applyAlignment="1">
      <alignment vertical="center" wrapText="1"/>
    </xf>
    <xf numFmtId="0" fontId="12" fillId="0" borderId="3" xfId="2" applyFont="1" applyFill="1" applyBorder="1" applyAlignment="1">
      <alignment vertical="center" wrapText="1"/>
    </xf>
    <xf numFmtId="0" fontId="12" fillId="0" borderId="8" xfId="2" applyFont="1" applyFill="1" applyBorder="1" applyAlignment="1">
      <alignment vertical="center" wrapText="1"/>
    </xf>
    <xf numFmtId="0" fontId="12" fillId="12" borderId="3" xfId="2" applyFont="1" applyFill="1" applyBorder="1" applyAlignment="1">
      <alignment vertical="center" wrapText="1"/>
    </xf>
    <xf numFmtId="0" fontId="2" fillId="11" borderId="1" xfId="2" applyFill="1" applyBorder="1" applyAlignment="1">
      <alignment vertical="center"/>
    </xf>
    <xf numFmtId="14" fontId="12" fillId="11" borderId="3" xfId="2" applyNumberFormat="1" applyFont="1" applyFill="1" applyBorder="1" applyAlignment="1">
      <alignment horizontal="center" vertical="center"/>
    </xf>
    <xf numFmtId="0" fontId="2" fillId="11" borderId="1" xfId="2" applyFont="1" applyFill="1" applyBorder="1" applyAlignment="1">
      <alignment vertical="center"/>
    </xf>
    <xf numFmtId="177" fontId="3" fillId="11" borderId="1" xfId="2" applyNumberFormat="1" applyFont="1" applyFill="1" applyBorder="1" applyAlignment="1">
      <alignment vertical="center"/>
    </xf>
    <xf numFmtId="0" fontId="12" fillId="9" borderId="8" xfId="2" applyFont="1" applyFill="1" applyBorder="1" applyAlignment="1">
      <alignment vertical="center"/>
    </xf>
    <xf numFmtId="0" fontId="2" fillId="11" borderId="0" xfId="2" applyFill="1" applyAlignment="1">
      <alignment vertical="center"/>
    </xf>
    <xf numFmtId="0" fontId="3" fillId="11" borderId="1" xfId="2" applyFont="1" applyFill="1" applyBorder="1" applyAlignment="1">
      <alignment vertical="center"/>
    </xf>
    <xf numFmtId="14" fontId="3" fillId="11" borderId="1" xfId="2" applyNumberFormat="1" applyFont="1" applyFill="1" applyBorder="1" applyAlignment="1">
      <alignment vertical="center"/>
    </xf>
    <xf numFmtId="0" fontId="12" fillId="3" borderId="3" xfId="2" applyFont="1" applyFill="1" applyBorder="1" applyAlignment="1">
      <alignment horizontal="left" vertical="top"/>
    </xf>
    <xf numFmtId="0" fontId="3" fillId="0" borderId="2" xfId="2" applyFont="1" applyBorder="1" applyAlignment="1">
      <alignment vertical="center"/>
    </xf>
    <xf numFmtId="14" fontId="12" fillId="4" borderId="3" xfId="2" applyNumberFormat="1" applyFont="1" applyFill="1" applyBorder="1" applyAlignment="1">
      <alignment horizontal="center" vertical="center"/>
    </xf>
    <xf numFmtId="0" fontId="12" fillId="12" borderId="3" xfId="2" applyFont="1" applyFill="1" applyBorder="1" applyAlignment="1">
      <alignment horizontal="center" vertical="center"/>
    </xf>
    <xf numFmtId="0" fontId="3" fillId="4" borderId="1" xfId="2" applyFont="1" applyFill="1" applyBorder="1" applyAlignment="1">
      <alignment vertical="center"/>
    </xf>
    <xf numFmtId="0" fontId="12" fillId="12" borderId="3" xfId="2" applyFont="1" applyFill="1" applyBorder="1" applyAlignment="1">
      <alignment vertical="center"/>
    </xf>
    <xf numFmtId="0" fontId="2" fillId="4" borderId="1" xfId="2" applyFont="1" applyFill="1" applyBorder="1" applyAlignment="1">
      <alignment vertical="center"/>
    </xf>
    <xf numFmtId="14" fontId="3" fillId="4" borderId="1" xfId="2" applyNumberFormat="1" applyFont="1" applyFill="1" applyBorder="1" applyAlignment="1">
      <alignment vertical="center"/>
    </xf>
    <xf numFmtId="177" fontId="3" fillId="4" borderId="1" xfId="2" applyNumberFormat="1" applyFont="1" applyFill="1" applyBorder="1" applyAlignment="1">
      <alignment vertical="center"/>
    </xf>
    <xf numFmtId="14" fontId="12" fillId="4" borderId="7" xfId="2" applyNumberFormat="1" applyFont="1" applyFill="1" applyBorder="1" applyAlignment="1">
      <alignment horizontal="center" vertical="center"/>
    </xf>
    <xf numFmtId="0" fontId="12" fillId="12" borderId="8" xfId="2" applyFont="1" applyFill="1" applyBorder="1" applyAlignment="1">
      <alignment vertical="center"/>
    </xf>
    <xf numFmtId="0" fontId="2" fillId="4" borderId="0" xfId="2" applyFont="1" applyFill="1" applyAlignment="1">
      <alignment vertical="center"/>
    </xf>
    <xf numFmtId="0" fontId="3" fillId="4" borderId="1" xfId="2" applyFont="1" applyFill="1" applyBorder="1" applyAlignment="1">
      <alignment vertical="center" wrapText="1"/>
    </xf>
    <xf numFmtId="0" fontId="2" fillId="4" borderId="1" xfId="2" applyFill="1" applyBorder="1">
      <alignment vertical="center"/>
    </xf>
    <xf numFmtId="0" fontId="12" fillId="3" borderId="3" xfId="2" applyFont="1" applyFill="1" applyBorder="1" applyAlignment="1">
      <alignment vertical="top" wrapText="1"/>
    </xf>
    <xf numFmtId="0" fontId="12" fillId="12" borderId="3" xfId="2" applyFont="1" applyFill="1" applyBorder="1" applyAlignment="1">
      <alignment vertical="top" wrapText="1"/>
    </xf>
    <xf numFmtId="0" fontId="2" fillId="0" borderId="14" xfId="2" applyBorder="1" applyAlignment="1">
      <alignment vertical="center"/>
    </xf>
    <xf numFmtId="14" fontId="3" fillId="0" borderId="1" xfId="2" applyNumberFormat="1" applyFont="1" applyFill="1" applyBorder="1" applyAlignment="1">
      <alignment vertical="center" wrapText="1"/>
    </xf>
    <xf numFmtId="0" fontId="2" fillId="0" borderId="1" xfId="2" applyFont="1" applyBorder="1" applyAlignment="1">
      <alignment vertical="center" wrapText="1"/>
    </xf>
    <xf numFmtId="0" fontId="3" fillId="0" borderId="1" xfId="2" applyFont="1" applyBorder="1" applyAlignment="1">
      <alignment vertical="center" wrapText="1"/>
    </xf>
    <xf numFmtId="0" fontId="18" fillId="3" borderId="3" xfId="2" applyFont="1" applyFill="1" applyBorder="1" applyAlignment="1">
      <alignment vertical="center" wrapText="1"/>
    </xf>
    <xf numFmtId="0" fontId="12" fillId="14" borderId="3" xfId="2" applyFont="1" applyFill="1" applyBorder="1" applyAlignment="1">
      <alignment vertical="center"/>
    </xf>
    <xf numFmtId="0" fontId="2" fillId="11" borderId="0" xfId="2" applyFont="1" applyFill="1" applyAlignment="1">
      <alignment vertical="center"/>
    </xf>
    <xf numFmtId="0" fontId="3" fillId="12" borderId="3" xfId="2" applyFont="1" applyFill="1" applyBorder="1" applyAlignment="1">
      <alignment vertical="center" wrapText="1"/>
    </xf>
    <xf numFmtId="14" fontId="3" fillId="0" borderId="3" xfId="2" applyNumberFormat="1" applyFont="1" applyFill="1" applyBorder="1" applyAlignment="1">
      <alignment horizontal="left" vertical="center" wrapText="1"/>
    </xf>
    <xf numFmtId="0" fontId="12" fillId="0" borderId="3" xfId="2" applyFont="1" applyFill="1" applyBorder="1" applyAlignment="1">
      <alignment vertical="center"/>
    </xf>
    <xf numFmtId="0" fontId="2" fillId="0" borderId="0" xfId="2" applyFont="1" applyAlignment="1">
      <alignment vertical="center" wrapText="1"/>
    </xf>
    <xf numFmtId="0" fontId="3" fillId="0" borderId="1" xfId="2" applyFont="1" applyBorder="1">
      <alignment vertical="center"/>
    </xf>
    <xf numFmtId="14" fontId="27" fillId="0" borderId="1" xfId="2" applyNumberFormat="1" applyFont="1" applyBorder="1" applyAlignment="1">
      <alignment horizontal="center" vertical="center"/>
    </xf>
    <xf numFmtId="0" fontId="12" fillId="14" borderId="3" xfId="2" applyFont="1" applyFill="1" applyBorder="1" applyAlignment="1">
      <alignment vertical="center" wrapText="1"/>
    </xf>
    <xf numFmtId="0" fontId="12" fillId="3" borderId="10" xfId="2" applyFont="1" applyFill="1" applyBorder="1" applyAlignment="1">
      <alignment vertical="center" wrapText="1"/>
    </xf>
    <xf numFmtId="0" fontId="12" fillId="3" borderId="16" xfId="2" applyFont="1" applyFill="1" applyBorder="1" applyAlignment="1">
      <alignment vertical="center" wrapText="1"/>
    </xf>
    <xf numFmtId="14" fontId="7" fillId="0" borderId="1" xfId="2" applyNumberFormat="1" applyFont="1" applyBorder="1" applyAlignment="1">
      <alignment horizontal="left" vertical="center" wrapText="1"/>
    </xf>
    <xf numFmtId="0" fontId="12" fillId="3" borderId="17" xfId="2" applyFont="1" applyFill="1" applyBorder="1" applyAlignment="1">
      <alignment horizontal="center" vertical="center"/>
    </xf>
    <xf numFmtId="0" fontId="12" fillId="3" borderId="18" xfId="2" applyFont="1" applyFill="1" applyBorder="1" applyAlignment="1">
      <alignment vertical="center" wrapText="1"/>
    </xf>
    <xf numFmtId="0" fontId="2" fillId="0" borderId="19" xfId="2" applyBorder="1">
      <alignment vertical="center"/>
    </xf>
    <xf numFmtId="0" fontId="2" fillId="0" borderId="14" xfId="2" applyBorder="1">
      <alignment vertical="center"/>
    </xf>
    <xf numFmtId="0" fontId="2" fillId="0" borderId="11" xfId="2" applyBorder="1">
      <alignment vertical="center"/>
    </xf>
    <xf numFmtId="0" fontId="12" fillId="3" borderId="20" xfId="2" applyFont="1" applyFill="1" applyBorder="1" applyAlignment="1">
      <alignment vertical="center" wrapText="1"/>
    </xf>
    <xf numFmtId="0" fontId="12" fillId="3" borderId="16" xfId="2" applyFont="1" applyFill="1" applyBorder="1" applyAlignment="1">
      <alignment vertical="center"/>
    </xf>
    <xf numFmtId="0" fontId="12" fillId="3" borderId="21" xfId="2" applyFont="1" applyFill="1" applyBorder="1" applyAlignment="1">
      <alignment vertical="center" wrapText="1"/>
    </xf>
    <xf numFmtId="0" fontId="2" fillId="0" borderId="21" xfId="2" applyBorder="1">
      <alignment vertical="center"/>
    </xf>
    <xf numFmtId="0" fontId="12" fillId="3" borderId="14" xfId="2" applyFont="1" applyFill="1" applyBorder="1" applyAlignment="1">
      <alignment vertical="center" wrapText="1"/>
    </xf>
    <xf numFmtId="14" fontId="12" fillId="0" borderId="22" xfId="2" applyNumberFormat="1" applyFont="1" applyFill="1" applyBorder="1" applyAlignment="1">
      <alignment horizontal="center" vertical="center"/>
    </xf>
    <xf numFmtId="0" fontId="12" fillId="3" borderId="19" xfId="2" applyFont="1" applyFill="1" applyBorder="1" applyAlignment="1">
      <alignment vertical="center" wrapText="1"/>
    </xf>
    <xf numFmtId="0" fontId="12" fillId="0" borderId="1" xfId="2" applyNumberFormat="1" applyFont="1" applyFill="1" applyBorder="1" applyAlignment="1" applyProtection="1">
      <alignment horizontal="center" vertical="center"/>
      <protection locked="0"/>
    </xf>
  </cellXfs>
  <cellStyles count="3">
    <cellStyle name="Comma_UM HPC Pricing Summary" xfId="1"/>
    <cellStyle name="常规" xfId="0" builtinId="0"/>
    <cellStyle name="常规 2" xfId="2"/>
  </cellStyles>
  <dxfs count="35">
    <dxf>
      <numFmt numFmtId="26" formatCode="h:mm:ss"/>
    </dxf>
    <dxf>
      <numFmt numFmtId="19" formatCode="yyyy/m/d"/>
    </dxf>
    <dxf>
      <alignment horizontal="general" vertical="center" textRotation="0" wrapText="1" indent="0" justifyLastLine="0" shrinkToFit="0" readingOrder="0"/>
    </dxf>
    <dxf>
      <numFmt numFmtId="19" formatCode="yyyy/m/d"/>
    </dxf>
    <dxf>
      <alignment horizontal="center" readingOrder="0"/>
    </dxf>
    <dxf>
      <alignment horizontal="center" readingOrder="0"/>
    </dxf>
    <dxf>
      <alignment horizontal="center" readingOrder="0"/>
    </dxf>
    <dxf>
      <alignment horizontal="center" readingOrder="0"/>
    </dxf>
    <dxf>
      <font>
        <sz val="9"/>
      </font>
    </dxf>
    <dxf>
      <font>
        <sz val="9"/>
      </font>
    </dxf>
    <dxf>
      <font>
        <sz val="9"/>
      </font>
    </dxf>
    <dxf>
      <font>
        <sz val="9"/>
      </font>
    </dxf>
    <dxf>
      <font>
        <name val="微软雅黑"/>
        <scheme val="none"/>
      </font>
    </dxf>
    <dxf>
      <font>
        <name val="微软雅黑"/>
        <scheme val="none"/>
      </font>
    </dxf>
    <dxf>
      <font>
        <name val="微软雅黑"/>
        <scheme val="none"/>
      </font>
    </dxf>
    <dxf>
      <font>
        <name val="微软雅黑"/>
        <scheme val="none"/>
      </font>
    </dxf>
    <dxf>
      <alignment horizontal="center" readingOrder="0"/>
    </dxf>
    <dxf>
      <alignment horizontal="center" readingOrder="0"/>
    </dxf>
    <dxf>
      <alignment horizontal="center" readingOrder="0"/>
    </dxf>
    <dxf>
      <alignment horizontal="center" readingOrder="0"/>
    </dxf>
    <dxf>
      <alignment horizontal="center" readingOrder="0"/>
    </dxf>
    <dxf>
      <font>
        <sz val="9"/>
      </font>
    </dxf>
    <dxf>
      <font>
        <sz val="9"/>
      </font>
    </dxf>
    <dxf>
      <font>
        <sz val="9"/>
      </font>
    </dxf>
    <dxf>
      <font>
        <sz val="9"/>
      </font>
    </dxf>
    <dxf>
      <font>
        <sz val="9"/>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ill>
        <patternFill>
          <bgColor rgb="FF00B050"/>
        </patternFill>
      </fill>
    </dxf>
    <dxf>
      <font>
        <b val="0"/>
        <i val="0"/>
        <color auto="1"/>
      </font>
      <fill>
        <patternFill>
          <bgColor rgb="FFFFC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阮明胜" refreshedDate="42814.795713194442" createdVersion="5" refreshedVersion="5" minRefreshableVersion="3" recordCount="741">
  <cacheSource type="worksheet">
    <worksheetSource ref="A1:S742" sheet="数据提取变更记录表_新模板"/>
  </cacheSource>
  <cacheFields count="20">
    <cacheField name="序号" numFmtId="0">
      <sharedItems containsMixedTypes="1" containsNumber="1" containsInteger="1" minValue="1" maxValue="740"/>
    </cacheField>
    <cacheField name="提出时间" numFmtId="176">
      <sharedItems containsSemiMixedTypes="0" containsNonDate="0" containsDate="1" containsString="0" minDate="2016-01-06T00:00:00" maxDate="2017-03-18T00:00:00" count="253">
        <d v="2016-01-06T00:00:00"/>
        <d v="2016-01-11T00:00:00"/>
        <d v="2016-01-13T00:00:00"/>
        <d v="2016-01-14T00:00:00"/>
        <d v="2016-01-15T00:00:00"/>
        <d v="2016-01-18T00:00:00"/>
        <d v="2016-01-19T00:00:00"/>
        <d v="2016-01-21T00:00:00"/>
        <d v="2016-01-25T00:00:00"/>
        <d v="2016-01-27T00:00:00"/>
        <d v="2016-02-01T00:00:00"/>
        <d v="2016-02-03T00:00:00"/>
        <d v="2016-02-06T00:00:00"/>
        <d v="2016-02-08T00:00:00"/>
        <d v="2016-02-14T00:00:00"/>
        <d v="2016-02-15T00:00:00"/>
        <d v="2016-02-17T00:00:00"/>
        <d v="2016-02-18T00:00:00"/>
        <d v="2016-02-19T00:00:00"/>
        <d v="2016-02-20T00:00:00"/>
        <d v="2016-02-24T00:00:00"/>
        <d v="2016-02-22T00:00:00"/>
        <d v="2016-02-25T00:00:00"/>
        <d v="2016-02-29T00:00:00"/>
        <d v="2016-03-01T00:00:00"/>
        <d v="2016-03-02T00:00:00"/>
        <d v="2016-03-04T00:00:00"/>
        <d v="2016-03-03T00:00:00"/>
        <d v="2016-03-07T00:00:00"/>
        <d v="2016-03-08T00:00:00"/>
        <d v="2016-03-10T00:00:00"/>
        <d v="2016-03-11T00:00:00"/>
        <d v="2016-03-14T00:00:00"/>
        <d v="2016-03-12T00:00:00"/>
        <d v="2016-03-15T00:00:00"/>
        <d v="2016-03-16T00:00:00"/>
        <d v="2016-03-17T00:00:00"/>
        <d v="2016-03-18T00:00:00"/>
        <d v="2016-03-25T00:00:00"/>
        <d v="2016-03-23T00:00:00"/>
        <d v="2016-03-24T00:00:00"/>
        <d v="2016-03-29T00:00:00"/>
        <d v="2016-03-31T00:00:00"/>
        <d v="2016-03-28T00:00:00"/>
        <d v="2016-04-01T00:00:00"/>
        <d v="2016-04-06T00:00:00"/>
        <d v="2016-04-08T00:00:00"/>
        <d v="2016-04-11T00:00:00"/>
        <d v="2016-04-14T00:00:00"/>
        <d v="2016-04-07T00:00:00"/>
        <d v="2016-04-12T00:00:00"/>
        <d v="2016-04-18T00:00:00"/>
        <d v="2016-04-19T00:00:00"/>
        <d v="2016-04-20T00:00:00"/>
        <d v="2016-04-25T00:00:00"/>
        <d v="2016-04-22T00:00:00"/>
        <d v="2016-04-28T00:00:00"/>
        <d v="2016-04-21T00:00:00"/>
        <d v="2016-04-29T00:00:00"/>
        <d v="2016-04-27T00:00:00"/>
        <d v="2016-04-30T00:00:00"/>
        <d v="2016-05-03T00:00:00"/>
        <d v="2016-05-06T00:00:00"/>
        <d v="2016-05-09T00:00:00"/>
        <d v="2016-05-11T00:00:00"/>
        <d v="2016-05-12T00:00:00"/>
        <d v="2016-05-13T00:00:00"/>
        <d v="2016-05-17T00:00:00"/>
        <d v="2016-05-18T00:00:00"/>
        <d v="2016-05-19T00:00:00"/>
        <d v="2016-05-20T00:00:00"/>
        <d v="2016-05-23T00:00:00"/>
        <d v="2016-05-24T00:00:00"/>
        <d v="2016-05-25T00:00:00"/>
        <d v="2016-05-27T00:00:00"/>
        <d v="2016-05-30T00:00:00"/>
        <d v="2016-06-01T00:00:00"/>
        <d v="2016-06-02T00:00:00"/>
        <d v="2016-05-31T00:00:00"/>
        <d v="2016-06-06T00:00:00"/>
        <d v="2016-06-07T00:00:00"/>
        <d v="2016-06-08T00:00:00"/>
        <d v="2016-06-13T00:00:00"/>
        <d v="2016-06-15T00:00:00"/>
        <d v="2016-06-16T00:00:00"/>
        <d v="2016-06-17T00:00:00"/>
        <d v="2016-06-21T00:00:00"/>
        <d v="2016-06-23T00:00:00"/>
        <d v="2016-06-24T00:00:00"/>
        <d v="2016-06-27T00:00:00"/>
        <d v="2016-06-28T00:00:00"/>
        <d v="2016-06-29T00:00:00"/>
        <d v="2016-06-30T00:00:00"/>
        <d v="2016-07-01T00:00:00"/>
        <d v="2016-07-04T00:00:00"/>
        <d v="2016-07-06T00:00:00"/>
        <d v="2016-07-07T00:00:00"/>
        <d v="2016-07-08T00:00:00"/>
        <d v="2016-07-11T00:00:00"/>
        <d v="2016-07-13T00:00:00"/>
        <d v="2016-07-14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9T00:00:00"/>
        <d v="2016-08-10T00:00:00"/>
        <d v="2016-08-08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5T00:00:00"/>
        <d v="2016-09-06T00:00:00"/>
        <d v="2016-09-07T00:00:00"/>
        <d v="2016-09-09T00:00:00"/>
        <d v="2016-09-12T00:00:00"/>
        <d v="2016-09-13T00:00:00"/>
        <d v="2016-09-14T00:00:00"/>
        <d v="2016-09-18T00:00:00"/>
        <d v="2016-09-21T00:00:00"/>
        <d v="2016-09-22T00:00:00"/>
        <d v="2016-09-23T00:00:00"/>
        <d v="2016-09-26T00:00:00"/>
        <d v="2016-09-27T00:00:00"/>
        <d v="2016-09-28T00:00:00"/>
        <d v="2016-09-29T00:00:00"/>
        <d v="2016-09-30T00:00:00"/>
        <d v="2016-10-02T00:00:00"/>
        <d v="2016-10-08T00:00:00"/>
        <d v="2016-10-09T00:00:00"/>
        <d v="2016-10-10T00:00:00"/>
        <d v="2016-10-11T00:00:00"/>
        <d v="2016-10-12T00:00:00"/>
        <d v="2016-10-13T00:00:00"/>
        <d v="2016-10-14T00:00:00"/>
        <d v="2016-10-17T00:00:00"/>
        <d v="2016-10-18T00:00:00"/>
        <d v="2016-10-19T00:00:00"/>
        <d v="2016-10-20T00:00:00"/>
        <d v="2016-10-21T00:00:00"/>
        <d v="2016-10-24T00:00:00"/>
        <d v="2016-10-25T00:00:00"/>
        <d v="2016-10-31T00:00:00"/>
        <d v="2016-10-28T00:00:00"/>
        <d v="2016-11-01T00:00:00"/>
        <d v="2016-11-02T00:00:00"/>
        <d v="2016-11-03T00:00:00"/>
        <d v="2016-11-04T00:00:00"/>
        <d v="2016-11-08T00:00:00"/>
        <d v="2016-11-09T00:00:00"/>
        <d v="2016-10-26T00:00:00"/>
        <d v="2016-11-14T00:00:00"/>
        <d v="2016-11-15T00:00:00"/>
        <d v="2016-11-16T00:00:00"/>
        <d v="2016-11-17T00:00:00"/>
        <d v="2016-11-18T00:00:00"/>
        <d v="2016-11-22T00:00:00"/>
        <d v="2016-11-23T00:00:00"/>
        <d v="2016-11-24T00:00:00"/>
        <d v="2016-11-25T00:00:00"/>
        <d v="2016-11-28T00:00:00"/>
        <d v="2016-11-29T00:00:00"/>
        <d v="2016-11-30T00:00:00"/>
        <d v="2016-12-01T00:00:00"/>
        <d v="2016-12-02T00:00:00"/>
        <d v="2016-12-05T00:00:00"/>
        <d v="2016-12-06T00:00:00"/>
        <d v="2016-12-07T00:00:00"/>
        <d v="2016-12-08T00:00:00"/>
        <d v="2016-12-12T00:00:00"/>
        <d v="2016-12-13T00:00:00"/>
        <d v="2016-12-16T00:00:00"/>
        <d v="2016-12-09T00:00:00"/>
        <d v="2016-12-19T00:00:00"/>
        <d v="2016-12-20T00:00:00"/>
        <d v="2016-12-21T00:00:00"/>
        <d v="2016-12-22T00:00:00"/>
        <d v="2016-12-23T00:00:00"/>
        <d v="2016-12-26T00:00:00"/>
        <d v="2016-12-27T00:00:00"/>
        <d v="2016-12-28T00:00:00"/>
        <d v="2016-12-29T00:00:00"/>
        <d v="2016-12-30T00:00:00"/>
        <d v="2017-01-03T00:00:00"/>
        <d v="2017-01-04T00:00:00"/>
        <d v="2017-01-05T00:00:00"/>
        <d v="2017-01-06T00:00:00"/>
        <d v="2017-01-09T00:00:00"/>
        <d v="2017-01-10T00:00:00"/>
        <d v="2017-01-11T00:00:00"/>
        <d v="2017-01-12T00:00:00"/>
        <d v="2017-01-13T00:00:00"/>
        <d v="2017-01-16T00:00:00"/>
        <d v="2017-01-17T00:00:00"/>
        <d v="2017-01-19T00:00:00"/>
        <d v="2017-01-20T00:00:00"/>
        <d v="2017-01-22T00:00:00"/>
        <d v="2017-01-23T00:00:00"/>
        <d v="2017-01-25T00:00:00"/>
        <d v="2017-02-03T00:00:00"/>
        <d v="2017-01-30T00:00:00"/>
        <d v="2017-02-01T00:00:00"/>
        <d v="2017-02-04T00:00:00"/>
        <d v="2017-02-06T00:00:00"/>
        <d v="2017-02-07T00:00:00"/>
        <d v="2017-02-08T00:00:00"/>
        <d v="2017-02-09T00:00:00"/>
        <d v="2017-02-10T00:00:00"/>
        <d v="2017-02-14T00:00:00"/>
        <d v="2017-02-15T00:00:00"/>
        <d v="2017-02-16T00:00:00"/>
        <d v="2017-02-17T00:00:00"/>
        <d v="2017-02-20T00:00:00"/>
        <d v="2017-02-21T00:00:00"/>
        <d v="2017-02-22T00:00:00"/>
        <d v="2017-02-23T00:00:00"/>
        <d v="2017-02-27T00:00:00"/>
        <d v="2017-03-01T00:00:00"/>
        <d v="2017-03-02T00:00:00"/>
        <d v="2017-03-07T00:00:00"/>
        <d v="2017-03-08T00:00:00"/>
        <d v="2017-03-09T00:00:00"/>
        <d v="2017-03-10T00:00:00"/>
        <d v="2017-03-13T00:00:00"/>
        <d v="2017-03-05T00:00:00"/>
        <d v="2017-03-14T00:00:00"/>
        <d v="2017-03-15T00:00:00"/>
        <d v="2017-03-17T00:00:00"/>
      </sharedItems>
      <fieldGroup par="19" base="1">
        <rangePr groupBy="months" startDate="2016-01-06T00:00:00" endDate="2017-03-18T00:00:00"/>
        <groupItems count="14">
          <s v="&lt;2016/1/6"/>
          <s v="1月"/>
          <s v="2月"/>
          <s v="3月"/>
          <s v="4月"/>
          <s v="5月"/>
          <s v="6月"/>
          <s v="7月"/>
          <s v="8月"/>
          <s v="9月"/>
          <s v="10月"/>
          <s v="11月"/>
          <s v="12月"/>
          <s v="&gt;2017/3/18"/>
        </groupItems>
      </fieldGroup>
    </cacheField>
    <cacheField name="提出人" numFmtId="0">
      <sharedItems/>
    </cacheField>
    <cacheField name="单位/部门" numFmtId="0">
      <sharedItems/>
    </cacheField>
    <cacheField name="产品名称" numFmtId="0">
      <sharedItems/>
    </cacheField>
    <cacheField name="主题/邮件标题" numFmtId="0">
      <sharedItems containsMixedTypes="1" containsNumber="1" containsInteger="1" minValue="0" maxValue="20160405058"/>
    </cacheField>
    <cacheField name="内容" numFmtId="0">
      <sharedItems containsMixedTypes="1" containsNumber="1" containsInteger="1" minValue="0" maxValue="0" longText="1"/>
    </cacheField>
    <cacheField name="优先级" numFmtId="0">
      <sharedItems containsMixedTypes="1" containsNumber="1" containsInteger="1" minValue="0" maxValue="0"/>
    </cacheField>
    <cacheField name="工作量（人天）" numFmtId="0">
      <sharedItems containsMixedTypes="1" containsNumber="1" minValue="0" maxValue="9"/>
    </cacheField>
    <cacheField name="原因" numFmtId="0">
      <sharedItems containsMixedTypes="1" containsNumber="1" minValue="0" maxValue="0.1" longText="1"/>
    </cacheField>
    <cacheField name="产品经理" numFmtId="14">
      <sharedItems/>
    </cacheField>
    <cacheField name="项目经理" numFmtId="14">
      <sharedItems/>
    </cacheField>
    <cacheField name="计划完成时间" numFmtId="176">
      <sharedItems containsDate="1" containsMixedTypes="1" minDate="1899-12-30T00:00:00" maxDate="2017-02-18T00:00:00"/>
    </cacheField>
    <cacheField name="实际完成时间" numFmtId="176">
      <sharedItems containsDate="1" containsMixedTypes="1" minDate="1899-12-30T00:00:00" maxDate="2017-03-18T00:00:00"/>
    </cacheField>
    <cacheField name="距提出已持续天数" numFmtId="179">
      <sharedItems containsSemiMixedTypes="0" containsString="0" containsNumber="1" containsInteger="1" minValue="3" maxValue="439"/>
    </cacheField>
    <cacheField name="类型" numFmtId="14">
      <sharedItems/>
    </cacheField>
    <cacheField name="状态" numFmtId="0">
      <sharedItems count="3">
        <s v="已完成"/>
        <s v="已取消"/>
        <s v="进行中"/>
      </sharedItems>
    </cacheField>
    <cacheField name="签字扫描件路径" numFmtId="0">
      <sharedItems containsMixedTypes="1" containsNumber="1" containsInteger="1" minValue="0" maxValue="0"/>
    </cacheField>
    <cacheField name="原因类别" numFmtId="0">
      <sharedItems containsBlank="1" count="13">
        <s v="人为误操作"/>
        <s v="新需求"/>
        <s v="历史数据"/>
        <s v="ERP系统"/>
        <s v="数据提取"/>
        <s v="数据导入"/>
        <s v="系统缺陷"/>
        <s v="系统优化"/>
        <s v="问题未定位"/>
        <s v="数据导出"/>
        <s v="ERP数据修改"/>
        <m u="1"/>
        <s v="EPR系统" u="1"/>
      </sharedItems>
    </cacheField>
    <cacheField name="年" numFmtId="0" databaseField="0">
      <fieldGroup base="1">
        <rangePr groupBy="years" startDate="2016-01-06T00:00:00" endDate="2017-03-18T00:00:00"/>
        <groupItems count="4">
          <s v="&lt;2016/1/6"/>
          <s v="2016年"/>
          <s v="2017年"/>
          <s v="&gt;2017/3/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1">
  <r>
    <n v="1"/>
    <x v="0"/>
    <s v="郑志波"/>
    <s v="采购保障部"/>
    <s v="MIS"/>
    <n v="0"/>
    <s v="数据修改"/>
    <s v="中"/>
    <n v="0.2"/>
    <s v="15POLS0418这个合同号里 件号ZCV63-6-1 序号30722291有一个已上传的FAA.PDF附件需要删除掉"/>
    <s v="娄华"/>
    <s v="陈飞"/>
    <d v="2016-01-08T00:00:00"/>
    <d v="2016-01-08T00:00:00"/>
    <n v="439"/>
    <s v="数据变更"/>
    <x v="0"/>
    <s v=".\数据提取变更签字扫描件\机务\201601.JPG"/>
    <x v="0"/>
  </r>
  <r>
    <n v="2"/>
    <x v="0"/>
    <s v="洪东亮"/>
    <s v="采购保障部"/>
    <s v="MIS"/>
    <n v="0"/>
    <s v="MIS系统   合同号15POS1031    实物件号错误，故合同需退回未收料模式  烦请处理"/>
    <s v="中"/>
    <n v="0.2"/>
    <s v="MIS系统 合同号15POS1031 实物件号错误，故合同需退回未收料模式并删除此项收料记录"/>
    <s v="娄华"/>
    <s v="陈飞"/>
    <d v="2016-01-08T00:00:00"/>
    <d v="2016-01-08T00:00:00"/>
    <n v="439"/>
    <s v="数据变更"/>
    <x v="0"/>
    <s v=".\数据提取变更签字扫描件\机务\201601.JPG"/>
    <x v="0"/>
  </r>
  <r>
    <n v="3"/>
    <x v="0"/>
    <s v="洪赟"/>
    <s v="维修工程部"/>
    <s v="MIS"/>
    <n v="0"/>
    <s v="拉一个子件-防冰活门"/>
    <s v="中"/>
    <n v="0.2"/>
    <s v="麻烦帮我把PN：327155-3 SN:5471B 这个件拉入699155 这个发动机的子件 FIN：ATI VALVE 上，进入清单时间为2009-01-17"/>
    <s v="娄华"/>
    <s v="陈飞"/>
    <d v="2016-01-08T00:00:00"/>
    <d v="2016-01-08T00:00:00"/>
    <n v="439"/>
    <s v="数据变更"/>
    <x v="0"/>
    <s v=".\数据提取变更签字扫描件\机务\201601.JPG"/>
    <x v="1"/>
  </r>
  <r>
    <n v="4"/>
    <x v="0"/>
    <s v="洪赟"/>
    <s v="维修工程部"/>
    <s v="MIS"/>
    <n v="0"/>
    <s v="删除一个件"/>
    <s v="中"/>
    <n v="0.2"/>
    <s v="这个件6年前建立的时候，数据建立错了，成为了垃圾数据，已经和航材达成一致，确认可以删除"/>
    <s v="娄华"/>
    <s v="陈飞"/>
    <d v="2016-01-08T00:00:00"/>
    <d v="2016-01-08T00:00:00"/>
    <n v="439"/>
    <s v="数据变更"/>
    <x v="0"/>
    <s v=".\数据提取变更签字扫描件\机务\201601.JPG"/>
    <x v="2"/>
  </r>
  <r>
    <n v="5"/>
    <x v="0"/>
    <s v="洪赟"/>
    <s v="维修工程部"/>
    <s v="MIS"/>
    <n v="0"/>
    <s v="重开适用性"/>
    <s v="中"/>
    <n v="0.2"/>
    <s v="EOA320-36-006这份EO适用性 B6301 B6309 B6310三架飞机重新打开适用性，适用性关错"/>
    <s v="娄华"/>
    <s v="陈飞"/>
    <d v="2016-01-08T00:00:00"/>
    <d v="2016-01-08T00:00:00"/>
    <n v="439"/>
    <s v="数据变更"/>
    <x v="0"/>
    <s v=".\数据提取变更签字扫描件\机务\201601.JPG"/>
    <x v="0"/>
  </r>
  <r>
    <n v="6"/>
    <x v="1"/>
    <s v="洪东亮"/>
    <s v="采购保障部"/>
    <s v="MIS"/>
    <n v="0"/>
    <s v="MIS系统序号错误修改"/>
    <s v="中"/>
    <n v="0.2"/>
    <s v="MIS系统中发现一个电池的序号错误"/>
    <s v="娄华"/>
    <s v="陈飞"/>
    <d v="2016-01-15T00:00:00"/>
    <d v="2016-01-18T00:00:00"/>
    <n v="434"/>
    <s v="数据变更"/>
    <x v="0"/>
    <s v=".\数据提取变更签字扫描件\机务\201601.JPG"/>
    <x v="0"/>
  </r>
  <r>
    <n v="7"/>
    <x v="2"/>
    <s v="孙正杰"/>
    <s v="采购保障部"/>
    <s v="MIS"/>
    <n v="0"/>
    <s v="系统问题20160113002"/>
    <s v="中"/>
    <n v="0.2"/>
    <s v="mis中发票无法保存"/>
    <s v="娄华"/>
    <s v="陈飞"/>
    <d v="2016-01-15T00:00:00"/>
    <d v="2016-01-18T00:00:00"/>
    <n v="432"/>
    <s v="数据变更"/>
    <x v="0"/>
    <s v=".\数据提取变更签字扫描件\机务\201601.JPG"/>
    <x v="3"/>
  </r>
  <r>
    <n v="8"/>
    <x v="2"/>
    <s v="苏梦烨"/>
    <s v="采购保障部"/>
    <s v="MIS"/>
    <n v="0"/>
    <s v="系统问题20160113002"/>
    <s v="中"/>
    <n v="0.2"/>
    <s v="MIS发票推送问题"/>
    <s v="娄华"/>
    <s v="陈飞"/>
    <d v="2016-01-15T00:00:00"/>
    <d v="2016-01-18T00:00:00"/>
    <n v="432"/>
    <s v="数据变更"/>
    <x v="0"/>
    <s v=".\数据提取变更签字扫描件\机务\201601.JPG"/>
    <x v="3"/>
  </r>
  <r>
    <n v="9"/>
    <x v="2"/>
    <s v="王巍"/>
    <s v="采购保障部"/>
    <s v="MIS"/>
    <n v="0"/>
    <s v="工具数据导出"/>
    <s v="中"/>
    <n v="0.2"/>
    <s v="帮忙按附件要求导下工具数据"/>
    <s v="娄华"/>
    <s v="陈飞"/>
    <d v="2016-01-22T00:00:00"/>
    <d v="2016-01-26T00:00:00"/>
    <n v="432"/>
    <s v="数据提取"/>
    <x v="0"/>
    <s v=".\数据提取变更签字扫描件\机务\201601.JPG"/>
    <x v="4"/>
  </r>
  <r>
    <n v="10"/>
    <x v="3"/>
    <s v="洪赟"/>
    <s v="维修工程部"/>
    <s v="MIS"/>
    <n v="0"/>
    <s v="EO主控界面 限制性部件警告功能 相关修改"/>
    <s v="中"/>
    <n v="0.2"/>
    <s v="如果部件警告这个故障是由于PN:201166014-010 单单这一个件号对应的组合件起落架引起的"/>
    <s v="娄华"/>
    <s v="陈飞"/>
    <d v="2016-01-22T00:00:00"/>
    <d v="2016-01-21T00:00:00"/>
    <n v="431"/>
    <s v="数据变更"/>
    <x v="0"/>
    <s v=".\数据提取变更签字扫描件\机务\201601.JPG"/>
    <x v="1"/>
  </r>
  <r>
    <n v="11"/>
    <x v="3"/>
    <s v="张恺"/>
    <s v="维修工程部"/>
    <s v="MIS"/>
    <n v="0"/>
    <s v="Re:Re:Re:重开适用性"/>
    <s v="中"/>
    <n v="0.2"/>
    <s v="EOA320-36-006这份EO适用性 B6301 B6309 B6310三架飞机重新打开适用性，适用性关错"/>
    <s v="娄华"/>
    <s v="陈飞"/>
    <d v="2016-01-22T00:00:00"/>
    <d v="2016-01-21T00:00:00"/>
    <n v="431"/>
    <s v="数据变更"/>
    <x v="0"/>
    <s v=".\数据提取变更签字扫描件\机务\201601.JPG"/>
    <x v="0"/>
  </r>
  <r>
    <n v="12"/>
    <x v="3"/>
    <s v="盛斌斌"/>
    <s v="维修工程部"/>
    <s v="MIS"/>
    <n v="0"/>
    <s v="修改工卡状态5"/>
    <s v="中"/>
    <n v="0.2"/>
    <s v="麻烦帮我把 PN：70227A010001 SN:70227-00521 工卡号：TGC-A215800-01-1 的这份TGC工卡在“时控件计划调整”界面中的工卡状态从“仓库执行”调整为“计划中"/>
    <s v="娄华"/>
    <s v="陈飞"/>
    <d v="2016-01-22T00:00:00"/>
    <d v="2016-01-21T00:00:00"/>
    <n v="431"/>
    <s v="数据变更"/>
    <x v="0"/>
    <s v=".\数据提取变更签字扫描件\机务\201601.JPG"/>
    <x v="0"/>
  </r>
  <r>
    <n v="13"/>
    <x v="4"/>
    <s v="杨海川"/>
    <s v="采购保障部"/>
    <s v="MIS"/>
    <n v="0"/>
    <s v="请删除件号：74-110-4 序号：AAE1313"/>
    <s v="中"/>
    <n v="0.2"/>
    <s v="因为此件按16POP0084收料入库，但实际质量未看清事物件号实际为74-110-10"/>
    <s v="娄华"/>
    <s v="陈飞"/>
    <d v="2016-01-22T00:00:00"/>
    <d v="2016-01-21T00:00:00"/>
    <n v="430"/>
    <s v="数据变更"/>
    <x v="0"/>
    <s v=".\数据提取变更签字扫描件\机务\201601.JPG"/>
    <x v="0"/>
  </r>
  <r>
    <n v="14"/>
    <x v="5"/>
    <s v="徐斌"/>
    <s v="采购保障部"/>
    <s v="MIS"/>
    <n v="0"/>
    <s v="发票000163474推送报错"/>
    <s v="中"/>
    <n v="0.2"/>
    <s v="这个发票推送报错"/>
    <s v="娄华"/>
    <s v="陈飞"/>
    <d v="2016-01-22T00:00:00"/>
    <d v="2016-01-21T00:00:00"/>
    <n v="427"/>
    <s v="数据变更"/>
    <x v="0"/>
    <s v=".\数据提取变更签字扫描件\机务\201601.JPG"/>
    <x v="3"/>
  </r>
  <r>
    <n v="15"/>
    <x v="5"/>
    <s v="徐斌"/>
    <s v="采购保障部"/>
    <s v="MIS"/>
    <n v="0"/>
    <s v="三份发票无法选到合同"/>
    <s v="中"/>
    <n v="0.2"/>
    <s v="这个发票推送报错"/>
    <s v="娄华"/>
    <s v="陈飞"/>
    <d v="2016-01-22T00:00:00"/>
    <d v="2016-01-21T00:00:00"/>
    <n v="427"/>
    <s v="数据变更"/>
    <x v="0"/>
    <s v=".\数据提取变更签字扫描件\机务\201601.JPG"/>
    <x v="3"/>
  </r>
  <r>
    <n v="16"/>
    <x v="5"/>
    <s v="徐斌"/>
    <s v="采购保障部"/>
    <s v="MIS"/>
    <n v="0"/>
    <s v="付款问题"/>
    <s v="中"/>
    <n v="0.2"/>
    <s v="这个发票推送报错"/>
    <s v="娄华"/>
    <s v="陈飞"/>
    <d v="2016-01-22T00:00:00"/>
    <d v="2016-02-06T00:00:00"/>
    <n v="427"/>
    <s v="数据变更"/>
    <x v="0"/>
    <s v=".\数据提取变更签字扫描件\机务\201601.JPG"/>
    <x v="3"/>
  </r>
  <r>
    <n v="17"/>
    <x v="5"/>
    <s v="苏梦烨"/>
    <s v="采购保障部"/>
    <s v="MIS"/>
    <n v="0"/>
    <s v="MIS系统ERP系统合同供应商修改"/>
    <s v="中"/>
    <n v="0.2"/>
    <s v="供应商录入错误"/>
    <s v="娄华"/>
    <s v="陈飞"/>
    <d v="2016-01-22T00:00:00"/>
    <d v="2016-01-21T00:00:00"/>
    <n v="427"/>
    <s v="数据变更"/>
    <x v="0"/>
    <s v=".\数据提取变更签字扫描件\机务\201601.JPG"/>
    <x v="0"/>
  </r>
  <r>
    <n v="18"/>
    <x v="6"/>
    <s v="罗金禄"/>
    <s v="采购保障部"/>
    <s v="MIS"/>
    <n v="0"/>
    <s v="MIS工具管理系统BUG收集-孙正杰-2015-12-16"/>
    <s v="中"/>
    <n v="0.2"/>
    <s v="发票推送错误，供应商急着催付款"/>
    <s v="娄华"/>
    <s v="陈飞"/>
    <d v="2016-01-22T00:00:00"/>
    <d v="2016-01-26T00:00:00"/>
    <n v="426"/>
    <s v="数据变更"/>
    <x v="0"/>
    <s v=".\数据提取变更签字扫描件\机务\201601.JPG"/>
    <x v="3"/>
  </r>
  <r>
    <n v="19"/>
    <x v="7"/>
    <s v="周磊"/>
    <s v="维修工程部"/>
    <s v="MIS"/>
    <n v="0"/>
    <s v="修改水龙头的当前位置"/>
    <s v="中"/>
    <n v="0.2"/>
    <s v="由于航线人员错录了飞机号，该水龙头的位置被错误的改为B6751"/>
    <s v="娄华"/>
    <s v="陈飞"/>
    <d v="2016-01-22T00:00:00"/>
    <d v="2016-01-26T00:00:00"/>
    <n v="424"/>
    <s v="数据变更"/>
    <x v="0"/>
    <s v=".\数据提取变更签字扫描件\机务\201601.JPG"/>
    <x v="0"/>
  </r>
  <r>
    <n v="20"/>
    <x v="7"/>
    <s v="方加亮"/>
    <s v="采购保障部"/>
    <s v="MIS"/>
    <n v="0"/>
    <s v="MIS步骤误操作恢复"/>
    <s v="中"/>
    <n v="0.2"/>
    <s v="这个件是第一次进我们系统，不是反复租赁，应该是系统BUG问题"/>
    <s v="娄华"/>
    <s v="陈飞"/>
    <d v="2016-02-05T00:00:00"/>
    <d v="2016-02-06T00:00:00"/>
    <n v="424"/>
    <s v="数据变更"/>
    <x v="0"/>
    <s v=".\数据提取变更签字扫描件\机务\201601.JPG"/>
    <x v="0"/>
  </r>
  <r>
    <n v="21"/>
    <x v="8"/>
    <s v="蔡旺青"/>
    <s v="维修工程部"/>
    <s v="MIS"/>
    <n v="0"/>
    <s v="不正常航班信息重复录入删除"/>
    <s v="中"/>
    <n v="0.2"/>
    <s v="MIS系统中有一个《不正常航班信息》重复录入的信息，请帮忙删除掉&quot;不正常航班信息编号为201601225596（参考附件截图）&quot;，"/>
    <s v="娄华"/>
    <s v="陈飞"/>
    <d v="2016-01-29T00:00:00"/>
    <d v="2016-01-26T00:00:00"/>
    <n v="420"/>
    <s v="数据变更"/>
    <x v="0"/>
    <s v=".\数据提取变更签字扫描件\机务\201601.JPG"/>
    <x v="0"/>
  </r>
  <r>
    <n v="22"/>
    <x v="8"/>
    <s v="徐斌"/>
    <s v="采购保障部"/>
    <s v="MIS"/>
    <n v="0"/>
    <s v="付款推送报错"/>
    <s v="中"/>
    <n v="0.2"/>
    <s v="15POS1222推送报错"/>
    <s v="娄华"/>
    <s v="陈飞"/>
    <d v="2016-01-29T00:00:00"/>
    <d v="2016-01-26T00:00:00"/>
    <n v="420"/>
    <s v="数据变更"/>
    <x v="0"/>
    <s v=".\数据提取变更签字扫描件\机务\201601.JPG"/>
    <x v="3"/>
  </r>
  <r>
    <n v="23"/>
    <x v="8"/>
    <s v="洪赟"/>
    <s v="维修工程部"/>
    <s v="MIS"/>
    <n v="0"/>
    <s v="删除两步移动步骤2"/>
    <s v="中"/>
    <n v="0.2"/>
    <s v="麻烦帮我把PN：N40-1B20212-102 SN：277002这个件的最近两步移动步骤删除，使之回到B6932原始装机位"/>
    <s v="娄华"/>
    <s v="陈飞"/>
    <d v="2016-01-29T00:00:00"/>
    <d v="2016-01-26T00:00:00"/>
    <n v="420"/>
    <s v="数据变更"/>
    <x v="0"/>
    <s v=".\数据提取变更签字扫描件\机务\201601.JPG"/>
    <x v="0"/>
  </r>
  <r>
    <n v="24"/>
    <x v="9"/>
    <s v="张琦"/>
    <s v="维修工程部"/>
    <s v="MIS"/>
    <n v="0"/>
    <s v="苏琦误操作 数据恢复"/>
    <s v="中"/>
    <n v="0.5"/>
    <n v="0"/>
    <s v="娄华"/>
    <s v="陈飞"/>
    <d v="2016-01-27T00:00:00"/>
    <d v="2016-01-27T00:00:00"/>
    <n v="418"/>
    <s v="数据变更"/>
    <x v="0"/>
    <s v=".\数据提取变更签字扫描件\机务\201601.JPG"/>
    <x v="0"/>
  </r>
  <r>
    <n v="25"/>
    <x v="10"/>
    <s v="张琦"/>
    <s v="维修工程部"/>
    <s v="MIS"/>
    <n v="0"/>
    <s v="MIS数据导出"/>
    <s v="中"/>
    <n v="0.5"/>
    <s v="麻烦导出一份数据，主要是生产指令完工的间隔，质量审核用"/>
    <s v="娄华"/>
    <s v="陈飞"/>
    <d v="2016-02-05T00:00:00"/>
    <d v="2016-02-26T00:00:00"/>
    <n v="413"/>
    <s v="数据提取"/>
    <x v="0"/>
    <s v=".\数据提取变更签字扫描件\机务\201602.JPG"/>
    <x v="4"/>
  </r>
  <r>
    <n v="26"/>
    <x v="10"/>
    <s v="张琦"/>
    <s v="维修工程部"/>
    <s v="MIS"/>
    <n v="0"/>
    <s v="2015年第四季度内审审核单-安全质量 问题清单"/>
    <s v="中"/>
    <n v="0.5"/>
    <n v="0"/>
    <s v="娄华"/>
    <s v="陈飞"/>
    <d v="2016-02-05T00:00:00"/>
    <d v="2016-03-04T00:00:00"/>
    <n v="413"/>
    <s v="数据变更"/>
    <x v="0"/>
    <s v=".\数据提取变更签字扫描件\机务\201602.JPG"/>
    <x v="5"/>
  </r>
  <r>
    <n v="27"/>
    <x v="10"/>
    <s v="冯小辉"/>
    <s v="采购保障部"/>
    <s v="MIS"/>
    <n v="0"/>
    <s v="16ROR0157合同实际送修供应商需修改需求"/>
    <s v="中"/>
    <n v="0.5"/>
    <n v="0"/>
    <s v="娄华"/>
    <s v="陈飞"/>
    <d v="2016-02-05T00:00:00"/>
    <d v="2016-02-06T00:00:00"/>
    <n v="413"/>
    <s v="数据变更"/>
    <x v="0"/>
    <s v=".\数据提取变更签字扫描件\机务\201602.JPG"/>
    <x v="3"/>
  </r>
  <r>
    <n v="28"/>
    <x v="10"/>
    <s v="张恺"/>
    <s v="维修工程部"/>
    <s v="MIS"/>
    <n v="0"/>
    <s v="EOCOM-71-008  数据修改"/>
    <s v="中"/>
    <n v="0.5"/>
    <n v="0"/>
    <s v="娄华"/>
    <s v="陈飞"/>
    <d v="2016-02-05T00:00:00"/>
    <d v="2016-03-04T00:00:00"/>
    <n v="413"/>
    <s v="数据变更"/>
    <x v="0"/>
    <s v=".\数据提取变更签字扫描件\机务\201602.JPG"/>
    <x v="0"/>
  </r>
  <r>
    <n v="29"/>
    <x v="10"/>
    <s v="盛斌斌"/>
    <s v="维修工程部"/>
    <s v="MIS"/>
    <n v="0"/>
    <s v="FLB整体搬迁"/>
    <s v="中"/>
    <n v="0.5"/>
    <s v="由于一线人员FLB录错"/>
    <s v="娄华"/>
    <s v="陈飞"/>
    <d v="2016-02-05T00:00:00"/>
    <d v="2016-03-04T00:00:00"/>
    <n v="413"/>
    <s v="数据变更"/>
    <x v="0"/>
    <s v=".\数据提取变更签字扫描件\机务\201602.JPG"/>
    <x v="0"/>
  </r>
  <r>
    <n v="30"/>
    <x v="11"/>
    <s v="邢文杰"/>
    <s v="维修工程部"/>
    <s v="MIS"/>
    <n v="0"/>
    <s v="麻烦帮忙把这份工卡退回90天计划中"/>
    <s v="高"/>
    <n v="0.5"/>
    <s v="一线兄弟们误点了完工，工卡卡在了工程师完工状态"/>
    <s v="娄华"/>
    <s v="陈飞"/>
    <d v="2016-02-05T00:00:00"/>
    <d v="2016-02-06T00:00:00"/>
    <n v="411"/>
    <s v="数据变更"/>
    <x v="0"/>
    <s v=".\数据提取变更签字扫描件\机务\201602.JPG"/>
    <x v="0"/>
  </r>
  <r>
    <n v="31"/>
    <x v="11"/>
    <s v="杨海川"/>
    <s v="采购保障部"/>
    <s v="MIS"/>
    <n v="0"/>
    <s v="关于PN:6774G010000 SN:6774-11560 无法发料问题"/>
    <s v="中"/>
    <n v="0.5"/>
    <n v="0"/>
    <s v="娄华"/>
    <s v="陈飞"/>
    <d v="2016-02-05T00:00:00"/>
    <d v="2016-02-06T00:00:00"/>
    <n v="411"/>
    <s v="数据变更"/>
    <x v="0"/>
    <s v=".\数据提取变更签字扫描件\机务\201602.JPG"/>
    <x v="6"/>
  </r>
  <r>
    <n v="32"/>
    <x v="11"/>
    <s v="张琦"/>
    <s v="维修工程部"/>
    <s v="MIS"/>
    <n v="0"/>
    <s v="危险品导出"/>
    <s v="中"/>
    <n v="0.5"/>
    <n v="0"/>
    <s v="娄华"/>
    <s v="陈飞"/>
    <d v="2016-02-05T00:00:00"/>
    <d v="2016-02-06T00:00:00"/>
    <n v="411"/>
    <s v="数据变更"/>
    <x v="0"/>
    <s v=".\数据提取变更签字扫描件\机务\201602.JPG"/>
    <x v="4"/>
  </r>
  <r>
    <n v="33"/>
    <x v="11"/>
    <s v="赵诸迎"/>
    <s v="维修工程部"/>
    <s v="MIS"/>
    <n v="0"/>
    <s v="B8000工卡TGPE-A361143-01-1L恢复"/>
    <s v="中"/>
    <n v="0.5"/>
    <n v="0"/>
    <s v="娄华"/>
    <s v="陈飞"/>
    <d v="2016-02-05T00:00:00"/>
    <d v="2016-02-06T00:00:00"/>
    <n v="411"/>
    <s v="数据变更"/>
    <x v="0"/>
    <s v=".\数据提取变更签字扫描件\机务\201602.JPG"/>
    <x v="6"/>
  </r>
  <r>
    <n v="35"/>
    <x v="12"/>
    <s v="苏宏超"/>
    <s v="采购保障部"/>
    <s v="MIS"/>
    <n v="0"/>
    <s v="PN:6774G010000，SN :6774-11560系统卡在DF位"/>
    <s v="中"/>
    <n v="0.5"/>
    <n v="0"/>
    <s v="娄华"/>
    <s v="陈飞"/>
    <d v="2016-02-05T00:00:00"/>
    <d v="2016-02-06T00:00:00"/>
    <n v="408"/>
    <s v="数据变更"/>
    <x v="0"/>
    <s v=".\数据提取变更签字扫描件\机务\201602.JPG"/>
    <x v="0"/>
  </r>
  <r>
    <n v="36"/>
    <x v="13"/>
    <s v="杨海川"/>
    <s v="采购保障部"/>
    <s v="MIS"/>
    <n v="0"/>
    <s v="系统数据修改"/>
    <s v="中"/>
    <n v="0.5"/>
    <s v="航材质量在收料操作中序号输入错误"/>
    <s v="娄华"/>
    <s v="陈飞"/>
    <d v="2016-02-19T00:00:00"/>
    <d v="2016-03-04T00:00:00"/>
    <n v="406"/>
    <s v="数据变更"/>
    <x v="0"/>
    <s v=".\数据提取变更签字扫描件\机务\201602.JPG"/>
    <x v="0"/>
  </r>
  <r>
    <n v="37"/>
    <x v="14"/>
    <s v="洪东亮"/>
    <s v="采购保障部"/>
    <s v="MIS"/>
    <n v="0"/>
    <s v="MIS中更改一下序号"/>
    <s v="中"/>
    <n v="0.5"/>
    <s v="录入序号错误"/>
    <s v="娄华"/>
    <s v="陈飞"/>
    <d v="2016-02-19T00:00:00"/>
    <d v="2016-03-04T00:00:00"/>
    <n v="400"/>
    <s v="数据变更"/>
    <x v="0"/>
    <s v=".\数据提取变更签字扫描件\机务\201602.JPG"/>
    <x v="0"/>
  </r>
  <r>
    <n v="38"/>
    <x v="15"/>
    <s v="洪东亮"/>
    <s v="采购保障部"/>
    <s v="MIS"/>
    <n v="0"/>
    <s v="合同16POS0058件号信息更改！"/>
    <s v="中"/>
    <n v="0.5"/>
    <s v="合同16POS0058，件号642-0102-115， 批次1101484， 贴挂签时发现件号错误_x000a__x000a_"/>
    <s v="娄华"/>
    <s v="陈飞"/>
    <d v="2016-02-19T00:00:00"/>
    <d v="2016-03-04T00:00:00"/>
    <n v="399"/>
    <s v="数据变更"/>
    <x v="0"/>
    <s v=".\数据提取变更签字扫描件\机务\201602.JPG"/>
    <x v="0"/>
  </r>
  <r>
    <n v="39"/>
    <x v="16"/>
    <s v="洪赟"/>
    <s v="维修工程部"/>
    <s v="MIS"/>
    <n v="0"/>
    <s v="请帮忙调整工卡格式TGPE-A278468-01-1L"/>
    <s v="中"/>
    <n v="0.5"/>
    <s v="录入了小写的逗号导致没换行，界面显示不友好"/>
    <s v="娄华"/>
    <s v="陈飞"/>
    <d v="2016-02-19T00:00:00"/>
    <d v="2016-02-22T00:00:00"/>
    <n v="397"/>
    <s v="数据变更"/>
    <x v="0"/>
    <s v=".\数据提取变更签字扫描件\机务\201602.JPG"/>
    <x v="6"/>
  </r>
  <r>
    <n v="40"/>
    <x v="17"/>
    <s v="洪赟"/>
    <s v="维修工程部"/>
    <s v="MIS"/>
    <n v="0"/>
    <s v="拉一个子件PN：45D31 SN：5109 "/>
    <s v="中"/>
    <n v="0.5"/>
    <n v="0"/>
    <s v="娄华"/>
    <s v="陈飞"/>
    <d v="2016-02-19T00:00:00"/>
    <d v="2016-02-22T00:00:00"/>
    <n v="396"/>
    <s v="数据变更"/>
    <x v="0"/>
    <s v=".\数据提取变更签字扫描件\机务\201602.JPG"/>
    <x v="0"/>
  </r>
  <r>
    <n v="41"/>
    <x v="18"/>
    <s v="郑志波"/>
    <s v="采购保障部"/>
    <s v="MIS"/>
    <n v="0"/>
    <s v="票04299220、08899503、08729369、09046222 MIS推送有问题"/>
    <s v="中"/>
    <n v="0.5"/>
    <s v="ERP数据交互问题"/>
    <s v="娄华"/>
    <s v="陈飞"/>
    <d v="2016-02-26T00:00:00"/>
    <d v="2016-02-22T00:00:00"/>
    <n v="395"/>
    <s v="数据变更"/>
    <x v="0"/>
    <s v=".\数据提取变更签字扫描件\机务\201602.JPG"/>
    <x v="3"/>
  </r>
  <r>
    <n v="42"/>
    <x v="18"/>
    <s v="洪赟"/>
    <s v="维修工程部"/>
    <s v="MIS"/>
    <n v="0"/>
    <s v="修改完工记录序号"/>
    <s v="中"/>
    <n v="0.5"/>
    <s v="录入错误"/>
    <s v="娄华"/>
    <s v="陈飞"/>
    <d v="2016-02-26T00:00:00"/>
    <d v="2016-02-25T00:00:00"/>
    <n v="395"/>
    <s v="数据变更"/>
    <x v="0"/>
    <s v=".\数据提取变更签字扫描件\机务\201602.JPG"/>
    <x v="0"/>
  </r>
  <r>
    <n v="43"/>
    <x v="18"/>
    <s v="余沅孟"/>
    <s v="采购保障部"/>
    <s v="MIS"/>
    <n v="0"/>
    <s v="MIS推送出现BUG"/>
    <s v="中"/>
    <n v="0.5"/>
    <s v="ERP数据交互问题"/>
    <s v="娄华"/>
    <s v="陈飞"/>
    <d v="2016-02-26T00:00:00"/>
    <d v="2016-02-26T00:00:00"/>
    <n v="395"/>
    <s v="数据变更"/>
    <x v="0"/>
    <s v=".\数据提取变更签字扫描件\机务\201602.JPG"/>
    <x v="3"/>
  </r>
  <r>
    <n v="44"/>
    <x v="19"/>
    <s v="胡羚羯"/>
    <s v="维修工程部"/>
    <s v="MIS"/>
    <n v="0"/>
    <s v="MDD0630060 删除"/>
    <s v="中"/>
    <n v="0.5"/>
    <s v="确认为录入错误"/>
    <s v="娄华"/>
    <s v="陈飞"/>
    <d v="2016-02-26T00:00:00"/>
    <d v="2016-02-22T00:00:00"/>
    <n v="394"/>
    <s v="数据变更"/>
    <x v="0"/>
    <s v=".\数据提取变更签字扫描件\机务\201602.JPG"/>
    <x v="0"/>
  </r>
  <r>
    <n v="45"/>
    <x v="20"/>
    <s v="杨海川"/>
    <s v="采购保障部"/>
    <s v="MIS"/>
    <n v="0"/>
    <s v="关于系统数据 导出C类件部分位置的数据"/>
    <s v="中"/>
    <n v="0.5"/>
    <s v="处理一下系统遗留的一些数据 比如卡在DT YC 等垃圾数据的清理_x000a_"/>
    <s v="娄华"/>
    <s v="陈飞"/>
    <d v="2016-02-26T00:00:00"/>
    <d v="2016-02-25T00:00:00"/>
    <n v="390"/>
    <s v="数据变更"/>
    <x v="0"/>
    <s v=".\数据提取变更签字扫描件\机务\201602.JPG"/>
    <x v="4"/>
  </r>
  <r>
    <n v="46"/>
    <x v="20"/>
    <s v="王强"/>
    <s v="审计部"/>
    <s v="MIS"/>
    <n v="0"/>
    <s v="2015报废表"/>
    <s v="中"/>
    <n v="0.5"/>
    <s v="审计"/>
    <s v="娄华"/>
    <s v="陈飞"/>
    <d v="2016-02-26T00:00:00"/>
    <d v="2016-02-25T00:00:00"/>
    <n v="390"/>
    <s v="数据提取"/>
    <x v="0"/>
    <s v=".\数据提取变更签字扫描件\机务\201602.JPG"/>
    <x v="4"/>
  </r>
  <r>
    <n v="47"/>
    <x v="20"/>
    <s v="马翊博"/>
    <s v="维修工程部"/>
    <s v="MIS"/>
    <n v="0"/>
    <s v="ADD0041521机号输错"/>
    <s v="中"/>
    <n v="0.5"/>
    <s v="B6970ADD0041521机号输错成B6310"/>
    <s v="娄华"/>
    <s v="陈飞"/>
    <d v="2016-02-26T00:00:00"/>
    <d v="2016-02-25T00:00:00"/>
    <n v="390"/>
    <s v="数据变更"/>
    <x v="0"/>
    <s v=".\数据提取变更签字扫描件\机务\201602.JPG"/>
    <x v="0"/>
  </r>
  <r>
    <n v="48"/>
    <x v="21"/>
    <s v="吴慧杰"/>
    <s v="采购保障部"/>
    <s v="MIS"/>
    <n v="0"/>
    <s v="无主题"/>
    <s v="中"/>
    <n v="0.5"/>
    <s v="16POP0296合同件号收错实物件号980-4750-009合同件号980-4700-042 序号无误_x000a_"/>
    <s v="娄华"/>
    <s v="陈飞"/>
    <d v="2016-02-26T00:00:00"/>
    <d v="2016-02-25T00:00:00"/>
    <n v="392"/>
    <s v="数据变更"/>
    <x v="0"/>
    <s v=".\数据提取变更签字扫描件\机务\201602.JPG"/>
    <x v="0"/>
  </r>
  <r>
    <n v="49"/>
    <x v="22"/>
    <s v="冯小辉"/>
    <s v="采购保障部"/>
    <s v="MIS"/>
    <n v="0"/>
    <s v="16ROR0157合同实际送修供应商需修改需求"/>
    <s v="中"/>
    <n v="0.5"/>
    <n v="0"/>
    <s v="娄华"/>
    <s v="陈飞"/>
    <d v="2016-02-26T00:00:00"/>
    <d v="2016-03-04T00:00:00"/>
    <n v="389"/>
    <s v="数据变更"/>
    <x v="0"/>
    <s v=".\数据提取变更签字扫描件\机务\201602.JPG"/>
    <x v="3"/>
  </r>
  <r>
    <n v="50"/>
    <x v="22"/>
    <s v="苏宏超"/>
    <s v="采购保障部"/>
    <s v="MIS"/>
    <n v="0"/>
    <s v="15SOLS0208 合同修改"/>
    <s v="中"/>
    <n v="0.5"/>
    <s v="由于后续取消了租赁合同，但实际系统已做借出"/>
    <s v="娄华"/>
    <s v="陈飞"/>
    <d v="2016-02-26T00:00:00"/>
    <d v="2016-03-04T00:00:00"/>
    <n v="389"/>
    <s v="数据变更"/>
    <x v="0"/>
    <s v=".\数据提取变更签字扫描件\机务\201602.JPG"/>
    <x v="0"/>
  </r>
  <r>
    <n v="51"/>
    <x v="22"/>
    <s v="徐斌"/>
    <s v="采购保障部"/>
    <s v="MIS"/>
    <n v="0"/>
    <s v="15POH0196 237已收料但选不到"/>
    <s v="中"/>
    <n v="0.5"/>
    <n v="0"/>
    <s v="娄华"/>
    <s v="陈飞"/>
    <d v="2016-02-26T00:00:00"/>
    <d v="2016-03-04T00:00:00"/>
    <n v="389"/>
    <s v="数据变更"/>
    <x v="0"/>
    <s v=".\数据提取变更签字扫描件\机务\201602.JPG"/>
    <x v="0"/>
  </r>
  <r>
    <n v="52"/>
    <x v="23"/>
    <s v="童庆"/>
    <s v="维修工程部"/>
    <s v="MIS"/>
    <n v="0"/>
    <s v="mis飞机基本信息更新时无法保存提交"/>
    <s v="中"/>
    <n v="0.5"/>
    <n v="0"/>
    <s v="娄华"/>
    <s v="陈飞"/>
    <d v="2016-02-26T00:00:00"/>
    <d v="2016-03-07T00:00:00"/>
    <n v="385"/>
    <s v="数据变更"/>
    <x v="0"/>
    <s v=".\数据提取变更签字扫描件\机务\201602.JPG"/>
    <x v="0"/>
  </r>
  <r>
    <n v="53"/>
    <x v="22"/>
    <s v="童庆"/>
    <s v="维修工程部"/>
    <s v="MIS"/>
    <n v="0"/>
    <s v="MIS系统问题"/>
    <s v="中"/>
    <n v="0.5"/>
    <s v="选择文件版本为R001的那个,里面评估信息项目下面的文件类型选择反了._x000a_"/>
    <s v="娄华"/>
    <s v="陈飞"/>
    <d v="2016-02-26T00:00:00"/>
    <d v="2016-02-26T00:00:00"/>
    <n v="389"/>
    <s v="数据变更"/>
    <x v="0"/>
    <s v=".\数据提取变更签字扫描件\机务\201602.JPG"/>
    <x v="0"/>
  </r>
  <r>
    <n v="54"/>
    <x v="23"/>
    <s v="张琦"/>
    <s v="维修工程部"/>
    <s v="MIS"/>
    <n v="0"/>
    <s v="2016年第一季度内审 工程"/>
    <s v="中"/>
    <n v="0.5"/>
    <n v="0"/>
    <s v="娄华"/>
    <s v="陈飞"/>
    <d v="2016-02-26T00:00:00"/>
    <d v="2016-02-26T00:00:00"/>
    <n v="385"/>
    <s v="数据提取"/>
    <x v="0"/>
    <s v=".\数据提取变更签字扫描件\机务\201602.JPG"/>
    <x v="5"/>
  </r>
  <r>
    <n v="55"/>
    <x v="24"/>
    <s v="余沅孟"/>
    <s v="采购保障部"/>
    <s v="MIS"/>
    <n v="0"/>
    <s v="PN: HC3100-23-10 SN: 05475 系统问题"/>
    <s v="中"/>
    <n v="0.5"/>
    <n v="0"/>
    <s v="娄华"/>
    <s v="陈飞"/>
    <d v="2016-02-26T00:00:00"/>
    <d v="2016-03-11T00:00:00"/>
    <n v="384"/>
    <s v="数据变更"/>
    <x v="0"/>
    <s v=".\数据提取变更签字扫描件\机务\201603.JPG"/>
    <x v="0"/>
  </r>
  <r>
    <n v="56"/>
    <x v="22"/>
    <s v="赵友刚"/>
    <s v="采购保障部"/>
    <s v="MIS"/>
    <n v="0"/>
    <s v="数据修改"/>
    <s v="中"/>
    <n v="0.5"/>
    <s v="有个序号在输入MIS时一个数字输入错误"/>
    <s v="娄华"/>
    <s v="陈飞"/>
    <d v="2016-03-04T00:00:00"/>
    <d v="2016-03-30T00:00:00"/>
    <n v="389"/>
    <s v="数据变更"/>
    <x v="0"/>
    <s v=".\数据提取变更签字扫描件\机务\201603.JPG"/>
    <x v="0"/>
  </r>
  <r>
    <n v="57"/>
    <x v="23"/>
    <s v="洪东亮"/>
    <s v="采购保障部"/>
    <s v="MIS"/>
    <n v="0"/>
    <s v="关于MIS信息修改的需求"/>
    <s v="中"/>
    <n v="0.5"/>
    <s v="合同16POP0335 件号3291390-4 序号GTRS8594_x000a__x000a_实际序号为GRTS8594 "/>
    <s v="娄华"/>
    <s v="陈飞"/>
    <d v="2016-03-04T00:00:00"/>
    <d v="2016-03-30T00:00:00"/>
    <n v="385"/>
    <s v="数据变更"/>
    <x v="0"/>
    <s v=".\数据提取变更签字扫描件\机务\201603.JPG"/>
    <x v="0"/>
  </r>
  <r>
    <n v="58"/>
    <x v="23"/>
    <s v="张琦"/>
    <s v="维修工程部"/>
    <s v="MIS"/>
    <n v="0"/>
    <s v="16年第一季度内审 工程"/>
    <s v="中"/>
    <n v="0.5"/>
    <n v="0"/>
    <s v="娄华"/>
    <s v="陈飞"/>
    <d v="2016-03-04T00:00:00"/>
    <d v="2016-03-04T00:00:00"/>
    <n v="385"/>
    <s v="数据变更"/>
    <x v="0"/>
    <s v=".\数据提取变更签字扫描件\机务\201603.JPG"/>
    <x v="5"/>
  </r>
  <r>
    <n v="59"/>
    <x v="25"/>
    <s v="徐斌"/>
    <s v="采购保障部"/>
    <s v="MIS"/>
    <n v="0"/>
    <s v="付款选不到合同"/>
    <s v="中"/>
    <n v="0.5"/>
    <s v="该15ROR2882合同的供应商地址发生了变化,_x000a_"/>
    <s v="娄华"/>
    <s v="陈飞"/>
    <d v="2016-03-04T00:00:00"/>
    <d v="2016-03-04T00:00:00"/>
    <n v="383"/>
    <s v="数据变更"/>
    <x v="0"/>
    <s v=".\数据提取变更签字扫描件\机务\201603.JPG"/>
    <x v="3"/>
  </r>
  <r>
    <n v="60"/>
    <x v="25"/>
    <s v="苏宏超"/>
    <s v="采购保障部"/>
    <s v="MIS"/>
    <n v="0"/>
    <s v="PN: HC3100-23-10  SN: 05475 系统问题"/>
    <s v="中"/>
    <n v="0.5"/>
    <s v="这几个周转件应由我司自己送修，拆下后做SX系统。 实际被误操作至GH-STA，因此需要后退。_x000a_"/>
    <s v="娄华"/>
    <s v="陈飞"/>
    <d v="2016-03-04T00:00:00"/>
    <d v="2016-03-11T00:00:00"/>
    <n v="383"/>
    <s v="数据变更"/>
    <x v="0"/>
    <s v=".\数据提取变更签字扫描件\机务\201603.JPG"/>
    <x v="0"/>
  </r>
  <r>
    <n v="61"/>
    <x v="25"/>
    <s v="王巍"/>
    <s v="采购保障部"/>
    <s v="MIS"/>
    <n v="0"/>
    <s v="MIS报批ERP问题"/>
    <s v="中"/>
    <n v="0.5"/>
    <s v="系统出错了"/>
    <s v="娄华"/>
    <s v="陈飞"/>
    <d v="2016-03-04T00:00:00"/>
    <d v="2016-03-04T00:00:00"/>
    <n v="383"/>
    <s v="数据变更"/>
    <x v="0"/>
    <s v=".\数据提取变更签字扫描件\机务\201603.JPG"/>
    <x v="6"/>
  </r>
  <r>
    <n v="62"/>
    <x v="26"/>
    <s v="盛斌斌"/>
    <s v="维修工程部"/>
    <s v="MIS"/>
    <n v="0"/>
    <s v="无主题"/>
    <s v="中"/>
    <n v="0.5"/>
    <s v="拉入发动机子件"/>
    <s v="娄华"/>
    <s v="陈飞"/>
    <d v="2016-03-11T00:00:00"/>
    <d v="2016-03-21T00:00:00"/>
    <n v="381"/>
    <s v="数据变更"/>
    <x v="0"/>
    <s v=".\数据提取变更签字扫描件\机务\201603.JPG"/>
    <x v="7"/>
  </r>
  <r>
    <n v="63"/>
    <x v="27"/>
    <s v="冯小辉"/>
    <s v="采购保障部"/>
    <s v="MIS"/>
    <n v="0"/>
    <s v="大阪返回气瓶MIS数据修改"/>
    <s v="中"/>
    <n v="0.5"/>
    <s v="大阪拆下充氧类气瓶需将MIS系统退回观察，按KY做拆下，以便于收料。由于先前失误将系统点至CK-DX-KIX，无法退回观察，故此申请"/>
    <s v="娄华"/>
    <s v="陈飞"/>
    <d v="2016-03-11T00:00:00"/>
    <d v="2016-03-21T00:00:00"/>
    <n v="382"/>
    <s v="数据变更"/>
    <x v="0"/>
    <s v=".\数据提取变更签字扫描件\机务\201603.JPG"/>
    <x v="0"/>
  </r>
  <r>
    <n v="64"/>
    <x v="27"/>
    <s v="洪东亮"/>
    <s v="采购保障部"/>
    <s v="MIS"/>
    <n v="0"/>
    <s v="MIS系统信息修改"/>
    <s v="中"/>
    <n v="0.5"/>
    <s v="序号前面少了一个0"/>
    <s v="娄华"/>
    <s v="陈飞"/>
    <d v="2016-03-11T00:00:00"/>
    <d v="2016-03-21T00:00:00"/>
    <n v="382"/>
    <s v="数据变更"/>
    <x v="0"/>
    <s v=".\数据提取变更签字扫描件\机务\201603.JPG"/>
    <x v="0"/>
  </r>
  <r>
    <n v="65"/>
    <x v="27"/>
    <s v="杨海川"/>
    <s v="采购保障部"/>
    <s v="MIS"/>
    <n v="0"/>
    <s v="MIS数据BUG修复"/>
    <s v="中"/>
    <n v="0.5"/>
    <n v="0"/>
    <s v="娄华"/>
    <s v="陈飞"/>
    <d v="2016-03-11T00:00:00"/>
    <d v="2016-03-21T00:00:00"/>
    <n v="382"/>
    <s v="数据变更"/>
    <x v="0"/>
    <s v=".\数据提取变更签字扫描件\机务\201603.JPG"/>
    <x v="6"/>
  </r>
  <r>
    <n v="66"/>
    <x v="27"/>
    <s v="盛斌斌"/>
    <s v="维修工程部"/>
    <s v="MIS"/>
    <n v="0"/>
    <s v="16POLS0001 PN:14330-350 SN:04124041 系统无法验收"/>
    <s v="中"/>
    <n v="0.5"/>
    <n v="0"/>
    <s v="娄华"/>
    <s v="陈飞"/>
    <d v="2016-03-11T00:00:00"/>
    <d v="2016-03-21T00:00:00"/>
    <n v="382"/>
    <s v="数据变更"/>
    <x v="0"/>
    <s v=".\数据提取变更签字扫描件\机务\201603.JPG"/>
    <x v="7"/>
  </r>
  <r>
    <n v="67"/>
    <x v="27"/>
    <s v="孙正杰"/>
    <s v="采购保障部"/>
    <s v="MIS"/>
    <n v="0"/>
    <s v="发票推送错误"/>
    <s v="中"/>
    <n v="0.5"/>
    <n v="0"/>
    <s v="娄华"/>
    <s v="陈飞"/>
    <d v="2016-03-11T00:00:00"/>
    <d v="2016-03-21T00:00:00"/>
    <n v="382"/>
    <s v="数据变更"/>
    <x v="0"/>
    <s v=".\数据提取变更签字扫描件\机务\201603.JPG"/>
    <x v="6"/>
  </r>
  <r>
    <n v="68"/>
    <x v="26"/>
    <s v="王巍"/>
    <s v="维修工程部"/>
    <s v="MIS"/>
    <n v="0"/>
    <s v="条码169091102295无法转库发料"/>
    <s v="中"/>
    <n v="0.5"/>
    <n v="0"/>
    <s v="娄华"/>
    <s v="陈飞"/>
    <d v="2016-03-11T00:00:00"/>
    <d v="2016-03-21T00:00:00"/>
    <n v="381"/>
    <s v="数据变更"/>
    <x v="0"/>
    <s v=".\数据提取变更签字扫描件\机务\201603.JPG"/>
    <x v="6"/>
  </r>
  <r>
    <n v="69"/>
    <x v="28"/>
    <s v="王修明"/>
    <s v="维修工程部"/>
    <s v="MIS"/>
    <n v="0"/>
    <s v="不正常航班信息重复录入删除"/>
    <s v="中"/>
    <n v="0.5"/>
    <s v="重复录入"/>
    <s v="娄华"/>
    <s v="陈飞"/>
    <d v="2016-03-11T00:00:00"/>
    <d v="2016-03-21T00:00:00"/>
    <n v="378"/>
    <s v="数据变更"/>
    <x v="0"/>
    <s v=".\数据提取变更签字扫描件\机务\201603.JPG"/>
    <x v="0"/>
  </r>
  <r>
    <n v="70"/>
    <x v="28"/>
    <s v="徐辉"/>
    <s v="维修工程部"/>
    <s v="MIS"/>
    <n v="0"/>
    <s v="2015年下半年NRC匹配导出"/>
    <s v="中"/>
    <n v="0.5"/>
    <s v="审计"/>
    <s v="娄华"/>
    <s v="陈飞"/>
    <d v="2016-03-11T00:00:00"/>
    <d v="2016-03-16T00:00:00"/>
    <n v="378"/>
    <s v="数据变更"/>
    <x v="0"/>
    <s v=".\数据提取变更签字扫描件\机务\201603.JPG"/>
    <x v="5"/>
  </r>
  <r>
    <n v="71"/>
    <x v="28"/>
    <s v="邵林"/>
    <s v="采购保障部"/>
    <s v="MIS"/>
    <n v="0"/>
    <s v="关于数据导出帮忙"/>
    <s v="中"/>
    <n v="0.5"/>
    <s v="因为我们库房建立浦东中心库，故需要一些不常用的件存放在相对库房资源充足的浦东库房，数据是用来为以后的分配做参考"/>
    <s v="娄华"/>
    <s v="陈飞"/>
    <d v="2016-03-11T00:00:00"/>
    <d v="2016-03-21T00:00:00"/>
    <n v="378"/>
    <s v="数据变更"/>
    <x v="0"/>
    <s v=".\数据提取变更签字扫描件\机务\201603.JPG"/>
    <x v="4"/>
  </r>
  <r>
    <n v="72"/>
    <x v="29"/>
    <s v="洪赟"/>
    <s v="维修工程部"/>
    <s v="MIS"/>
    <n v="0"/>
    <s v="时控件工卡状态修改"/>
    <s v="高"/>
    <n v="0.5"/>
    <n v="0"/>
    <s v="娄华"/>
    <s v="陈飞"/>
    <d v="2016-03-11T00:00:00"/>
    <d v="2016-03-21T00:00:00"/>
    <n v="377"/>
    <s v="数据变更"/>
    <x v="0"/>
    <s v=".\数据提取变更签字扫描件\机务\201603.JPG"/>
    <x v="0"/>
  </r>
  <r>
    <n v="73"/>
    <x v="29"/>
    <s v="洪赟"/>
    <s v="维修工程部"/>
    <s v="MIS"/>
    <n v="0"/>
    <s v="关于C检工作完工界面 C检工作包中EO封面版本问题"/>
    <s v="中"/>
    <n v="0.5"/>
    <s v="系统出错了"/>
    <s v="娄华"/>
    <s v="陈飞"/>
    <d v="2016-03-11T00:00:00"/>
    <d v="2016-03-21T00:00:00"/>
    <n v="377"/>
    <s v="数据变更"/>
    <x v="0"/>
    <s v=".\数据提取变更签字扫描件\机务\201603.JPG"/>
    <x v="6"/>
  </r>
  <r>
    <n v="74"/>
    <x v="30"/>
    <s v="余沅孟"/>
    <s v="采购保障部"/>
    <s v="MIS"/>
    <n v="0"/>
    <s v="MIS合同推送出现BUG"/>
    <s v="中"/>
    <n v="0.5"/>
    <n v="0"/>
    <s v="娄华"/>
    <s v="陈飞"/>
    <d v="2016-03-18T00:00:00"/>
    <d v="2016-03-21T00:00:00"/>
    <n v="375"/>
    <s v="数据变更"/>
    <x v="0"/>
    <s v=".\数据提取变更签字扫描件\机务\201603.JPG"/>
    <x v="6"/>
  </r>
  <r>
    <n v="75"/>
    <x v="30"/>
    <s v="冯小辉"/>
    <s v="采购保障部"/>
    <s v="MIS"/>
    <n v="0"/>
    <s v="4197镇流器数据修改"/>
    <s v="中"/>
    <n v="0.5"/>
    <n v="0"/>
    <s v="娄华"/>
    <s v="陈飞"/>
    <d v="2016-03-18T00:00:00"/>
    <d v="2016-03-21T00:00:00"/>
    <n v="375"/>
    <s v="数据变更"/>
    <x v="0"/>
    <s v=".\数据提取变更签字扫描件\机务\201603.JPG"/>
    <x v="0"/>
  </r>
  <r>
    <n v="76"/>
    <x v="30"/>
    <s v="盛斌斌"/>
    <s v="维修工程部"/>
    <s v="MIS"/>
    <n v="0"/>
    <s v="修改完工记录1"/>
    <s v="中"/>
    <n v="0.5"/>
    <s v="是由于空客给的件序号有误，因此完工记录与实际不符"/>
    <s v="娄华"/>
    <s v="陈飞"/>
    <d v="2016-03-18T00:00:00"/>
    <d v="2016-03-21T00:00:00"/>
    <n v="375"/>
    <s v="数据变更"/>
    <x v="0"/>
    <s v=".\数据提取变更签字扫描件\机务\201603.JPG"/>
    <x v="0"/>
  </r>
  <r>
    <n v="77"/>
    <x v="31"/>
    <s v="盛斌斌"/>
    <s v="维修工程部"/>
    <s v="MIS"/>
    <n v="0"/>
    <s v="拉一个子件"/>
    <s v="中"/>
    <n v="0.5"/>
    <n v="0"/>
    <s v="娄华"/>
    <s v="陈飞"/>
    <d v="2016-03-18T00:00:00"/>
    <d v="2016-03-21T00:00:00"/>
    <n v="374"/>
    <s v="数据变更"/>
    <x v="0"/>
    <s v=".\数据提取变更签字扫描件\机务\201603.JPG"/>
    <x v="7"/>
  </r>
  <r>
    <n v="78"/>
    <x v="32"/>
    <s v="盛斌斌"/>
    <s v="维修工程部"/>
    <s v="MIS"/>
    <n v="0"/>
    <s v="拉一个子件J13"/>
    <s v="中"/>
    <n v="0.5"/>
    <n v="0"/>
    <s v="娄华"/>
    <s v="陈飞"/>
    <d v="2016-03-18T00:00:00"/>
    <d v="2016-03-21T00:00:00"/>
    <n v="371"/>
    <s v="数据变更"/>
    <x v="0"/>
    <s v=".\数据提取变更签字扫描件\机务\201603.JPG"/>
    <x v="7"/>
  </r>
  <r>
    <n v="79"/>
    <x v="31"/>
    <s v="苏梦烨"/>
    <s v="采购保障部"/>
    <s v="MIS"/>
    <n v="0"/>
    <s v="15ROR2743供应商地点不合法"/>
    <s v="中"/>
    <n v="0.5"/>
    <s v="ERP数据交互问题"/>
    <s v="娄华"/>
    <s v="陈飞"/>
    <d v="2016-03-18T00:00:00"/>
    <d v="2016-03-15T00:00:00"/>
    <n v="374"/>
    <s v="数据变更"/>
    <x v="0"/>
    <s v=".\数据提取变更签字扫描件\机务\201603.JPG"/>
    <x v="0"/>
  </r>
  <r>
    <n v="80"/>
    <x v="33"/>
    <s v="杨海川"/>
    <s v="采购保障部"/>
    <s v="MIS"/>
    <n v="0"/>
    <s v="关于目前还未解决的MIS数据问题"/>
    <s v="中"/>
    <n v="0.5"/>
    <n v="0"/>
    <s v="娄华"/>
    <s v="陈飞"/>
    <d v="2016-03-18T00:00:00"/>
    <d v="2016-03-21T00:00:00"/>
    <n v="373"/>
    <s v="数据变更"/>
    <x v="0"/>
    <s v=".\数据提取变更签字扫描件\机务\201603.JPG"/>
    <x v="7"/>
  </r>
  <r>
    <n v="81"/>
    <x v="32"/>
    <s v="郑志波"/>
    <s v="采购保障部"/>
    <s v="MIS"/>
    <n v="0"/>
    <s v="系统BUG"/>
    <s v="中"/>
    <n v="0.5"/>
    <n v="0"/>
    <s v="娄华"/>
    <s v="陈飞"/>
    <d v="2016-03-18T00:00:00"/>
    <d v="2016-03-21T00:00:00"/>
    <n v="371"/>
    <s v="数据变更"/>
    <x v="0"/>
    <s v=".\数据提取变更签字扫描件\机务\201603.JPG"/>
    <x v="6"/>
  </r>
  <r>
    <n v="82"/>
    <x v="32"/>
    <s v="张世云"/>
    <s v="维修工程部"/>
    <s v="MIS"/>
    <n v="0"/>
    <s v="MIS录入修正"/>
    <s v="中"/>
    <n v="0.5"/>
    <s v="近期复查发现SB A320-46-1095 R000在录入MIS时因误操作将版本R000录为R046，望批准修正"/>
    <s v="娄华"/>
    <s v="陈飞"/>
    <d v="2016-03-18T00:00:00"/>
    <d v="2016-03-21T00:00:00"/>
    <n v="371"/>
    <s v="数据变更"/>
    <x v="0"/>
    <s v=".\数据提取变更签字扫描件\机务\201603.JPG"/>
    <x v="0"/>
  </r>
  <r>
    <n v="83"/>
    <x v="34"/>
    <s v="杨海川"/>
    <s v="采购保障部"/>
    <s v="MIS"/>
    <n v="0"/>
    <s v="Fw:Fw:Re:Re:Re:关于异常架位的盘查"/>
    <s v="中"/>
    <n v="0.5"/>
    <n v="0"/>
    <s v="娄华"/>
    <s v="陈飞"/>
    <d v="2016-03-18T00:00:00"/>
    <d v="2016-03-21T00:00:00"/>
    <n v="370"/>
    <s v="数据变更"/>
    <x v="0"/>
    <s v=".\数据提取变更签字扫描件\机务\201603.JPG"/>
    <x v="5"/>
  </r>
  <r>
    <n v="84"/>
    <x v="34"/>
    <s v="苏宏超"/>
    <s v="采购保障部"/>
    <s v="MIS"/>
    <n v="0"/>
    <s v="发票04299220、08899503、08729369、09046222 MIS推送有问题"/>
    <s v="中"/>
    <n v="0.5"/>
    <n v="0"/>
    <s v="娄华"/>
    <s v="陈飞"/>
    <d v="2016-03-18T00:00:00"/>
    <d v="2016-03-21T00:00:00"/>
    <n v="370"/>
    <s v="数据变更"/>
    <x v="0"/>
    <s v=".\数据提取变更签字扫描件\机务\201603.JPG"/>
    <x v="6"/>
  </r>
  <r>
    <n v="85"/>
    <x v="34"/>
    <s v="杨海川"/>
    <s v="采购保障部"/>
    <s v="MIS"/>
    <n v="0"/>
    <s v="关于16POLS0074合同 件号 2123M56P04 序号 EMDB2960"/>
    <s v="中"/>
    <n v="0.5"/>
    <n v="0"/>
    <s v="娄华"/>
    <s v="陈飞"/>
    <d v="2016-03-18T00:00:00"/>
    <d v="2016-03-21T00:00:00"/>
    <n v="370"/>
    <s v="数据变更"/>
    <x v="0"/>
    <s v=".\数据提取变更签字扫描件\机务\201603.JPG"/>
    <x v="6"/>
  </r>
  <r>
    <n v="86"/>
    <x v="34"/>
    <s v="张琦"/>
    <s v="维修工程部"/>
    <s v="MIS"/>
    <n v="0"/>
    <s v="内审数据导出"/>
    <s v="中"/>
    <n v="0.5"/>
    <s v="审计"/>
    <s v="娄华"/>
    <s v="陈飞"/>
    <d v="2016-03-18T00:00:00"/>
    <d v="2016-03-18T00:00:00"/>
    <n v="370"/>
    <s v="数据提取"/>
    <x v="0"/>
    <s v=".\数据提取变更签字扫描件\机务\201603.JPG"/>
    <x v="4"/>
  </r>
  <r>
    <n v="87"/>
    <x v="34"/>
    <s v="余沅孟"/>
    <s v="采购保障部"/>
    <s v="MIS"/>
    <n v="0"/>
    <s v="3800708-1、P-4346此件系统无法点到待修"/>
    <s v="中"/>
    <n v="0.5"/>
    <s v="一般拆件处理界面，在YC-BKY位置的件号，我们可以直接点击待修按钮做到DX位置，这样我们才能做MIS系统合同送修。_x000a_但此件现在在YC位置，我们点击待修按钮，此件不能到DX位，不知道是什么原因，这应该是BUG问题，烦请帮助处理一下，谢谢_x000a__x000a_"/>
    <s v="娄华"/>
    <s v="陈飞"/>
    <d v="2016-03-18T00:00:00"/>
    <d v="2016-03-21T00:00:00"/>
    <n v="370"/>
    <s v="数据变更"/>
    <x v="0"/>
    <s v=".\数据提取变更签字扫描件\机务\201603.JPG"/>
    <x v="0"/>
  </r>
  <r>
    <n v="88"/>
    <x v="35"/>
    <s v="胡羚羯"/>
    <s v="维修工程部"/>
    <s v="MIS"/>
    <n v="0"/>
    <s v="MIS修改"/>
    <s v="中"/>
    <n v="0.5"/>
    <s v="核实该信息为录入错误"/>
    <s v="娄华"/>
    <s v="陈飞"/>
    <d v="2016-03-18T00:00:00"/>
    <d v="2016-03-21T00:00:00"/>
    <n v="369"/>
    <s v="数据变更"/>
    <x v="0"/>
    <n v="0"/>
    <x v="0"/>
  </r>
  <r>
    <n v="89"/>
    <x v="36"/>
    <s v="盛斌斌"/>
    <s v="维修工程部"/>
    <s v="MIS"/>
    <n v="0"/>
    <s v="修改工卡状态"/>
    <s v="中"/>
    <n v="0.5"/>
    <n v="0"/>
    <s v="娄华"/>
    <s v="陈飞"/>
    <d v="2016-03-18T00:00:00"/>
    <d v="2016-03-21T00:00:00"/>
    <n v="368"/>
    <s v="数据变更"/>
    <x v="0"/>
    <n v="0"/>
    <x v="0"/>
  </r>
  <r>
    <n v="90"/>
    <x v="37"/>
    <s v="杨海川"/>
    <s v="采购保障部"/>
    <s v="MIS"/>
    <n v="0"/>
    <s v="关于系统数据修改"/>
    <s v="中"/>
    <n v="0.5"/>
    <s v="系统被误操作至GH"/>
    <s v="娄华"/>
    <s v="陈飞"/>
    <d v="2016-03-18T00:00:00"/>
    <d v="2016-03-21T00:00:00"/>
    <n v="367"/>
    <s v="数据变更"/>
    <x v="0"/>
    <s v=".\数据提取变更签字扫描件\机务\20160421.jpg"/>
    <x v="0"/>
  </r>
  <r>
    <n v="91"/>
    <x v="37"/>
    <s v="胡羚羯"/>
    <s v="维修工程部"/>
    <s v="MIS"/>
    <n v="0"/>
    <s v="MIS修改单"/>
    <s v="中"/>
    <n v="0.5"/>
    <s v="输入机号错误"/>
    <s v="娄华"/>
    <s v="陈飞"/>
    <d v="2016-03-18T00:00:00"/>
    <d v="2016-03-30T00:00:00"/>
    <n v="367"/>
    <s v="数据变更"/>
    <x v="0"/>
    <n v="0"/>
    <x v="0"/>
  </r>
  <r>
    <n v="92"/>
    <x v="35"/>
    <s v="苏宏超"/>
    <s v="采购保障部"/>
    <s v="MIS"/>
    <s v="16POP0396 PN:756A0000-06 SN:0756A00ES010328 合同收料后系统无库存"/>
    <s v="16POP0396 合同中PN:756A0000-06 SN:0756A00ES010328 正常收料后系统查询不到对应序号的库存"/>
    <s v="中"/>
    <n v="0.5"/>
    <s v="具体问题待进一步核查"/>
    <s v="娄华"/>
    <s v="陈飞"/>
    <d v="1899-12-30T00:00:00"/>
    <d v="2016-03-30T00:00:00"/>
    <n v="369"/>
    <s v="数据变更"/>
    <x v="0"/>
    <s v=".\数据提取变更签字扫描件\机务\20160421.jpg"/>
    <x v="8"/>
  </r>
  <r>
    <n v="93"/>
    <x v="38"/>
    <s v="余沅孟"/>
    <s v="采购保障部"/>
    <s v="MIS"/>
    <s v="16ROR0105 MIS合同供应商修改"/>
    <s v="16ROR0105 MIS合同供应商修改"/>
    <s v="中"/>
    <n v="0.1"/>
    <n v="0"/>
    <s v="娄华"/>
    <s v="陈飞"/>
    <d v="1899-12-30T00:00:00"/>
    <d v="2016-03-30T00:00:00"/>
    <n v="360"/>
    <s v="数据变更"/>
    <x v="0"/>
    <s v=".\数据提取变更签字扫描件\机务\20160421.jpg"/>
    <x v="0"/>
  </r>
  <r>
    <n v="94"/>
    <x v="37"/>
    <s v="宋丹"/>
    <s v="采购保障部"/>
    <s v="MIS"/>
    <s v="数据修改"/>
    <s v="合同16POS0046 件号3214-31_x000a_序号789597改为787597"/>
    <s v="中"/>
    <n v="0.1"/>
    <n v="0"/>
    <s v="娄华"/>
    <s v="陈飞"/>
    <d v="1899-12-30T00:00:00"/>
    <d v="2016-03-30T00:00:00"/>
    <n v="367"/>
    <s v="数据变更"/>
    <x v="0"/>
    <s v=".\数据提取变更签字扫描件\机务\20160421.jpg"/>
    <x v="0"/>
  </r>
  <r>
    <n v="95"/>
    <x v="39"/>
    <s v="冯小辉"/>
    <s v="采购保障部"/>
    <s v="MIS"/>
    <s v="MIS数据修改"/>
    <s v="67262-001-003 132970_x000a_67262-001-003 00-12-0211_x000a_67262-001-003 132966_x000a_修改状态至拆下"/>
    <s v="中"/>
    <n v="0.1"/>
    <s v="要业务补充修改需求"/>
    <s v="娄华"/>
    <s v="陈飞"/>
    <d v="1899-12-30T00:00:00"/>
    <s v="2016/3/30_x000a_回复业务要具体更改要求"/>
    <n v="362"/>
    <s v="数据变更"/>
    <x v="0"/>
    <s v=".\数据提取变更签字扫描件\机务\20160421.jpg"/>
    <x v="6"/>
  </r>
  <r>
    <n v="96"/>
    <x v="39"/>
    <s v="杨海川"/>
    <s v="采购保障部"/>
    <s v="MIS"/>
    <s v="关于16POLS0074合同 件号 2123M56P04 序号 EMDB2960"/>
    <s v="恢复16POLS0074收料数据（包括收料和归还的）_x000a_件号 2123M56P04 序号 EMDB2960"/>
    <s v="中"/>
    <n v="0.5"/>
    <s v="问题:POLS合同重复借进,16POLS0074合同没有归还,引起16POLS0093 收料问题_x000a_本次问题是16POLS0074 需要归还问题,同一个件反复;"/>
    <s v="娄华"/>
    <s v="陈飞"/>
    <d v="1899-12-30T00:00:00"/>
    <d v="2016-03-30T00:00:00"/>
    <n v="362"/>
    <s v="数据变更"/>
    <x v="0"/>
    <s v=".\数据提取变更签字扫描件\机务\20160421.jpg"/>
    <x v="0"/>
  </r>
  <r>
    <n v="97"/>
    <x v="40"/>
    <s v="蔡旺青"/>
    <s v="维修工程部"/>
    <s v="MIS"/>
    <s v="不正常航班信息重复录入删除"/>
    <s v="删除不正常航班信息201602015698，其属于重复录入"/>
    <s v="中"/>
    <n v="0.5"/>
    <s v="误操作重复录入"/>
    <s v="娄华"/>
    <s v="陈飞"/>
    <d v="1899-12-30T00:00:00"/>
    <d v="2016-03-30T00:00:00"/>
    <n v="361"/>
    <s v="数据变更"/>
    <x v="0"/>
    <s v="缺签字"/>
    <x v="0"/>
  </r>
  <r>
    <n v="98"/>
    <x v="40"/>
    <s v="张琦"/>
    <s v="维修工程部"/>
    <s v="MIS"/>
    <s v="IS20160323-WX002"/>
    <s v="林云鹏的工作经历与实际不符 "/>
    <s v="中"/>
    <n v="0.5"/>
    <s v="工作经历是MIS系统直接读取人事系统的数据,需要在人事系统修改,请联系人事系统"/>
    <s v="娄华"/>
    <s v="陈飞"/>
    <d v="1899-12-30T00:00:00"/>
    <d v="2016-03-30T00:00:00"/>
    <n v="361"/>
    <s v="数据变更"/>
    <x v="0"/>
    <s v="人事系统中已更改"/>
    <x v="7"/>
  </r>
  <r>
    <n v="99"/>
    <x v="40"/>
    <s v=" 杨海川"/>
    <s v="采购保障部"/>
    <s v="MIS"/>
    <s v="发料数据处理"/>
    <s v="发料冗余数据清理"/>
    <s v="中"/>
    <n v="0.5"/>
    <n v="0"/>
    <s v="娄华"/>
    <s v="陈飞"/>
    <d v="1899-12-30T00:00:00"/>
    <d v="1899-12-30T00:00:00"/>
    <n v="361"/>
    <s v="数据变更"/>
    <x v="0"/>
    <s v=".\数据提取变更签字扫描件\机务\20160421.jpg"/>
    <x v="0"/>
  </r>
  <r>
    <n v="100"/>
    <x v="41"/>
    <s v="代启明"/>
    <s v="采购保障部"/>
    <s v="MIS"/>
    <s v="件号D3214022000200属性修改"/>
    <s v="将15POS0483合同采购的两个件号为D3214022000200的螺母由批次件改成6类序号件（RL件），将收料的批次1085517改成序号SHL18780和SHL18786，并更改MIS中的收发料记录"/>
    <s v="中"/>
    <n v="0.5"/>
    <s v="维修方案有变动，该件需要对序号时控监控，而该件以前定义成了批次件"/>
    <s v="娄华"/>
    <s v="陈飞"/>
    <d v="1899-12-30T00:00:00"/>
    <d v="2016-05-11T00:00:00"/>
    <n v="356"/>
    <s v="数据变更"/>
    <x v="0"/>
    <s v=".\数据提取变更签字扫描件\机务\20160421.jpg"/>
    <x v="0"/>
  </r>
  <r>
    <n v="101"/>
    <x v="41"/>
    <s v="王巍"/>
    <s v="采购保障部"/>
    <s v="MIS"/>
    <s v="MIS数据导入"/>
    <s v="MIS数据导入"/>
    <s v="中"/>
    <n v="1.5"/>
    <n v="0"/>
    <s v="娄华"/>
    <s v="陈飞"/>
    <d v="1899-12-30T00:00:00"/>
    <d v="1899-12-30T00:00:00"/>
    <n v="356"/>
    <s v="数据变更"/>
    <x v="0"/>
    <s v=".\数据提取变更签字扫描件\机务\20160421.jpg"/>
    <x v="1"/>
  </r>
  <r>
    <n v="102"/>
    <x v="41"/>
    <s v="周磊"/>
    <s v="维修工程部"/>
    <s v="MIS"/>
    <s v="部件位置2"/>
    <s v="FLB（F0684314）故障报告一删除三条拆换记录；_x000a_PN：ACP2788AE01，2788-36088、PN：ACP2788AE01，2788-36087删除最后一步移动历史，当前位置都做到DZ位置"/>
    <s v="中"/>
    <n v="0"/>
    <s v="误操作"/>
    <s v="娄华"/>
    <s v="陈飞"/>
    <d v="2016-04-15T00:00:00"/>
    <d v="2016-04-29T00:00:00"/>
    <n v="356"/>
    <s v="数据变更"/>
    <x v="0"/>
    <s v=".\数据提取变更签字扫描件\机务\20160412.pdf"/>
    <x v="0"/>
  </r>
  <r>
    <n v="103"/>
    <x v="41"/>
    <s v="王岩"/>
    <s v="维修工程部"/>
    <s v="MIS"/>
    <s v="B6751 CDD0012434被误关闭"/>
    <s v="B6751 CDD0012434目前处于“关闭”状态，回退一个状态，至“打开”状态。回退状态留意，“剩余FH”这一列，应该有数据的"/>
    <s v="高"/>
    <n v="0.5"/>
    <s v="误操作"/>
    <s v="娄华"/>
    <s v="陈飞"/>
    <d v="2016-03-29T00:00:00"/>
    <d v="2016-03-29T00:00:00"/>
    <n v="356"/>
    <s v="数据变更"/>
    <x v="0"/>
    <s v=".\数据提取变更签字扫描件\机务\20160329.pdf"/>
    <x v="0"/>
  </r>
  <r>
    <n v="104"/>
    <x v="42"/>
    <s v="盛斌斌"/>
    <s v="维修工程部"/>
    <s v="MIS"/>
    <s v="备发拆下时间修改1"/>
    <s v="PN：9387M17P09 SN：HTL20869 这个件的备发拆下时间修改为2016-03-03 _x000a_PN：45731-1391 SN:YB007779-U 这个件的备发拆下时间修改为2016-03-01"/>
    <s v="高"/>
    <n v="0.5"/>
    <s v="业务部门工作流环节脱节，后面的操作人员没有被及时通知，造成操作滞后，数据异常"/>
    <s v="程泽"/>
    <s v="陈飞"/>
    <d v="2016-03-31T00:00:00"/>
    <d v="2016-03-31T00:00:00"/>
    <n v="354"/>
    <s v="数据变更"/>
    <x v="0"/>
    <s v=".\数据提取变更签字扫描件\机务\20160331.pdf"/>
    <x v="2"/>
  </r>
  <r>
    <n v="105"/>
    <x v="43"/>
    <s v="钮茵"/>
    <s v="日分"/>
    <s v="MIS"/>
    <s v="16年3月日分航材数据提取"/>
    <n v="0"/>
    <s v="中"/>
    <n v="0.5"/>
    <s v="例行活动"/>
    <s v="杨潇白"/>
    <s v="陈飞"/>
    <d v="2016-04-01T00:00:00"/>
    <d v="2016-04-01T00:00:00"/>
    <n v="357"/>
    <s v="数据提取"/>
    <x v="0"/>
    <s v="不必签字"/>
    <x v="4"/>
  </r>
  <r>
    <n v="106"/>
    <x v="44"/>
    <s v="王振宇"/>
    <s v="维修工程部"/>
    <s v="MIS"/>
    <s v="MIS信息修改 "/>
    <s v="FLB：F0666889 故障报告二 选择勾选“机组报告”，取消“关闭保留”其他内容不变 _x000a_MDD：MDD0021805 将关闭措施内容都删了，该MDD需要继续保留"/>
    <s v="高"/>
    <n v="0.5"/>
    <n v="0"/>
    <s v="程泽"/>
    <s v="陈飞"/>
    <d v="2016-04-01T00:00:00"/>
    <d v="2016-04-01T00:00:00"/>
    <n v="353"/>
    <s v="数据变更"/>
    <x v="0"/>
    <s v=".\数据提取变更签字扫描件\机务\20160406.pdf"/>
    <x v="6"/>
  </r>
  <r>
    <n v="107"/>
    <x v="45"/>
    <s v="张琦"/>
    <s v="维修工程部"/>
    <s v="MIS"/>
    <s v="ADD编号修复 "/>
    <s v="ADD0041530与ADD41531，ADD编号互换，互换后的ADD41530对应EAD3300修订为EAD3301。"/>
    <s v="高"/>
    <n v="0.5"/>
    <n v="0"/>
    <s v="程泽"/>
    <s v="陈飞"/>
    <d v="2016-04-06T00:00:00"/>
    <d v="2016-04-06T00:00:00"/>
    <n v="348"/>
    <s v="数据变更"/>
    <x v="0"/>
    <s v=".\数据提取变更签字扫描件\机务\20160406.pdf"/>
    <x v="0"/>
  </r>
  <r>
    <n v="108"/>
    <x v="46"/>
    <s v="盛斌斌"/>
    <s v="维修工程部"/>
    <s v="MIS"/>
    <s v="删除一步拆换件"/>
    <s v="FLB：F0670209  主轮：2650GM，相同拆下记录有 2 条，删除 1 条"/>
    <s v="中"/>
    <n v="1"/>
    <s v="航线录入了两遍拆换件，我这边没有权限删除"/>
    <s v="程泽"/>
    <s v="陈飞"/>
    <d v="2016-04-15T00:00:00"/>
    <s v="2016/4/29_x000a_2016/5/11确认修复"/>
    <n v="346"/>
    <s v="数据变更"/>
    <x v="0"/>
    <s v=".\数据提取变更签字扫描件\机务\20160412.pdf"/>
    <x v="0"/>
  </r>
  <r>
    <n v="109"/>
    <x v="46"/>
    <s v="盛斌斌"/>
    <s v="维修工程部"/>
    <s v="MIS"/>
    <s v="拉发动机子件-后吊点"/>
    <s v="把 PN：642-2300-1 SN：5236P 这个件拉入发动机699974 子件 FIN：AFT MOUNT 上，进入清单时间为2010-07-19"/>
    <s v="高"/>
    <n v="0"/>
    <s v="699974已经移动过，我没有权限拉子件。_x000a_该件实物已送大修厂，航材等着做合同，所以请优先处理"/>
    <s v="程泽"/>
    <s v="陈飞"/>
    <d v="2016-04-11T00:00:00"/>
    <d v="2016-04-11T00:00:00"/>
    <n v="346"/>
    <s v="数据变更"/>
    <x v="0"/>
    <s v=".\数据提取变更签字扫描件\机务\20160412.pdf"/>
    <x v="7"/>
  </r>
  <r>
    <n v="110"/>
    <x v="46"/>
    <s v="罗金禄"/>
    <s v="采购保障部"/>
    <s v="MIS"/>
    <s v="数据提取"/>
    <s v="装机设备清单数据导出所有件号数据"/>
    <s v="中"/>
    <n v="0.5"/>
    <n v="0"/>
    <s v="杨潇白"/>
    <s v="陈飞"/>
    <d v="2016-04-08T00:00:00"/>
    <d v="2016-04-08T00:00:00"/>
    <n v="346"/>
    <s v="数据提取"/>
    <x v="0"/>
    <s v=".\数据提取变更签字扫描件\机务\20160408.pdf"/>
    <x v="4"/>
  </r>
  <r>
    <n v="111"/>
    <x v="47"/>
    <s v="盛斌斌"/>
    <s v="维修工程部"/>
    <s v="MIS"/>
    <s v="起落架子件不显示"/>
    <s v="PN：201581001 SN：MDL-0978L 这个起落架的子件在“组合件管理”界面不显示"/>
    <s v="中"/>
    <n v="0.5"/>
    <n v="0"/>
    <s v="程泽"/>
    <s v="陈飞"/>
    <d v="2016-04-15T00:00:00"/>
    <d v="2016-04-22T00:00:00"/>
    <n v="343"/>
    <s v="数据变更"/>
    <x v="0"/>
    <s v=".\数据提取变更签字扫描件\机务\20160412.pdf"/>
    <x v="6"/>
  </r>
  <r>
    <n v="112"/>
    <x v="47"/>
    <s v="盛斌斌"/>
    <s v="维修工程部"/>
    <s v="MIS"/>
    <s v="装机件直接拉至库房BUG"/>
    <s v="全部删回B6820上"/>
    <s v="高"/>
    <n v="0.5"/>
    <n v="0"/>
    <s v="程泽"/>
    <s v="陈飞"/>
    <d v="2016-04-15T00:00:00"/>
    <d v="2016-04-12T00:00:00"/>
    <n v="343"/>
    <s v="数据变更"/>
    <x v="0"/>
    <s v=".\数据提取变更签字扫描件\机务\20160412.pdf"/>
    <x v="0"/>
  </r>
  <r>
    <n v="113"/>
    <x v="48"/>
    <s v="盛斌斌"/>
    <s v="维修工程部"/>
    <s v="MIS"/>
    <s v="修改工卡状态----手提氧气瓶"/>
    <s v="在“时控件计划调整”界面里帮我把PN：3552AAADAACXCD SN:P12030864 工卡号：TGC-A353000-02-1 这份工卡的状态从“仓库执行”修改为“计划中”"/>
    <s v="中"/>
    <n v="0"/>
    <s v="这份工卡为何卡死在了“仓库执行”，原因未知"/>
    <s v="程泽"/>
    <s v="陈飞"/>
    <d v="2016-04-15T00:00:00"/>
    <d v="2016-04-29T00:00:00"/>
    <n v="340"/>
    <s v="数据变更"/>
    <x v="0"/>
    <s v=".\数据提取变更签字扫描件\机务\20160414.pdf"/>
    <x v="7"/>
  </r>
  <r>
    <n v="114"/>
    <x v="45"/>
    <s v="苏梦烨"/>
    <s v="采购保障部"/>
    <s v="MIS"/>
    <s v="MIS零散问题"/>
    <s v="16ROR0142推送报价的时候反馈地点不合法"/>
    <s v="高"/>
    <n v="0"/>
    <n v="0"/>
    <s v="杨潇白"/>
    <s v="陈飞"/>
    <d v="2016-04-22T00:00:00"/>
    <d v="2016-04-29T00:00:00"/>
    <n v="348"/>
    <s v="数据变更"/>
    <x v="0"/>
    <s v=".\数据提取变更签字扫描件\机务\20160421.jpg"/>
    <x v="6"/>
  </r>
  <r>
    <n v="115"/>
    <x v="49"/>
    <s v="杨海川"/>
    <s v="采购保障部"/>
    <s v="MIS"/>
    <s v="20160602-件号1010804-0转库数据丢失"/>
    <s v="航材收料是时其中一个件PN：1010804-0 批次：1101533系统显示收料成功，但是该项目未在当前界面消失，在综合查询中查询到该件还在转库状态"/>
    <s v="高"/>
    <n v="0"/>
    <n v="0"/>
    <s v="杨潇白"/>
    <s v="陈飞"/>
    <d v="2016-04-22T00:00:00"/>
    <d v="2016-08-22T00:00:00"/>
    <n v="347"/>
    <s v="数据变更"/>
    <x v="0"/>
    <s v=".\数据提取变更签字扫描件\机务\20160421.jpg"/>
    <x v="6"/>
  </r>
  <r>
    <n v="116"/>
    <x v="49"/>
    <s v="苏梦烨"/>
    <s v="采购保障部"/>
    <s v="MIS"/>
    <s v="件号定义问题"/>
    <s v="系统里面定义了两个一样的件号777B0000-02，希望删除掉定义消耗件的数据，保留定义为周转件的数据，并将消耗件的记录转移到周转件上面去。"/>
    <s v="中"/>
    <n v="0"/>
    <n v="0"/>
    <s v="杨潇白"/>
    <s v="陈飞"/>
    <d v="2016-04-22T00:00:00"/>
    <d v="2016-08-12T00:00:00"/>
    <n v="347"/>
    <s v="数据变更"/>
    <x v="0"/>
    <s v=".\数据提取变更签字扫描件\机务\20160421.jpg"/>
    <x v="6"/>
  </r>
  <r>
    <n v="117"/>
    <x v="46"/>
    <s v="苏梦烨"/>
    <s v="采购保障部"/>
    <s v="MIS"/>
    <s v="16ROR0953报价推送数量为空"/>
    <s v="16ROR0953这个合同报价推送报错数量为空"/>
    <s v="中"/>
    <n v="0"/>
    <n v="0"/>
    <s v="杨潇白"/>
    <s v="陈飞"/>
    <d v="2016-04-22T00:00:00"/>
    <d v="2016-08-15T00:00:00"/>
    <n v="346"/>
    <s v="数据变更"/>
    <x v="0"/>
    <s v=".\数据提取变更签字扫描件\机务\20160421.jpg"/>
    <x v="3"/>
  </r>
  <r>
    <n v="118"/>
    <x v="50"/>
    <s v="林伟"/>
    <s v="采购保障部"/>
    <s v="MIS"/>
    <s v="MIS合同供应商修改"/>
    <s v="16POS0254 合同中供应商为ST Aerospaces Supplies Pte Ltd ，实际供应商应为AIRBUS SAS SPARES"/>
    <s v="中"/>
    <n v="0.1"/>
    <n v="0"/>
    <s v="杨潇白"/>
    <s v="陈飞"/>
    <d v="2016-04-22T00:00:00"/>
    <d v="2016-06-02T00:00:00"/>
    <n v="342"/>
    <s v="数据变更"/>
    <x v="0"/>
    <s v=".\数据提取变更签字扫描件\机务\20160421.jpg"/>
    <x v="0"/>
  </r>
  <r>
    <n v="119"/>
    <x v="50"/>
    <s v="王娟"/>
    <s v="采购保障部"/>
    <s v="MIS"/>
    <s v="无法选合同"/>
    <s v="16pos0199 16pos0200“发票付款”-“选合同”之后就空白页面"/>
    <s v="中"/>
    <n v="0.3"/>
    <n v="0"/>
    <s v="杨潇白"/>
    <s v="陈飞"/>
    <d v="2016-04-22T00:00:00"/>
    <d v="2016-05-24T00:00:00"/>
    <n v="342"/>
    <s v="数据变更"/>
    <x v="0"/>
    <s v=".\数据提取变更签字扫描件\机务\20160421.jpg"/>
    <x v="6"/>
  </r>
  <r>
    <n v="120"/>
    <x v="48"/>
    <s v="杨海川"/>
    <s v="采购保障部"/>
    <s v="MIS"/>
    <s v="关于合同16POLS0133无法验收问题"/>
    <s v="16POLS0133 件号C24736100-1 序号H3057 验收时跳错无法验收"/>
    <s v="高"/>
    <n v="0.2"/>
    <n v="0"/>
    <s v="杨潇白"/>
    <s v="陈飞"/>
    <d v="2016-04-22T00:00:00"/>
    <d v="2016-07-16T00:00:00"/>
    <n v="340"/>
    <s v="数据变更"/>
    <x v="0"/>
    <s v=".\数据提取变更签字扫描件\机务\20160421.jpg"/>
    <x v="6"/>
  </r>
  <r>
    <n v="121"/>
    <x v="51"/>
    <s v="王娟"/>
    <s v="采购保障部"/>
    <s v="MIS"/>
    <s v="删除之后无法选合同"/>
    <s v="合同号：16pos0139/16pos0161/16row0025/15row0132_x000a_发票号：91438057、/9438056/91431971/91438144_x000a_供应商：SATAIR_x000a_“删除某行”之后，系统全部删除，之后“选合同”，就“空白”"/>
    <s v="中"/>
    <n v="0"/>
    <n v="0"/>
    <s v="杨潇白"/>
    <s v="陈飞"/>
    <d v="2016-04-22T00:00:00"/>
    <d v="2016-05-24T00:00:00"/>
    <n v="336"/>
    <s v="数据变更"/>
    <x v="0"/>
    <s v=".\数据提取变更签字扫描件\机务\20160421.jpg"/>
    <x v="0"/>
  </r>
  <r>
    <n v="122"/>
    <x v="52"/>
    <s v="张琦"/>
    <s v="维修工程部"/>
    <s v="MIS"/>
    <s v="EO编号少“-”号"/>
    <s v="EO编号少了一个“-”号"/>
    <s v="中"/>
    <n v="0"/>
    <n v="0"/>
    <s v="程泽"/>
    <s v="陈飞"/>
    <d v="2016-04-22T00:00:00"/>
    <d v="2016-04-25T00:00:00"/>
    <n v="335"/>
    <s v="数据变更"/>
    <x v="0"/>
    <s v=".\数据提取变更签字扫描件\机务\20160419.pdf"/>
    <x v="6"/>
  </r>
  <r>
    <n v="123"/>
    <x v="52"/>
    <s v="张琦"/>
    <s v="维修工程部"/>
    <s v="MIS"/>
    <s v="EO编号少“-”号"/>
    <s v="童庆有一个培训记录有问题现在需要删除这个培训记录_x000a_培训名称：工程岗位补差课程 ET2014009_x000a_培训序号：6721"/>
    <s v="中"/>
    <n v="0"/>
    <n v="0"/>
    <s v="程泽"/>
    <s v="陈飞"/>
    <d v="2016-04-22T00:00:00"/>
    <d v="2016-04-25T00:00:00"/>
    <n v="335"/>
    <s v="数据变更"/>
    <x v="0"/>
    <s v=".\数据提取变更签字扫描件\机务\20160414.pdf"/>
    <x v="6"/>
  </r>
  <r>
    <n v="124"/>
    <x v="52"/>
    <s v="盛斌斌"/>
    <s v="维修工程部"/>
    <s v="MIS"/>
    <s v="修改机号"/>
    <s v="PN：14330-004C2 SN：0727 这个件的原始装机机号从“B6562”修改为“B6561”"/>
    <s v="中"/>
    <n v="0"/>
    <n v="0"/>
    <s v="程泽"/>
    <s v="陈飞"/>
    <d v="2016-04-22T00:00:00"/>
    <d v="2016-04-29T00:00:00"/>
    <n v="335"/>
    <s v="数据变更"/>
    <x v="0"/>
    <s v=".\数据提取变更签字扫描件\机务\20160419.pdf"/>
    <x v="6"/>
  </r>
  <r>
    <n v="125"/>
    <x v="53"/>
    <s v="洪东亮"/>
    <s v="采购保障部"/>
    <s v="MIS"/>
    <s v="MIS系统，工具送检收料界面报错"/>
    <s v="在验收计量工具时发现，1256229这个条码的工具会出来两条信息，并且点击验证后会报错"/>
    <s v="高"/>
    <n v="0.5"/>
    <n v="0"/>
    <s v="杨潇白"/>
    <s v="陈飞"/>
    <d v="2016-04-22T00:00:00"/>
    <d v="2016-05-28T00:00:00"/>
    <n v="334"/>
    <s v="数据变更"/>
    <x v="0"/>
    <s v=".\数据提取变更签字扫描件\机务\20160421.jpg"/>
    <x v="6"/>
  </r>
  <r>
    <n v="126"/>
    <x v="48"/>
    <s v="张琦"/>
    <s v="维修工程部"/>
    <s v="MIS"/>
    <s v="结构损伤报告删除"/>
    <s v="流水号为 16B16270001 的结构损伤报告由于填写人飞机号填错，该损伤报告无效，要删除"/>
    <s v="中"/>
    <n v="0"/>
    <n v="0"/>
    <s v="程泽"/>
    <s v="陈飞"/>
    <d v="2016-04-22T00:00:00"/>
    <d v="2016-04-29T00:00:00"/>
    <n v="340"/>
    <s v="数据变更"/>
    <x v="0"/>
    <s v=".\数据提取变更签字扫描件\机务\20160414.pdf"/>
    <x v="6"/>
  </r>
  <r>
    <n v="127"/>
    <x v="54"/>
    <s v="盛斌斌"/>
    <s v="维修工程部"/>
    <s v="MIS"/>
    <s v="11份工卡修改为计划中"/>
    <s v="11份工卡的工卡状态从“仓库执行”修改为“计划中”"/>
    <s v="中"/>
    <n v="0"/>
    <s v="前10份卡是系统BUG，原因未知。最后一份卡是我点错了_x000a_5月5号反馈：工卡号：TGC-A262341-01-2 这份工卡状态从“仓库执行”修改成了空白，而不是“计划中”_x000a_5月11日重新修复好了"/>
    <s v="程泽"/>
    <s v="陈飞"/>
    <d v="2016-04-29T00:00:00"/>
    <d v="2016-04-29T00:00:00"/>
    <n v="329"/>
    <s v="数据变更"/>
    <x v="0"/>
    <s v=".\数据提取变更签字扫描件\机务\20160429维修工程部.pdf"/>
    <x v="7"/>
  </r>
  <r>
    <n v="128"/>
    <x v="55"/>
    <s v="张志瑜"/>
    <s v="采购保障部"/>
    <s v="MIS"/>
    <s v="数据变更-20160422-ROR送修合同供应商修改"/>
    <s v="几个送修合同的厂家名称 和 实际送修供应商 栏需要对调下信息"/>
    <s v="高"/>
    <n v="0.5"/>
    <n v="0"/>
    <s v="杨潇白"/>
    <s v="陈飞"/>
    <d v="2016-04-29T00:00:00"/>
    <d v="2016-05-28T00:00:00"/>
    <n v="332"/>
    <s v="数据变更"/>
    <x v="0"/>
    <s v=".\数据提取变更签字扫描件\机务\20160425.jpg"/>
    <x v="3"/>
  </r>
  <r>
    <n v="129"/>
    <x v="54"/>
    <s v="张志瑜"/>
    <s v="采购保障部"/>
    <s v="MIS"/>
    <s v="计量验收系统问题"/>
    <s v="系统工具数据多处重复"/>
    <s v="中"/>
    <n v="0"/>
    <n v="0"/>
    <s v="杨潇白"/>
    <s v="陈飞"/>
    <d v="2016-04-29T00:00:00"/>
    <d v="2016-06-02T00:00:00"/>
    <n v="329"/>
    <s v="数据变更"/>
    <x v="0"/>
    <s v=".\数据提取变更签字扫描件\机务\20160422.jpg"/>
    <x v="6"/>
  </r>
  <r>
    <n v="130"/>
    <x v="54"/>
    <s v="钮茵"/>
    <s v="日分"/>
    <s v="MIS"/>
    <s v="4月日分航材数据提取"/>
    <s v="具体内容为消耗件，周转件，化工品的收发退废，汇总表，单价变动表。 _x000a_提取期间：20160401 - 20160430_x000a_4月汇率：1USD＝ 112.39 1元＝ 17.38 1EUR = 127.89"/>
    <s v="中"/>
    <n v="0.5"/>
    <s v="例行活动"/>
    <s v="杨潇白"/>
    <s v="陈飞"/>
    <d v="2016-04-29T00:00:00"/>
    <d v="2016-05-03T00:00:00"/>
    <n v="329"/>
    <s v="数据提取"/>
    <x v="0"/>
    <s v="不必签字"/>
    <x v="4"/>
  </r>
  <r>
    <n v="131"/>
    <x v="56"/>
    <s v="杨海川"/>
    <s v="采购保障部"/>
    <s v="MIS"/>
    <s v="20160428-问题-15ROR4105合同状态显示错误"/>
    <s v="氧气瓶8794077，SN:C15030140，合同15ROR4105在2015.12.11已经完成收料入库，并在当天使用。在库房综合查询中也能查到，但是在航材合同收料界面确发现仍在未收料状态。"/>
    <s v="中"/>
    <n v="0.3"/>
    <n v="0"/>
    <s v="杨潇白"/>
    <s v="陈飞"/>
    <d v="2016-06-13T00:00:00"/>
    <d v="2016-07-16T00:00:00"/>
    <n v="326"/>
    <s v="数据变更"/>
    <x v="0"/>
    <s v=".\数据提取变更签字扫描件\机务\20160428.jpg"/>
    <x v="6"/>
  </r>
  <r>
    <n v="132"/>
    <x v="54"/>
    <s v="张琦"/>
    <s v="维修工程部"/>
    <s v="MIS"/>
    <s v="EO封面在C检完工界面的问题"/>
    <s v="EO（EOA320-53-050）加入C件完工界面后，封面打印出来的是待编辑的R1版，不是当前有效的R0版。但在通用查询-EO查询中打印，版本又是对的"/>
    <s v="高"/>
    <n v="0"/>
    <n v="0"/>
    <s v="程泽"/>
    <s v="陈飞"/>
    <d v="2016-04-29T00:00:00"/>
    <d v="2016-04-29T00:00:00"/>
    <n v="329"/>
    <s v="数据变更"/>
    <x v="0"/>
    <s v="BUG导致的数据变更，无需签字"/>
    <x v="6"/>
  </r>
  <r>
    <n v="133"/>
    <x v="57"/>
    <s v="苏宏超"/>
    <s v="采购保障部"/>
    <s v="MIS"/>
    <s v="发票付款申请推送错误，发票号02904972"/>
    <s v="0420发票号02904972 在MIS中推送付款申请弹出错误提示_x000a_0428发票35372835，02904970，02904971 MIS推送付款时也弹出错误"/>
    <s v="中"/>
    <n v="0.5"/>
    <n v="0"/>
    <s v="杨潇白"/>
    <s v="陈飞"/>
    <d v="2016-05-06T00:00:00"/>
    <d v="2016-05-19T00:00:00"/>
    <n v="333"/>
    <s v="数据变更"/>
    <x v="0"/>
    <s v=".\数据提取变更签字扫描件\机务\20160428-发票无法推送ERP.jpg"/>
    <x v="6"/>
  </r>
  <r>
    <n v="134"/>
    <x v="54"/>
    <s v="王娟"/>
    <s v="采购保障部"/>
    <s v="MIS"/>
    <n v="20160405058"/>
    <s v="MIS发票管理界面，该发票信息已推送出去了，但在ERP审批环节，找不到该推送信息"/>
    <s v="中"/>
    <n v="0"/>
    <n v="0"/>
    <s v="杨潇白"/>
    <s v="陈飞"/>
    <d v="2016-05-06T00:00:00"/>
    <d v="2016-05-24T00:00:00"/>
    <n v="329"/>
    <s v="数据变更"/>
    <x v="0"/>
    <s v=".\数据提取变更签字扫描件\机务\20160429.jpg"/>
    <x v="3"/>
  </r>
  <r>
    <n v="135"/>
    <x v="58"/>
    <s v="王娟 _x000a_"/>
    <s v="采购保障部"/>
    <s v="MIS"/>
    <s v="信息匹配不上-20160428"/>
    <s v="发票号：28481361/28481362/28481363/28481364MIS内付款申请推送已成功，但到ERP系统，没有匹配信息，人工匹配也不行"/>
    <s v="中"/>
    <n v="0"/>
    <n v="0"/>
    <s v="杨潇白"/>
    <s v="陈飞"/>
    <d v="2016-05-06T00:00:00"/>
    <d v="2016-05-24T00:00:00"/>
    <n v="325"/>
    <s v="数据变更"/>
    <x v="0"/>
    <s v=".\数据提取变更签字扫描件\机务\20160429.jpg"/>
    <x v="6"/>
  </r>
  <r>
    <n v="136"/>
    <x v="59"/>
    <s v="张志瑜"/>
    <s v="采购保障部"/>
    <s v="MIS"/>
    <s v="20160427-ROR合同无法推送"/>
    <s v="16ROR0142 16ROR0106 15ROR4260 15ROR4203合同无法推送ERP"/>
    <s v="中"/>
    <n v="0"/>
    <n v="0"/>
    <s v="杨潇白"/>
    <s v="陈飞"/>
    <d v="2016-05-06T00:00:00"/>
    <d v="2016-08-15T00:00:00"/>
    <n v="327"/>
    <s v="数据变更"/>
    <x v="0"/>
    <s v=".\数据提取变更签字扫描件\机务\20160427.jpg"/>
    <x v="6"/>
  </r>
  <r>
    <n v="137"/>
    <x v="58"/>
    <s v="张琦"/>
    <s v="维修工程部"/>
    <s v="MIS"/>
    <s v="整张FLB搬移"/>
    <s v="将FLB（F0703544）上的所有内容搬移至FLB（F0703545）上"/>
    <s v="中"/>
    <n v="0.5"/>
    <s v="个例，人员操作错误"/>
    <s v="程泽"/>
    <s v="陈飞"/>
    <d v="2016-05-06T00:00:00"/>
    <d v="2016-05-11T00:00:00"/>
    <n v="325"/>
    <s v="数据变更"/>
    <x v="0"/>
    <s v=".\数据提取变更签字扫描件\机务\20160429维修工程部.pdf"/>
    <x v="0"/>
  </r>
  <r>
    <n v="138"/>
    <x v="58"/>
    <s v="张琦"/>
    <s v="维修工程部"/>
    <s v="MIS"/>
    <s v="MIS修改"/>
    <s v="1、将子部件拉入组合件清单。 _x000a_部件：PN：RP216-00，SN：YC539946，名称：T25 SENSOR _x000a_拉入组合件ESN：643627，FIN：T25 SENSOR，进入时间：2011-09-27。 _x000a_2、有个发动机上的子部件，修改该件的序号。 _x000a_系统当前数据：PN：3505582-27，SN：YG439616，A/C：B6840，位置：643641 _x000a_修改序号后应为：PN：3505582-27，SN：YG438621，A/C：B6840，位置：643641 _x000a_只需要修改这个数据的序号"/>
    <s v="中"/>
    <n v="1"/>
    <s v="1、拉子件问题_x000a_2、初始数据录入错误"/>
    <s v="程泽"/>
    <s v="陈飞"/>
    <d v="2016-05-06T00:00:00"/>
    <d v="2016-05-11T00:00:00"/>
    <n v="325"/>
    <s v="数据变更"/>
    <x v="0"/>
    <s v=".\数据提取变更签字扫描件\机务\20160429维修工程部.pdf"/>
    <x v="7"/>
  </r>
  <r>
    <n v="139"/>
    <x v="58"/>
    <s v="张琦"/>
    <s v="维修工程部"/>
    <s v="MIS"/>
    <s v="9965 FLB 0668507报错"/>
    <s v="这张9965的FLB 0668507，航线提了修改单，需要加工作者名字，加完名字保存后系统报错（具体见附件）。由于里面有条时控件的拆换记录，所以想请IT修复一下这个报错。"/>
    <s v="中"/>
    <n v="0.1"/>
    <s v="该FLB进不去了，一直报错"/>
    <s v="程泽"/>
    <s v="陈飞"/>
    <d v="2016-05-06T00:00:00"/>
    <d v="2016-07-16T00:00:00"/>
    <n v="325"/>
    <s v="数据变更"/>
    <x v="0"/>
    <s v=".\数据提取变更签字扫描件\机务\20160429维修工程部.pdf"/>
    <x v="6"/>
  </r>
  <r>
    <n v="140"/>
    <x v="58"/>
    <s v="张琦"/>
    <s v="维修工程部"/>
    <s v="MIS"/>
    <s v="MIS数据修改"/>
    <s v="有个GEAR MOTOR当前件序号为：PN：396800-12，SN：EM602606 _x000a_现在航线实际拆装后发现，这个序号有问题，实际序号为EM602603"/>
    <s v="中"/>
    <n v="0.5"/>
    <s v="这个件是原始装机件，厂家当时给的序号就是错误的，需要改序号。"/>
    <s v="程泽"/>
    <s v="陈飞"/>
    <d v="2016-05-06T00:00:00"/>
    <d v="2016-05-11T00:00:00"/>
    <n v="325"/>
    <s v="数据变更"/>
    <x v="0"/>
    <s v=".\数据提取变更签字扫描件\机务\20160429维修工程部.pdf"/>
    <x v="2"/>
  </r>
  <r>
    <n v="141"/>
    <x v="58"/>
    <s v="张琦"/>
    <s v="维修工程部"/>
    <s v="MIS"/>
    <s v="C检包中部件变红逻辑 "/>
    <s v="今天发现C检包中，部件工卡如时控件，其部件对象被拆下后，C检包变红，飞机号不变的逻辑，有两个件突破了这个逻辑，位置更新到了DZ这类库房的位置，应该是原来拆下的机号，涉及的序号为：81210-54650，81210-54675，PN:755C0000-01再加热器。 _x000a_但奇怪的是同样是这架飞机6705拆下的时控件，有两个灭火瓶的工卡位置是显示原来机号且变红，如附图。序号为：21426F1，21503F1，PN:34600017 _x000a_灭火瓶是我们自己保障的，而再加热器是STA件。 "/>
    <s v="中"/>
    <n v="0"/>
    <s v="这个问题有点怪，ST也还未批，机号变成了DZ位,是不是和上次更新显示红字有关，烦请查一下原因。 "/>
    <s v="程泽"/>
    <s v="陈飞"/>
    <d v="2016-05-06T00:00:00"/>
    <d v="1899-12-30T00:00:00"/>
    <n v="325"/>
    <s v="数据变更"/>
    <x v="1"/>
    <s v=".\数据提取变更签字扫描件\机务\20160429维修工程部.pdf"/>
    <x v="6"/>
  </r>
  <r>
    <n v="142"/>
    <x v="56"/>
    <s v="张志瑜"/>
    <s v="采购保障部"/>
    <s v="MIS"/>
    <s v="20160428-问题 16ROR0593合同查找问题"/>
    <s v="16ROR0593在选择合同号时查找不到该合同号，手动录入合同号可以查找到该合同信息。"/>
    <s v="中"/>
    <n v="0"/>
    <n v="0"/>
    <s v="杨潇白"/>
    <s v="陈飞"/>
    <d v="2016-05-06T00:00:00"/>
    <d v="2016-06-02T00:00:00"/>
    <n v="326"/>
    <s v="数据变更"/>
    <x v="0"/>
    <s v=".\数据提取变更签字扫描件\机务\20160428-ROR合同查找不到.jpg"/>
    <x v="6"/>
  </r>
  <r>
    <n v="143"/>
    <x v="58"/>
    <s v="张志瑜"/>
    <s v="采购保障部"/>
    <s v="MIS"/>
    <s v="20160429-问题 寄售汇总界面 已退回厂家数量计算错误"/>
    <s v="寄售汇总界面已退回厂家数量历史数据错误"/>
    <s v="高"/>
    <n v="0"/>
    <n v="0"/>
    <s v="杨潇白"/>
    <s v="陈飞"/>
    <d v="2016-05-06T00:00:00"/>
    <d v="2016-08-15T00:00:00"/>
    <n v="325"/>
    <s v="数据变更"/>
    <x v="0"/>
    <s v=".\数据提取变更签字扫描件\机务\20160429-问题 寄售汇总退回厂家数量数据错误.jpg"/>
    <x v="2"/>
  </r>
  <r>
    <n v="144"/>
    <x v="60"/>
    <s v="王娟 _x000a_"/>
    <s v="采购保障部"/>
    <s v="MIS"/>
    <s v="20160430-问题 发票56371754无法推送ERP"/>
    <s v="发票56371754无法推送ERP"/>
    <s v="中"/>
    <n v="0"/>
    <n v="0"/>
    <s v="杨潇白"/>
    <s v="陈飞"/>
    <d v="2016-05-06T00:00:00"/>
    <d v="2016-06-02T00:00:00"/>
    <n v="324"/>
    <s v="数据变更"/>
    <x v="0"/>
    <s v=".\数据提取变更签字扫描件\机务\20160503-发票56471754无法推送ERP.JPG"/>
    <x v="6"/>
  </r>
  <r>
    <n v="145"/>
    <x v="60"/>
    <s v="王娟 _x000a_"/>
    <s v="采购保障部"/>
    <s v="MIS"/>
    <s v="20160430-问题 15POH0196 0237无法被发票选择"/>
    <s v="当新增发票号： 04331889/19766272，选择合同号码：15POH0196， 15POH0237时，无法找到合同，供挑选付款。"/>
    <s v="中"/>
    <n v="0.2"/>
    <n v="0"/>
    <s v="杨潇白"/>
    <s v="陈飞"/>
    <d v="2016-05-06T00:00:00"/>
    <d v="2016-06-13T00:00:00"/>
    <n v="324"/>
    <s v="数据变更"/>
    <x v="0"/>
    <s v=".\数据提取变更签字扫描件\机务\20160503-合同无法被发票选择.JPG"/>
    <x v="6"/>
  </r>
  <r>
    <n v="146"/>
    <x v="61"/>
    <s v="张志瑜"/>
    <s v="采购保障部"/>
    <s v="MIS"/>
    <s v="20160430-问题 16POS0030无法被挑选付款"/>
    <s v="发票号C18673/C18542/C18480，然后挑选合同号16POS0030，无法显示出来"/>
    <s v="中"/>
    <n v="0"/>
    <n v="0"/>
    <s v="杨潇白"/>
    <s v="陈飞"/>
    <d v="2016-05-06T00:00:00"/>
    <d v="2016-06-02T00:00:00"/>
    <n v="321"/>
    <s v="数据变更"/>
    <x v="0"/>
    <s v=".\数据提取变更签字扫描件\机务\20160503-16POS0030无法付款挑选.JPG"/>
    <x v="6"/>
  </r>
  <r>
    <n v="147"/>
    <x v="58"/>
    <s v="张琦"/>
    <s v="维修工程部"/>
    <s v="MIS"/>
    <s v="地服转岗司机mis账号"/>
    <n v="0"/>
    <s v="高"/>
    <n v="0"/>
    <s v="sqmw"/>
    <s v="程泽"/>
    <s v="陈飞"/>
    <d v="2015-04-29T00:00:00"/>
    <d v="2015-04-29T00:00:00"/>
    <n v="325"/>
    <s v="数据变更"/>
    <x v="0"/>
    <s v="陈飞直接做了"/>
    <x v="0"/>
  </r>
  <r>
    <n v="148"/>
    <x v="61"/>
    <s v="张志瑜"/>
    <s v="采购保障部"/>
    <s v="MIS"/>
    <s v="20160503-数据 16ROT0018删除"/>
    <s v="删除16ROT0018 将工具条形码：7004124退回到原来的状态"/>
    <s v="中"/>
    <n v="0"/>
    <n v="0"/>
    <s v="杨潇白"/>
    <s v="陈飞"/>
    <d v="2016-05-06T00:00:00"/>
    <d v="2016-08-15T00:00:00"/>
    <n v="321"/>
    <s v="数据变更"/>
    <x v="0"/>
    <s v=".\数据提取变更签字扫描件\机务\20160503-数据 16ROT0018删除.JPG"/>
    <x v="0"/>
  </r>
  <r>
    <n v="149"/>
    <x v="62"/>
    <s v="张志瑜"/>
    <s v="采购保障部"/>
    <s v="MIS"/>
    <s v="20160506-15ROR4260推送数量为空"/>
    <s v="15ROR4260合同无法推送ERP,提示推送数量为空"/>
    <s v="中"/>
    <n v="0"/>
    <n v="0"/>
    <s v="杨潇白"/>
    <s v="陈飞"/>
    <d v="2016-05-13T00:00:00"/>
    <d v="1899-12-30T00:00:00"/>
    <n v="318"/>
    <s v="数据变更"/>
    <x v="0"/>
    <s v=".\数据提取变更签字扫描件\机务\20160506-15ROR4260合同无法推送-签字.jpg"/>
    <x v="6"/>
  </r>
  <r>
    <n v="150"/>
    <x v="62"/>
    <s v="张志瑜"/>
    <s v="采购保障部"/>
    <s v="MIS"/>
    <s v="20160506-发票34424431无法推送"/>
    <s v="发票号34424431/34424432.  合同号 16pot0045/15pot0366 点击推送时，提示错误信息。_x000a_"/>
    <s v="中"/>
    <n v="0"/>
    <n v="0"/>
    <s v="杨潇白"/>
    <s v="陈飞"/>
    <d v="2016-05-13T00:00:00"/>
    <d v="2016-06-02T00:00:00"/>
    <n v="318"/>
    <s v="数据变更"/>
    <x v="0"/>
    <s v=".\数据提取变更签字扫描件\机务\20160506-发票34424431无法推送-签字.jpg"/>
    <x v="1"/>
  </r>
  <r>
    <n v="151"/>
    <x v="62"/>
    <s v="张志瑜"/>
    <s v="采购保障部"/>
    <s v="MIS"/>
    <s v="20160506-件号：2758的转库指令无法关闭"/>
    <s v="关闭件号:2758 的转库指令单13SM00992"/>
    <s v="高"/>
    <n v="0.1"/>
    <n v="0"/>
    <s v="杨潇白"/>
    <s v="陈飞"/>
    <d v="2016-05-13T00:00:00"/>
    <d v="2016-07-16T00:00:00"/>
    <n v="318"/>
    <s v="数据变更"/>
    <x v="0"/>
    <s v=".\数据提取变更签字扫描件\机务\20160506-问题 转库指令无法关闭.pdf"/>
    <x v="2"/>
  </r>
  <r>
    <n v="152"/>
    <x v="63"/>
    <s v="张琦"/>
    <s v="维修工程部"/>
    <s v="MIS"/>
    <s v="删除两步移动步骤"/>
    <s v="把PN：FRH100013A SN：44091079 这个件删回两步移动步骤，使之回到原始装机位。"/>
    <s v="中"/>
    <n v="0.5"/>
    <s v="该件当初拉入组合件的时候拉错，不应该拉这个件的。"/>
    <s v="程泽"/>
    <s v="陈飞"/>
    <d v="2016-05-13T00:00:00"/>
    <d v="2016-05-11T00:00:00"/>
    <n v="315"/>
    <s v="数据变更"/>
    <x v="0"/>
    <s v=".\数据提取变更签字扫描件\机务\20160505.pdf"/>
    <x v="0"/>
  </r>
  <r>
    <n v="153"/>
    <x v="63"/>
    <s v="张琦"/>
    <s v="维修工程部"/>
    <s v="MIS"/>
    <s v="拉一个子件-压差传感器"/>
    <s v="把 PN：3876227-2 SN：151124124809 这个件拉入APU P-4083 的子件FIN：DELTA P 上进入清单时间2009-01-17。"/>
    <s v="中"/>
    <n v="0.5"/>
    <s v="APU非原始装机APU，我没有权限拉子件。"/>
    <s v="程泽"/>
    <s v="陈飞"/>
    <d v="2016-05-13T00:00:00"/>
    <d v="2016-05-11T00:00:00"/>
    <n v="315"/>
    <s v="数据变更"/>
    <x v="0"/>
    <s v=".\数据提取变更签字扫描件\机务\20160505.pdf"/>
    <x v="7"/>
  </r>
  <r>
    <n v="154"/>
    <x v="63"/>
    <s v="张琦"/>
    <s v="维修工程部"/>
    <s v="MIS"/>
    <s v="ADD71797 机号修改申请"/>
    <s v="B-6667 ADD71797 在输入系统时错将机号录入成了B-6562。 "/>
    <s v="中"/>
    <n v="0.1"/>
    <n v="0"/>
    <s v="程泽"/>
    <s v="陈飞"/>
    <d v="2016-05-13T00:00:00"/>
    <d v="2016-07-16T00:00:00"/>
    <n v="315"/>
    <s v="数据变更"/>
    <x v="0"/>
    <s v=".\数据提取变更签字扫描件\机务\20160505.pdf"/>
    <x v="0"/>
  </r>
  <r>
    <n v="155"/>
    <x v="63"/>
    <s v="张琦"/>
    <s v="维修工程部"/>
    <s v="MIS"/>
    <s v="关于MIS的人事信息"/>
    <s v="同步一次ERP和MIS的所有人员的学习经历和工作经历"/>
    <s v="中"/>
    <n v="0"/>
    <s v="由于ERP和MIS同步信息问题导致，不签字"/>
    <s v="程泽"/>
    <s v="陈飞"/>
    <d v="2016-05-13T00:00:00"/>
    <d v="2016-05-20T00:00:00"/>
    <n v="315"/>
    <s v="数据变更"/>
    <x v="0"/>
    <s v="由于ERP和MIS同步信息问题导致，不签字"/>
    <x v="8"/>
  </r>
  <r>
    <n v="156"/>
    <x v="64"/>
    <s v="张志瑜"/>
    <s v="采购保障部"/>
    <s v="MIS"/>
    <s v="20160510-PN 3291390-4序号修改"/>
    <s v="1. 把错误序号的移动历史记录转到正确序号上,连续起来;_x000a_2. 把错误序号信息删除;"/>
    <s v="中"/>
    <n v="0.3"/>
    <s v="收料16POP0335时, 业务员输错了序号"/>
    <s v="杨潇白"/>
    <s v="陈飞"/>
    <d v="2016-06-13T00:00:00"/>
    <d v="2016-06-13T00:00:00"/>
    <n v="313"/>
    <s v="数据变更"/>
    <x v="0"/>
    <s v=".\数据提取变更签字扫描件\机务\20160510-PN 3291390-4序号修改.jpg"/>
    <x v="0"/>
  </r>
  <r>
    <n v="157"/>
    <x v="64"/>
    <s v="张志瑜"/>
    <s v="采购保障部"/>
    <s v="MIS"/>
    <s v="POJ合同无法付款"/>
    <s v="发票号：20467502、04/27503  合同号：15POJ0052等寄售（POJ）信息匹配有问题（行信息空白）"/>
    <s v="高"/>
    <n v="0"/>
    <n v="0"/>
    <s v="杨潇白"/>
    <s v="陈飞"/>
    <d v="2016-05-13T00:00:00"/>
    <d v="2016-08-15T00:00:00"/>
    <n v="313"/>
    <s v="数据变更"/>
    <x v="0"/>
    <s v=".\数据提取变更签字扫描件\机务\20160511-POJ-ERP合同信息空白.jpg"/>
    <x v="1"/>
  </r>
  <r>
    <n v="158"/>
    <x v="64"/>
    <s v="张志瑜"/>
    <s v="采购保障部"/>
    <s v="MIS"/>
    <s v="20160510-16SOLS0167供应商修改"/>
    <s v="将16SOLS0167的供应商修改为：昆明利顿"/>
    <s v="中"/>
    <n v="0.1"/>
    <s v="人为误操作"/>
    <s v="杨潇白"/>
    <s v="陈飞"/>
    <d v="2016-06-13T00:00:00"/>
    <d v="2016-06-13T00:00:00"/>
    <n v="313"/>
    <s v="数据变更"/>
    <x v="0"/>
    <s v=".\数据提取变更签字扫描件\机务\20160511-16SOLS0167供应商修改--签字.jpg"/>
    <x v="0"/>
  </r>
  <r>
    <n v="159"/>
    <x v="64"/>
    <s v="张志瑜"/>
    <s v="采购保障部"/>
    <s v="MIS"/>
    <s v="20160511-16ROR1381厂商修改+ CZ0284E状态退回上一步"/>
    <s v="件号CZ0284E序号HEK46329状态退回上一步"/>
    <s v="中"/>
    <n v="0.2"/>
    <s v="人为误操作"/>
    <s v="杨潇白"/>
    <s v="陈飞"/>
    <d v="2016-06-13T00:00:00"/>
    <d v="2016-06-13T00:00:00"/>
    <n v="313"/>
    <s v="数据变更"/>
    <x v="0"/>
    <s v=".\数据提取变更签字扫描件\机务\20160511-PN CE9284E退回上一步.jpg"/>
    <x v="0"/>
  </r>
  <r>
    <n v="160"/>
    <x v="64"/>
    <s v="张志瑜"/>
    <s v="采购保障部"/>
    <s v="MIS"/>
    <s v="20160511-16ROR1381厂商修改+ CZ0284E状态退回上一步"/>
    <s v="16ROR1381厂商修改为厂商编号0058，厂商名称：广州航新电子有限公司，实际送修供应商：广州航新电子有限公司"/>
    <s v="中"/>
    <n v="0.2"/>
    <s v="人为误操作"/>
    <s v="杨潇白"/>
    <s v="陈飞"/>
    <d v="2016-06-13T00:00:00"/>
    <d v="2016-06-13T00:00:00"/>
    <n v="313"/>
    <s v="数据变更"/>
    <x v="0"/>
    <s v=".\数据提取变更签字扫描件\机务\20160511-16ROR1381厂商修改.jpg"/>
    <x v="0"/>
  </r>
  <r>
    <n v="161"/>
    <x v="64"/>
    <s v="张志瑜"/>
    <s v="采购保障部"/>
    <s v="MIS"/>
    <s v="20160511-大量发票ERP预估数据不存在"/>
    <s v="大量发票在推送ERP时弹出错误框，预估数据不存在"/>
    <s v="高"/>
    <n v="0"/>
    <n v="0"/>
    <s v="杨潇白"/>
    <s v="陈飞"/>
    <d v="2016-05-13T00:00:00"/>
    <d v="1899-12-30T00:00:00"/>
    <n v="313"/>
    <s v="数据变更"/>
    <x v="0"/>
    <s v=".\数据提取变更签字扫描件\机务\20160511-大量发票ERP预估数据不存在.jpg"/>
    <x v="1"/>
  </r>
  <r>
    <n v="162"/>
    <x v="65"/>
    <s v="张志瑜"/>
    <s v="采购保障部"/>
    <s v="MIS"/>
    <s v="20160512-发票推送ERP后显示行信息空白"/>
    <s v="发票号：13021640、3/121641 推送ERP后，行信息空白"/>
    <s v="中"/>
    <n v="0"/>
    <n v="0"/>
    <s v="杨潇白"/>
    <s v="陈飞"/>
    <d v="2016-05-13T00:00:00"/>
    <d v="2016-05-13T00:00:00"/>
    <n v="312"/>
    <s v="数据变更"/>
    <x v="0"/>
    <s v=".\数据提取变更签字扫描件\机务\20160512-ERP推送空白.jpg"/>
    <x v="6"/>
  </r>
  <r>
    <n v="163"/>
    <x v="65"/>
    <s v="张琦"/>
    <s v="维修工程部"/>
    <s v="MIS"/>
    <s v="修改两个件"/>
    <s v="（1）PN：066-50007-0212 SN：ALA52B-05790 这个的位置从“CK-GH-HQ”修改为“B6310”，Bin从“TEMP”修改为“2SA1”，具体见附件1_x000a_（2）PN：066-50007-0212 SN：2422 这个件的最近两步移动步骤删除，并且把这个件的Bin从“2SA1”修改为“2SA2”，具体见附件2"/>
    <s v="中"/>
    <n v="0.5"/>
    <s v="由于这两个件都是先对串，然后被拆下的，对串的那一步，航线人员录错了FLB号，等我们发现时，已经被拆下GH了。在删除拆下那一步时，部件位置退不回去了。 "/>
    <s v="程泽"/>
    <s v="陈飞"/>
    <d v="2016-05-13T00:00:00"/>
    <d v="2016-05-19T00:00:00"/>
    <n v="312"/>
    <s v="数据变更"/>
    <x v="0"/>
    <s v=".\数据提取变更签字扫描件\机务\20160505.pdf"/>
    <x v="0"/>
  </r>
  <r>
    <n v="164"/>
    <x v="65"/>
    <s v="张琦"/>
    <s v="维修工程部"/>
    <s v="MIS"/>
    <s v="修改5份工卡状态"/>
    <s v="5份时控件工卡状态从“仓库执行”修改为“计划中”"/>
    <s v="中"/>
    <n v="0.25"/>
    <n v="0"/>
    <s v="程泽"/>
    <s v="陈飞"/>
    <d v="2016-05-13T00:00:00"/>
    <d v="2016-06-03T00:00:00"/>
    <n v="312"/>
    <s v="数据变更"/>
    <x v="0"/>
    <s v=".\数据提取变更签字扫描件\机务\20160527.pdf"/>
    <x v="7"/>
  </r>
  <r>
    <n v="165"/>
    <x v="66"/>
    <s v="盛斌斌"/>
    <s v="维修工程部"/>
    <s v="MIS"/>
    <s v="时控件新增工卡ST导入"/>
    <s v="时控件新增工卡的第一个ST必须由IT来导入，我是无法新增的"/>
    <s v="高"/>
    <n v="0.25"/>
    <s v="MIS系统的BUG"/>
    <s v="程泽"/>
    <s v="陈飞"/>
    <d v="2016-05-16T00:00:00"/>
    <d v="2016-05-16T00:00:00"/>
    <n v="311"/>
    <s v="数据变更"/>
    <x v="0"/>
    <s v=".\数据提取变更签字扫描件\机务\20160517.pdf"/>
    <x v="7"/>
  </r>
  <r>
    <n v="166"/>
    <x v="67"/>
    <s v="张琦"/>
    <s v="维修工程部"/>
    <s v="MIS"/>
    <s v="修改MIS"/>
    <s v="F0662596，故障报告一的拆装记录需要删除。 _x000a_部件 PN：2980332100100，SN：29552，恢复到DZ位。 _x000a_部件 PN：2980332100100，SN：33503，恢复到B9965（fin：3200MM）上。"/>
    <s v="中"/>
    <n v="0"/>
    <s v="有个4.9号拆装记录需要删除重做_x000a_之前谢志谦和周磊OA发的关于B9965修改的那个，可以不用改了，我想了下，牵涉面太大，算了，我用其他方式修改了MIS系统，不再做后台修改了"/>
    <s v="程泽"/>
    <s v="陈飞"/>
    <d v="2016-05-20T00:00:00"/>
    <d v="2016-07-16T00:00:00"/>
    <n v="307"/>
    <s v="数据变更"/>
    <x v="1"/>
    <s v=".\数据提取变更签字扫描件\机务\20160517.pdf"/>
    <x v="0"/>
  </r>
  <r>
    <n v="167"/>
    <x v="67"/>
    <s v="张琦"/>
    <s v="维修工程部"/>
    <s v="MIS"/>
    <s v="关于MIS的人事信息"/>
    <s v="导出人员培训日期小于上家公司历史日期信息。"/>
    <s v="中"/>
    <n v="0"/>
    <s v="由于ERP和MIS同步信息问题导致，不签字"/>
    <s v="程泽"/>
    <s v="陈飞"/>
    <d v="2016-05-20T00:00:00"/>
    <d v="1899-12-30T00:00:00"/>
    <n v="307"/>
    <s v="数据提取"/>
    <x v="2"/>
    <s v=".\数据提取变更签字扫描件\机务\20160517.pdf"/>
    <x v="8"/>
  </r>
  <r>
    <n v="168"/>
    <x v="68"/>
    <s v="张志瑜"/>
    <s v="采购保障部"/>
    <s v="MIS"/>
    <s v="16ROR1083推送供应商地点不合法"/>
    <s v="16ROR1083推送供应商地点不合法"/>
    <s v="中"/>
    <n v="0"/>
    <n v="0"/>
    <s v="杨潇白"/>
    <s v="陈飞"/>
    <d v="2016-05-20T00:00:00"/>
    <d v="2016-08-15T00:00:00"/>
    <n v="306"/>
    <s v="数据变更"/>
    <x v="0"/>
    <s v=".\数据提取变更签字扫描件\机务\20160518-16ROR1083供应商地点不合法.jpg"/>
    <x v="0"/>
  </r>
  <r>
    <n v="169"/>
    <x v="69"/>
    <s v="盛斌斌"/>
    <s v="维修工程部"/>
    <s v="MIS"/>
    <s v="拉一个子件-防冰管"/>
    <s v="把PN：14495-507 SN：09422991-013 这个件拉入发动机699259 子件 FIN:ICE DUCT M 上，进入清单时间为：2009-03-28"/>
    <s v="中"/>
    <n v="0.2"/>
    <s v="拉子件问题"/>
    <s v="程泽"/>
    <s v="陈飞"/>
    <d v="2016-05-27T00:00:00"/>
    <d v="2016-05-31T00:00:00"/>
    <n v="305"/>
    <s v="数据变更"/>
    <x v="0"/>
    <s v=".\数据提取变更签字扫描件\机务\20160518.pdf"/>
    <x v="7"/>
  </r>
  <r>
    <n v="170"/>
    <x v="69"/>
    <s v="盛斌斌"/>
    <s v="维修工程部"/>
    <s v="MIS"/>
    <s v="删除5步移动步骤"/>
    <s v="PN：87232329V03 SN：10339这个的最近5步移动步骤删除"/>
    <s v="中"/>
    <n v="0.2"/>
    <s v="FLB修改做仅拆下"/>
    <s v="程泽"/>
    <s v="陈飞"/>
    <d v="2016-05-27T00:00:00"/>
    <d v="2016-05-31T00:00:00"/>
    <n v="305"/>
    <s v="数据变更"/>
    <x v="0"/>
    <s v=".\数据提取变更签字扫描件\机务\20160518.pdf"/>
    <x v="0"/>
  </r>
  <r>
    <n v="171"/>
    <x v="69"/>
    <s v="张琦"/>
    <s v="维修工程部"/>
    <s v="MIS"/>
    <s v="MIS系统修改及问题"/>
    <s v="三条工卡方案的修复"/>
    <s v="中"/>
    <n v="0.5"/>
    <s v="历史遗留问题"/>
    <s v="程泽"/>
    <s v="陈飞"/>
    <d v="2016-05-27T00:00:00"/>
    <d v="2016-05-27T00:00:00"/>
    <n v="305"/>
    <s v="数据变更"/>
    <x v="0"/>
    <s v=".\数据提取变更签字扫描件\机务\20160518.pdf"/>
    <x v="2"/>
  </r>
  <r>
    <n v="172"/>
    <x v="69"/>
    <s v="张志瑜"/>
    <s v="采购保障部"/>
    <s v="MIS"/>
    <s v="20160519-寄售退回厂家申请数据导出"/>
    <s v="寄售退回厂家发料数据提取 "/>
    <s v="高"/>
    <n v="0.5"/>
    <s v="核对寄售汇总页面已退回厂家数量哪些历史数据有问题"/>
    <s v="杨潇白"/>
    <s v="陈飞"/>
    <d v="2016-05-27T00:00:00"/>
    <d v="2016-05-27T00:00:00"/>
    <n v="305"/>
    <s v="数据提取"/>
    <x v="0"/>
    <s v=".\数据提取变更签字扫描件\机务\20160519-寄售退回厂家发料数据提取-签字.jpg"/>
    <x v="4"/>
  </r>
  <r>
    <n v="173"/>
    <x v="69"/>
    <s v="张志瑜"/>
    <s v="采购保障部"/>
    <s v="MIS"/>
    <s v="20160519-S8990-011收料数据行丢失"/>
    <s v="14POS0949合同收料界面数据丢失"/>
    <s v="中"/>
    <n v="0"/>
    <n v="0"/>
    <s v="杨潇白"/>
    <s v="陈飞"/>
    <d v="2016-05-27T00:00:00"/>
    <d v="2016-08-15T00:00:00"/>
    <n v="305"/>
    <s v="数据变更"/>
    <x v="0"/>
    <s v=".\数据提取变更签字扫描件\机务\20160519-S8990-011收料行丢失-签字.jpg"/>
    <x v="6"/>
  </r>
  <r>
    <n v="174"/>
    <x v="70"/>
    <s v="张志瑜"/>
    <s v="采购保障部"/>
    <s v="MIS"/>
    <s v="20160520-D65589-1 数据问题： 关于MIS 15POLS0175 归还发料问题"/>
    <s v="件号D65589-1 合同15POLS0175 合同16POP0657 申请单号SA1507110026 SA1604195637"/>
    <s v="高"/>
    <n v="0.1"/>
    <s v="人为误操作+系统问题"/>
    <s v="杨潇白"/>
    <s v="陈飞"/>
    <d v="2016-05-27T00:00:00"/>
    <d v="2016-10-09T00:00:00"/>
    <n v="304"/>
    <s v="数据变更"/>
    <x v="0"/>
    <s v=".\数据提取变更签字扫描件\机务\20160520-D65589-1系统数据错误.jpg"/>
    <x v="1"/>
  </r>
  <r>
    <n v="175"/>
    <x v="70"/>
    <s v="张志瑜"/>
    <s v="采购保障部"/>
    <s v="MIS"/>
    <s v="20160520-16SM01644 系统数据错误"/>
    <s v="转库单号16SM01644,件号：GA9112 系统数据错误"/>
    <s v="高"/>
    <n v="0"/>
    <n v="0"/>
    <s v="杨潇白"/>
    <s v="陈飞"/>
    <d v="2016-05-27T00:00:00"/>
    <d v="2016-07-18T00:00:00"/>
    <n v="304"/>
    <s v="数据变更"/>
    <x v="0"/>
    <s v=".\数据提取变更签字扫描件\机务\20160520-16SM01644系统数据错误.jpg"/>
    <x v="6"/>
  </r>
  <r>
    <n v="176"/>
    <x v="71"/>
    <s v="张志瑜"/>
    <s v="采购保障部"/>
    <s v="MIS"/>
    <s v="20160523-16POH0071NGO收料综合库存数据消失"/>
    <s v="16POH0071 合同收料2批入库，其中一批在综合查询界面没有显示出来库存(异地收料)，数据消失。"/>
    <s v="高"/>
    <n v="0"/>
    <n v="0"/>
    <s v="杨潇白"/>
    <s v="陈飞"/>
    <d v="2016-05-27T00:00:00"/>
    <d v="2016-08-15T00:00:00"/>
    <n v="301"/>
    <s v="数据变更"/>
    <x v="0"/>
    <s v=".\数据提取变更签字扫描件\机务\20160525-16POH0071部分数据验收完丢失.jpg"/>
    <x v="6"/>
  </r>
  <r>
    <n v="177"/>
    <x v="71"/>
    <s v="张志瑜"/>
    <s v="采购保障部"/>
    <s v="MIS"/>
    <s v="20160523-16POLS0184部分收料无法验收"/>
    <s v="该合同1105479、1105480和1105484这三个批次到验收界面点击验收通过显示ERROR"/>
    <s v="高"/>
    <n v="0"/>
    <n v="0"/>
    <s v="杨潇白"/>
    <s v="陈飞"/>
    <d v="2016-05-27T00:00:00"/>
    <d v="2016-05-28T00:00:00"/>
    <n v="301"/>
    <s v="数据变更"/>
    <x v="0"/>
    <s v=".\数据提取变更签字扫描件\机务\20160525-16POLS0182部分收料无法验收.jpg"/>
    <x v="6"/>
  </r>
  <r>
    <n v="178"/>
    <x v="72"/>
    <s v="张琦"/>
    <s v="维修工程部"/>
    <s v="MIS"/>
    <s v="规定导出"/>
    <n v="0"/>
    <s v="高"/>
    <n v="0.4"/>
    <s v="规定数据库需要到2张表，前期需要人工梳理一下"/>
    <s v="程泽"/>
    <s v="陈飞"/>
    <d v="2016-05-27T00:00:00"/>
    <d v="2016-06-04T00:00:00"/>
    <n v="300"/>
    <s v="数据提取"/>
    <x v="0"/>
    <s v=".\数据提取变更签字扫描件\机务\20160524.pdf"/>
    <x v="4"/>
  </r>
  <r>
    <n v="179"/>
    <x v="72"/>
    <s v="张琦"/>
    <s v="维修工程部"/>
    <s v="MIS"/>
    <s v="修改一个件的机号"/>
    <s v=" PN：SIC5059-13-10 SN：AS0584 这个件的机号从“B6301”修改为“B6309”"/>
    <s v="中"/>
    <n v="0.1"/>
    <n v="0"/>
    <s v="程泽"/>
    <s v="陈飞"/>
    <d v="2016-05-27T00:00:00"/>
    <d v="2016-06-27T00:00:00"/>
    <n v="300"/>
    <s v="数据变更"/>
    <x v="0"/>
    <s v=".\数据提取变更签字扫描件\机务\20160524.pdf"/>
    <x v="0"/>
  </r>
  <r>
    <n v="180"/>
    <x v="72"/>
    <s v="张琦"/>
    <s v="维修工程部"/>
    <s v="MIS"/>
    <s v="MIS修改内容"/>
    <s v="MIS培训记录中有几处问题"/>
    <s v="中"/>
    <n v="0.1"/>
    <n v="0"/>
    <s v="程泽"/>
    <s v="陈飞"/>
    <d v="2016-05-27T00:00:00"/>
    <d v="2016-10-09T00:00:00"/>
    <n v="300"/>
    <s v="数据变更"/>
    <x v="0"/>
    <s v=".\数据提取变更签字扫描件\机务\20160524.pdf"/>
    <x v="0"/>
  </r>
  <r>
    <n v="181"/>
    <x v="72"/>
    <s v="张琦"/>
    <s v="维修工程部"/>
    <s v="MIS"/>
    <s v="删除两步移动步骤"/>
    <s v="把PN：N40-1B20212-102 SN：277057 这个的最近的两步移动步骤删除，并且把航材送修合同一并删除_x000a__x000a_这个件的修改一直都没有完成，现在这个件又多了几步，麻烦按照附件内要求，删除_x000a_4 步移动步骤。包括送修合同"/>
    <s v="中"/>
    <s v="0.1_x000a_0.2"/>
    <s v="修理厂家反馈的序号与工作者拆下的不一致，因此MIS系统拆错了一个序号。需要删除回DT后，重新做一次拆装。 _x000a_这个件的修改一直都没有完成，现在这个件又多了几步，麻烦按照附件内要求，删除_x000a_4 步移动步骤。包括送修合同"/>
    <s v="程泽"/>
    <s v="陈飞"/>
    <s v="2016/5/27_x000a_2016/7/11"/>
    <s v="2016/7/14_x000a_2016/8/22"/>
    <n v="300"/>
    <s v="数据变更"/>
    <x v="0"/>
    <s v=".\数据提取变更签字扫描件\机务\20160524.pdf_x000a_.\数据提取变更签字扫描件\机务\20160711.pdf"/>
    <x v="0"/>
  </r>
  <r>
    <n v="182"/>
    <x v="70"/>
    <s v="张志瑜"/>
    <s v="采购保障部"/>
    <s v="MIS"/>
    <s v="20160520-系统转库数据错误"/>
    <s v="件号NAS1352C04-12系统转库数据错误"/>
    <s v="高"/>
    <n v="0.3"/>
    <n v="0"/>
    <s v="杨潇白"/>
    <s v="陈飞"/>
    <d v="2016-06-13T00:00:00"/>
    <d v="2016-06-13T00:00:00"/>
    <n v="304"/>
    <s v="数据变更"/>
    <x v="0"/>
    <s v=".\数据提取变更签字扫描件\机务\20160520-系统转库数据错误.JPG"/>
    <x v="6"/>
  </r>
  <r>
    <n v="183"/>
    <x v="51"/>
    <s v="张志瑜"/>
    <s v="采购保障部"/>
    <s v="MIS"/>
    <s v="烤箱MIS数据变更"/>
    <s v="3个序号烤箱还在B6258上，实物在库房"/>
    <s v="中"/>
    <n v="0"/>
    <s v="历史数据问题"/>
    <s v="杨潇白"/>
    <s v="陈飞"/>
    <d v="2016-06-13T00:00:00"/>
    <d v="2016-06-14T00:00:00"/>
    <n v="336"/>
    <s v="数据变更"/>
    <x v="0"/>
    <s v=".\数据提取变更签字扫描件\机务\20160418-烤箱MIS数据变更.JPG"/>
    <x v="0"/>
  </r>
  <r>
    <n v="184"/>
    <x v="73"/>
    <s v="张志瑜"/>
    <s v="采购保障部"/>
    <s v="MIS"/>
    <s v="20160525-拆件处理界面数据问题--MCC无法点击匹配"/>
    <s v="以下件号序号已被判断为不可用，但系统位置还在CK-DT-XXX：_x000a_P/N: 6730F010000    S/N: 6730-09034 _x000a_P/N: 4236564         S/N: 83649 _x000a_P/N: 1806B0000-02   S/N: 1806-07053 _x000a_P/N: 8000282Y00     S/N: 100230 _x000a_P/N: EVT3454HC      S/N: 164901219 _x000a_P/N: AR4714-7        S/N: 1137605 _x000a_P/N: FRH340003H     S/N: M0265VD0110 _x000a_P/N: AR4714-7        S/N: 1137595 _x000a_P/N: 8410B5-4-90     S/N: 8410B5-79 _x000a_P/N: 733901-1-1      S/N: 733901IN01059 _x000a_P/N: 1700667D        S/N: AADU004887 _x000a_P/N: 20791-13AC      S/N: 0990631_x000a_以下件号序号已被判断为可用（包括但不局限于以下件号序号）， 但系统位置还在CK-DT-XXX,_x000a_P/N:342B050000       S/N: 10545_x000a_P/N: 568-1-27202-007  S/N: 27309 _x000a_P/N: 6774G010000      S/N: 6774-13560_x000a_"/>
    <s v="高"/>
    <n v="0"/>
    <n v="0"/>
    <s v="杨潇白"/>
    <s v="陈飞"/>
    <d v="2016-05-27T00:00:00"/>
    <d v="2016-08-15T00:00:00"/>
    <n v="299"/>
    <s v="数据变更"/>
    <x v="0"/>
    <s v=".\数据提取变更签字扫描件\机务\20160525-拆件处理界面数据问题-签字.JPG"/>
    <x v="0"/>
  </r>
  <r>
    <n v="185"/>
    <x v="72"/>
    <s v="张志瑜"/>
    <s v="采购保障部"/>
    <s v="MIS"/>
    <s v="20160524-发票付款问题汇总"/>
    <n v="0"/>
    <s v="中"/>
    <n v="0"/>
    <n v="0"/>
    <s v="杨潇白"/>
    <s v="陈飞"/>
    <d v="2016-05-27T00:00:00"/>
    <d v="2016-08-15T00:00:00"/>
    <n v="300"/>
    <s v="数据变更"/>
    <x v="0"/>
    <s v=".\数据提取变更签字扫描件\机务\20160524-发票付款问题汇总.jpg"/>
    <x v="6"/>
  </r>
  <r>
    <n v="186"/>
    <x v="73"/>
    <s v="张琦"/>
    <s v="维修工程部"/>
    <s v="MIS"/>
    <s v="重复工卡"/>
    <s v="重复工卡共11份，WO号重复了，单机档案前台无法操作归档，需要在单机档案归档后台进行归档"/>
    <s v="中"/>
    <n v="0"/>
    <n v="0"/>
    <s v="程泽"/>
    <s v="陈飞"/>
    <d v="2016-05-27T00:00:00"/>
    <d v="1899-12-30T00:00:00"/>
    <n v="299"/>
    <s v="数据变更"/>
    <x v="2"/>
    <s v=".\数据提取变更签字扫描件\机务\20160617.pdf"/>
    <x v="8"/>
  </r>
  <r>
    <n v="187"/>
    <x v="73"/>
    <s v="张志瑜"/>
    <s v="采购保障部"/>
    <s v="MIS"/>
    <s v="20160526-16POT0159 ERP价格错误"/>
    <s v="ROT采购合同推送ERP审批的时候，显示的是未含税的价格，与实际的工作程序审批流不符"/>
    <s v="中"/>
    <n v="4"/>
    <n v="0"/>
    <s v="杨潇白"/>
    <s v="陈飞"/>
    <d v="2016-05-27T00:00:00"/>
    <d v="2016-08-15T00:00:00"/>
    <n v="299"/>
    <s v="数据变更"/>
    <x v="0"/>
    <s v=".\数据提取变更签字扫描件\机务\20160526-16POT0159ERP价格错误.jpg"/>
    <x v="1"/>
  </r>
  <r>
    <n v="188"/>
    <x v="73"/>
    <s v="张志瑜"/>
    <s v="采购保障部"/>
    <s v="MIS"/>
    <s v="数据变更-20160422-ROR送修合同供应商修改"/>
    <s v="15ROR3247， 15ROR3110厂家名称与实际送修供应商对调_x000a_15ROR3247已经有发票了，因此，刚才启明录入金额，并会同推送ERP，但出现错误框：“Error cux-20: 该供应商或供应商地点不合法，请检查！”_x000a__x000a_15ROR3110，还没发票，因此，现在还无法推送ERP。也需和ERP供应商修改同步_x000a__x000a_"/>
    <s v="中"/>
    <n v="0.3"/>
    <n v="0"/>
    <s v="杨潇白"/>
    <s v="陈飞"/>
    <d v="2016-06-13T00:00:00"/>
    <d v="2016-06-13T00:00:00"/>
    <n v="299"/>
    <s v="数据变更"/>
    <x v="0"/>
    <s v=".\数据提取变更签字扫描件\机务\20160526-15ROR3247供应商修改.jpg"/>
    <x v="0"/>
  </r>
  <r>
    <n v="189"/>
    <x v="73"/>
    <s v="张志瑜"/>
    <s v="采购保障部"/>
    <s v="MIS"/>
    <s v="20160509-16POS0341-42合同无法推送ERP"/>
    <s v="16POS0341, 16POS0342 合同点击报批申请单后，推送ERP跳错"/>
    <s v="高"/>
    <n v="0"/>
    <n v="0"/>
    <s v="杨潇白"/>
    <s v="陈飞"/>
    <d v="2016-05-27T00:00:00"/>
    <d v="2016-06-02T00:00:00"/>
    <n v="299"/>
    <s v="数据变更"/>
    <x v="0"/>
    <s v=".\数据提取变更签字扫描件\机务\20160509-16POS0341-42合同无法推送ERP.jpg"/>
    <x v="6"/>
  </r>
  <r>
    <n v="190"/>
    <x v="73"/>
    <s v="张志瑜"/>
    <s v="采购保障部"/>
    <s v="MIS"/>
    <s v="20160526--16ROR0949维修报价推送供应商地点不合法"/>
    <n v="0"/>
    <s v="中"/>
    <n v="0"/>
    <n v="0"/>
    <s v="杨潇白"/>
    <s v="陈飞"/>
    <d v="2016-05-27T00:00:00"/>
    <d v="2016-08-15T00:00:00"/>
    <n v="299"/>
    <s v="数据变更"/>
    <x v="0"/>
    <s v=".\数据提取变更签字扫描件\机务\20160526-16ROR0949供应商地点不合法.jpg"/>
    <x v="0"/>
  </r>
  <r>
    <n v="191"/>
    <x v="73"/>
    <s v="张志瑜"/>
    <s v="采购保障部"/>
    <s v="MIS"/>
    <s v="数据修改"/>
    <s v="P/N: NAS1601-012, 数量：100个，被错误收料了，需删除该件的收料记录，回到未收料状态。"/>
    <s v="高"/>
    <n v="0.3"/>
    <s v="人为误操作"/>
    <s v="杨潇白"/>
    <s v="陈飞"/>
    <d v="2016-06-13T00:00:00"/>
    <d v="2016-06-13T00:00:00"/>
    <n v="299"/>
    <s v="数据变更"/>
    <x v="0"/>
    <s v=".\数据提取变更签字扫描件\机务\20160526-16POS0244部分收料数据删除.jpg"/>
    <x v="0"/>
  </r>
  <r>
    <n v="192"/>
    <x v="74"/>
    <s v="张琦"/>
    <s v="维修工程部"/>
    <s v="MIS"/>
    <s v="请协助导出MIS中关于6706飞机的工卡上次完工，下次执行的数据"/>
    <n v="0"/>
    <s v="中"/>
    <n v="0.25"/>
    <s v="租机公司检查需要"/>
    <s v="程泽"/>
    <s v="陈飞"/>
    <d v="2016-06-03T00:00:00"/>
    <d v="2016-06-02T00:00:00"/>
    <n v="297"/>
    <s v="数据提取"/>
    <x v="0"/>
    <s v=".\数据提取变更签字扫描件\机务\20160527.pdf"/>
    <x v="4"/>
  </r>
  <r>
    <n v="193"/>
    <x v="75"/>
    <s v="张志瑜"/>
    <s v="采购保障部"/>
    <s v="MIS"/>
    <s v="Q4559X灯泡的所有验收记录丢失"/>
    <s v="Q4559X灯泡的所有验收记录丢失"/>
    <s v="高"/>
    <n v="0"/>
    <n v="0"/>
    <s v="杨潇白"/>
    <s v="陈飞"/>
    <d v="2016-06-13T00:00:00"/>
    <d v="2016-08-15T00:00:00"/>
    <n v="294"/>
    <s v="数据变更"/>
    <x v="0"/>
    <s v=".\数据提取变更签字扫描件\机务\20160530-Q4559X数据无法查找.jpg"/>
    <x v="6"/>
  </r>
  <r>
    <n v="194"/>
    <x v="75"/>
    <s v="张志瑜"/>
    <s v="采购保障部"/>
    <s v="MIS"/>
    <s v="16POH0064 PN:CA8000C2-2.5LT收料事宜"/>
    <s v="16POH0064 PN:CA8000C2-2.5LT退回至未收料"/>
    <s v="高"/>
    <n v="0"/>
    <n v="0"/>
    <s v="杨潇白"/>
    <s v="陈飞"/>
    <d v="2016-06-13T00:00:00"/>
    <d v="2016-06-28T00:00:00"/>
    <n v="294"/>
    <s v="数据变更"/>
    <x v="0"/>
    <s v=".\数据提取变更签字扫描件\机务\20160530-16POH0064无法拒绝验收.jpg"/>
    <x v="0"/>
  </r>
  <r>
    <n v="195"/>
    <x v="75"/>
    <s v="张志瑜"/>
    <s v="采购保障部"/>
    <s v="MIS"/>
    <s v="20160530-工具上架问题"/>
    <s v="1. 工具收料记录重复；_x000a_2. 上架记录和架位信息无显示（有的界面显示，有的界面没显示）；"/>
    <s v="高"/>
    <n v="0"/>
    <n v="0"/>
    <s v="杨潇白"/>
    <s v="陈飞"/>
    <d v="2016-06-13T00:00:00"/>
    <d v="2016-11-10T00:00:00"/>
    <n v="294"/>
    <s v="数据变更"/>
    <x v="0"/>
    <s v=".\数据提取变更签字扫描件\机务\20160530-工具上架问题.jpg"/>
    <x v="8"/>
  </r>
  <r>
    <n v="196"/>
    <x v="75"/>
    <s v="张志瑜"/>
    <s v="采购保障部"/>
    <s v="MIS"/>
    <s v="20160530-071-50026-0400 SN 27238数据退回到YC记录"/>
    <s v="将件序号071-50026-0400， S/N:27238状态退回到CK-YC-PVG, BKY状态。_x000a_删除最后发料归还的4条相关记录与出入库料单的归还发料记录。"/>
    <s v="高"/>
    <n v="0.2"/>
    <s v="业务改变"/>
    <s v="杨潇白"/>
    <s v="陈飞"/>
    <d v="2016-06-13T00:00:00"/>
    <d v="2016-06-13T00:00:00"/>
    <n v="294"/>
    <s v="数据变更"/>
    <x v="0"/>
    <s v=".\数据提取变更签字扫描件\机务\20160530-SN 27238数据退回到YC记录.jpg"/>
    <x v="0"/>
  </r>
  <r>
    <n v="197"/>
    <x v="75"/>
    <s v="张志瑜"/>
    <s v="采购保障部"/>
    <s v="MIS"/>
    <s v="20160530-16POS0340 S8990-011收料验收问题"/>
    <s v="16POS0304， P/N：S8990-011点击验证，点击不通过，出现错误；_x000a_查看已验收的记录，只显示该条记录；以前的验收记录都没显示出来"/>
    <s v="高"/>
    <n v="0"/>
    <n v="0"/>
    <s v="杨潇白"/>
    <s v="陈飞"/>
    <d v="2016-06-13T00:00:00"/>
    <d v="2016-08-15T00:00:00"/>
    <n v="294"/>
    <s v="数据变更"/>
    <x v="0"/>
    <s v=".\数据提取变更签字扫描件\机务\20160530-16POS0340 S8990-011收料问题.jpg"/>
    <x v="6"/>
  </r>
  <r>
    <n v="198"/>
    <x v="76"/>
    <s v="张志瑜"/>
    <s v="采购保障部"/>
    <s v="MIS"/>
    <s v="leki供应商的发票付款问题"/>
    <s v="16POS0030  C18673/C10542/C18480，选该合同后，空白"/>
    <s v="高"/>
    <n v="0.3"/>
    <n v="0"/>
    <s v="杨潇白"/>
    <s v="陈飞"/>
    <d v="2016-06-03T00:00:00"/>
    <d v="2016-06-03T00:00:00"/>
    <n v="292"/>
    <s v="数据变更"/>
    <x v="0"/>
    <s v=".\数据提取变更签字扫描件\机务\20160601-16POS0030无法付款.jpg"/>
    <x v="6"/>
  </r>
  <r>
    <s v="198a"/>
    <x v="76"/>
    <s v="张志瑜"/>
    <s v="采购保障部"/>
    <s v="MIS"/>
    <s v="20160601-PN SHJH30072无法转库发料"/>
    <s v="转库单号16SM01868， 件号：SHJH300772无法转库发料"/>
    <s v="高"/>
    <n v="0.2"/>
    <n v="0"/>
    <s v="杨潇白"/>
    <s v="陈飞"/>
    <d v="2016-06-13T00:00:00"/>
    <d v="2016-06-13T00:00:00"/>
    <n v="292"/>
    <s v="数据变更"/>
    <x v="0"/>
    <s v=".\数据提取变更签字扫描件\机务\20160601-SHJH300772无法转库发料.jpg"/>
    <x v="6"/>
  </r>
  <r>
    <n v="199"/>
    <x v="77"/>
    <s v="张志瑜"/>
    <s v="采购保障部"/>
    <s v="MIS"/>
    <s v="mis合同供应商修改"/>
    <s v="16ROR0827供应商修改"/>
    <s v="高"/>
    <n v="0"/>
    <s v="人为误操作"/>
    <s v="杨潇白"/>
    <s v="陈飞"/>
    <d v="2016-06-10T00:00:00"/>
    <d v="2016-08-15T00:00:00"/>
    <n v="291"/>
    <s v="数据变更"/>
    <x v="0"/>
    <s v=".\数据提取变更签字扫描件\机务\20160602-16ROR0827供应商修改.jpg"/>
    <x v="0"/>
  </r>
  <r>
    <n v="200"/>
    <x v="77"/>
    <s v="张志瑜"/>
    <s v="采购保障部"/>
    <s v="MIS"/>
    <s v="20160602-16POLS0236供应商错误"/>
    <s v="16POLS0236 供应商修改"/>
    <s v="中"/>
    <n v="0"/>
    <s v="人为误操作"/>
    <s v="杨潇白"/>
    <s v="陈飞"/>
    <d v="2016-06-10T00:00:00"/>
    <d v="2016-08-15T00:00:00"/>
    <n v="291"/>
    <s v="数据变更"/>
    <x v="0"/>
    <s v=".\数据提取变更签字扫描件\机务\20160602-16POLS0236供应商修改.JPG"/>
    <x v="0"/>
  </r>
  <r>
    <n v="201"/>
    <x v="78"/>
    <s v="张志瑜"/>
    <s v="采购保障部"/>
    <s v="MIS"/>
    <s v="20160530-工具上架问题j截屏"/>
    <s v="16POS0168在做付款时挑选合同号后，行信息空白"/>
    <s v="中"/>
    <n v="0.3"/>
    <n v="0"/>
    <s v="杨潇白"/>
    <s v="陈飞"/>
    <d v="2016-06-10T00:00:00"/>
    <d v="2016-07-16T00:00:00"/>
    <n v="293"/>
    <s v="数据变更"/>
    <x v="0"/>
    <s v=".\数据提取变更签字扫描件\机务\20160531-16POS0168付款问题.jpg"/>
    <x v="6"/>
  </r>
  <r>
    <n v="202"/>
    <x v="77"/>
    <s v="张琦"/>
    <s v="维修工程部"/>
    <s v="MIS"/>
    <s v="MDD0016834作废"/>
    <n v="0"/>
    <s v="中"/>
    <n v="0.1"/>
    <n v="0"/>
    <s v="程泽"/>
    <s v="陈飞"/>
    <d v="2016-06-13T00:00:00"/>
    <d v="1899-12-30T00:00:00"/>
    <n v="291"/>
    <s v="数据提取"/>
    <x v="0"/>
    <s v=".\数据提取变更签字扫描件\机务\20160617.pdf_x000a_.\数据提取变更签字扫描件\机务\20160701.pdf"/>
    <x v="0"/>
  </r>
  <r>
    <s v="202a"/>
    <x v="79"/>
    <s v="张琦"/>
    <s v="维修工程部"/>
    <s v="MIS"/>
    <s v="关于维修信息管理系统MAO两份工卡的关闭"/>
    <n v="0"/>
    <s v="中"/>
    <n v="0.1"/>
    <s v="工程没有加入飞机适用性，导致我对这两份工卡无法进行计划和关闭操作,工程已经下发了MAOA320-53-130R2替代该两份工卡"/>
    <s v="程泽"/>
    <s v="陈飞"/>
    <d v="2016-06-13T00:00:00"/>
    <d v="2016-07-11T00:00:00"/>
    <n v="287"/>
    <s v="数据提取"/>
    <x v="0"/>
    <s v=".\数据提取变更签字扫描件\机务\20160607.pdf"/>
    <x v="0"/>
  </r>
  <r>
    <n v="203"/>
    <x v="79"/>
    <s v="张志瑜"/>
    <s v="采购保障部"/>
    <s v="MIS"/>
    <s v="20160606-16POS0338 SHJH309347无法拒绝验收"/>
    <s v="合同：16POS0338， P/N: SHJH309347在合同收料界面，点击不通过，出现错误提示框"/>
    <s v="高"/>
    <n v="0"/>
    <n v="0"/>
    <s v="柳琢"/>
    <s v="陈飞"/>
    <d v="2016-06-13T00:00:00"/>
    <d v="2016-06-28T00:00:00"/>
    <n v="287"/>
    <s v="数据变更"/>
    <x v="0"/>
    <s v=".\数据提取变更签字扫描件\机务\20160606-16POS0338 SHJH309347无法拒绝验收.jpg"/>
    <x v="6"/>
  </r>
  <r>
    <n v="204"/>
    <x v="79"/>
    <s v="张志瑜"/>
    <s v="采购保障部"/>
    <s v="MIS"/>
    <s v="20160606-发票29160582无法推送ERP"/>
    <s v="发票：29160582选择所有合同后，保存，点击推送，弹出错误框； 推送失败 合同号15POLS0294"/>
    <s v="高"/>
    <n v="0.4"/>
    <n v="0"/>
    <s v="柳琢"/>
    <s v="陈飞"/>
    <d v="2016-06-13T00:00:00"/>
    <d v="2016-07-16T00:00:00"/>
    <n v="287"/>
    <s v="数据变更"/>
    <x v="0"/>
    <s v=".\数据提取变更签字扫描件\机务\20160606-发票29160582无法推送ERP.jpg"/>
    <x v="6"/>
  </r>
  <r>
    <n v="205"/>
    <x v="80"/>
    <s v="张志瑜"/>
    <s v="采购保障部"/>
    <s v="MIS"/>
    <s v="20160607-ROR和ROW合同导出问题"/>
    <s v="1. 拆件时间导出的问题：有时能导出，有时导出不了；_x000a_2. ROW索赔合同证书要去的备注一栏，有些多余额数据被导出来了。_x000a_3. ROR和ROW合同的导出，第4页只有一行字符，可否整合进第3页。"/>
    <s v="中"/>
    <n v="0"/>
    <n v="0"/>
    <s v="柳琢"/>
    <s v="陈飞"/>
    <d v="2016-06-13T00:00:00"/>
    <d v="2016-10-26T00:00:00"/>
    <n v="286"/>
    <s v="数据变更"/>
    <x v="0"/>
    <s v=".\数据提取变更签字扫描件\机务\20160607-ROR和ROW合同导出问题.jpg"/>
    <x v="1"/>
  </r>
  <r>
    <n v="206"/>
    <x v="80"/>
    <s v="张琦"/>
    <s v="维修工程部"/>
    <s v="MIS"/>
    <s v="TGC-A783204装机清册导入"/>
    <n v="0"/>
    <s v="高"/>
    <n v="0.1"/>
    <n v="0"/>
    <s v="程泽"/>
    <s v="陈飞"/>
    <d v="2016-06-08T00:00:00"/>
    <d v="2016-06-13T00:00:00"/>
    <n v="286"/>
    <s v="数据提取"/>
    <x v="0"/>
    <s v=".\数据提取变更签字扫描件\机务\20160607.pdf"/>
    <x v="5"/>
  </r>
  <r>
    <n v="207"/>
    <x v="81"/>
    <s v="张志瑜"/>
    <s v="采购保障部"/>
    <s v="MIS"/>
    <s v="20160608-16ROR1641 1247 1451报价无法推送ERP"/>
    <s v="16ROR1641/16ROR1247/16ROR1451维修报价无法推送ERP"/>
    <s v="中"/>
    <n v="0"/>
    <n v="0"/>
    <s v="柳琢"/>
    <s v="陈飞"/>
    <d v="2016-06-13T00:00:00"/>
    <d v="2016-08-15T00:00:00"/>
    <n v="285"/>
    <s v="数据变更"/>
    <x v="0"/>
    <s v=".\数据提取变更签字扫描件\机务\20160608-16ROR1641 1247 1451报价无法推送ERP.jpg"/>
    <x v="6"/>
  </r>
  <r>
    <n v="208"/>
    <x v="81"/>
    <s v="张志瑜"/>
    <s v="采购保障部"/>
    <s v="MIS"/>
    <s v="20160606-16POLS0248 NSA5486-9-28N证书查不到"/>
    <s v="合同：16POLS0248， P/N：NSA5486-9-28N合同证书找不到"/>
    <s v="中"/>
    <n v="0"/>
    <n v="0"/>
    <s v="柳琢"/>
    <s v="陈飞"/>
    <d v="2016-06-13T00:00:00"/>
    <d v="2016-08-15T00:00:00"/>
    <n v="285"/>
    <s v="数据变更"/>
    <x v="0"/>
    <s v=".\数据提取变更签字扫描件\机务\20160606-16POLS0248 NSA5486-9-28N证书查不到.jpg"/>
    <x v="6"/>
  </r>
  <r>
    <n v="209"/>
    <x v="82"/>
    <s v="张志瑜"/>
    <s v="采购保障部"/>
    <s v="MIS"/>
    <s v="关于16POP1041 合同错误"/>
    <s v="合同：16POP1041 件号：2980292100100 序号：51826 所有数据删除"/>
    <s v="中"/>
    <n v="0"/>
    <s v="人为误操作"/>
    <s v="柳琢"/>
    <s v="陈飞"/>
    <d v="2016-06-17T00:00:00"/>
    <d v="2016-08-22T00:00:00"/>
    <n v="280"/>
    <s v="数据变更"/>
    <x v="0"/>
    <s v=".\数据提取变更签字扫描件\机务\20160613-合同16POP1041 件号2980292100100 序号51826所有数据删除.jpg"/>
    <x v="0"/>
  </r>
  <r>
    <n v="210"/>
    <x v="82"/>
    <s v="张志瑜"/>
    <s v="采购保障部"/>
    <s v="MIS"/>
    <s v="20160613-16POLS0056合同MIS报批无金额的问题"/>
    <s v="16POLS0056无法推送ERP"/>
    <s v="中"/>
    <n v="0.1"/>
    <n v="0"/>
    <s v="柳琢"/>
    <s v="陈飞"/>
    <d v="2016-06-17T00:00:00"/>
    <d v="2016-09-20T00:00:00"/>
    <n v="280"/>
    <s v="数据变更"/>
    <x v="0"/>
    <s v=".\数据提取变更签字扫描件\机务\20160613-16POLS0056合同MIS报批无金额的问题.jpg"/>
    <x v="6"/>
  </r>
  <r>
    <n v="211"/>
    <x v="83"/>
    <s v="张志瑜"/>
    <s v="采购保障部"/>
    <s v="MIS"/>
    <s v="20160615-:16POT0010 工具采购合同 供应商错误"/>
    <s v="16POT0010供应商从：0614， HYDRO Systems USA Inc.改为：_x000a_0646， DENSON ENTERPRISES LIMITED"/>
    <s v="中"/>
    <n v="0.1"/>
    <s v="人为误操作"/>
    <s v="柳琢"/>
    <s v="陈飞"/>
    <d v="2016-06-17T00:00:00"/>
    <d v="2016-07-16T00:00:00"/>
    <n v="278"/>
    <s v="数据变更"/>
    <x v="0"/>
    <s v=".\数据提取变更签字扫描件\机务\20160615-16POT0010 工具采购合同 供应商错误.jpg"/>
    <x v="0"/>
  </r>
  <r>
    <n v="212"/>
    <x v="83"/>
    <s v="张志瑜"/>
    <s v="采购保障部"/>
    <s v="MIS"/>
    <s v="20160615-许多件号的批次，在合同验收界面，合同证书查询界面无法显示"/>
    <n v="0"/>
    <s v="中"/>
    <n v="0.1"/>
    <n v="0"/>
    <s v="柳琢"/>
    <s v="陈飞"/>
    <d v="2016-06-17T00:00:00"/>
    <d v="2016-11-09T00:00:00"/>
    <n v="278"/>
    <s v="数据变更"/>
    <x v="0"/>
    <s v=".\数据提取变更签字扫描件\机务\20160615-许多件号的批次，在合同验收界面，合同证书查询界面无法显示.jpg"/>
    <x v="1"/>
  </r>
  <r>
    <n v="213"/>
    <x v="83"/>
    <s v="谢志谦"/>
    <s v="维修工程部"/>
    <s v="MIS"/>
    <s v="拉一个子件-INDICATOR"/>
    <s v="PN：1605100-01 SN：YU108674-1 这个件拉入发动机643325 子件 FIN:INDICATOR 上，进入清单时间为：2011-03-05_x000a_"/>
    <s v="中"/>
    <n v="0.1"/>
    <s v="前端已经实现功能，业务自己操作"/>
    <s v="程泽"/>
    <s v="陈飞"/>
    <d v="2016-06-24T00:00:00"/>
    <d v="2016-07-22T00:00:00"/>
    <n v="278"/>
    <s v="数据变更"/>
    <x v="0"/>
    <s v=".\数据提取变更签字扫描件\机务\20160615.pdf"/>
    <x v="0"/>
  </r>
  <r>
    <n v="214"/>
    <x v="83"/>
    <s v="盛斌斌"/>
    <s v="维修工程部"/>
    <s v="MIS"/>
    <s v="拉一个子件--J9导线"/>
    <s v="把PN：320-364-203-0 SN：EM418460-H 这个件拉入发动机699974的 子件FIN：J9 WIRING 上，进入清单时间为2010-07-17 "/>
    <s v="中"/>
    <n v="0"/>
    <s v="业务要求取消，该发动机已装机，业务通过前台拉"/>
    <s v="程泽"/>
    <s v="陈飞"/>
    <d v="2016-06-24T00:00:00"/>
    <d v="1899-12-30T00:00:00"/>
    <n v="278"/>
    <s v="数据变更"/>
    <x v="1"/>
    <s v=".\数据提取变更签字扫描件\机务\20160615.pdf"/>
    <x v="7"/>
  </r>
  <r>
    <n v="215"/>
    <x v="83"/>
    <s v="张琦"/>
    <s v="维修工程部"/>
    <s v="MIS"/>
    <n v="0"/>
    <s v="飞机基本信息有 6 架新飞机无法新增，需要后台批准状态。"/>
    <s v="高"/>
    <n v="0.1"/>
    <n v="0"/>
    <s v="程泽"/>
    <s v="陈飞"/>
    <d v="2016-06-15T00:00:00"/>
    <d v="2016-06-15T00:00:00"/>
    <n v="278"/>
    <s v="数据变更"/>
    <x v="0"/>
    <s v=".\数据提取变更签字扫描件\机务\20160615(2).pdf"/>
    <x v="0"/>
  </r>
  <r>
    <n v="216"/>
    <x v="83"/>
    <s v="张琦"/>
    <s v="维修工程部"/>
    <s v="MIS"/>
    <s v="请帮忙将B-8327[MSN 6846]、B-8346[MSN 6874]、B-8347[MSN 6881]、B-8370[MSN 6815]、B-8371[MSN 6826]、B-8427[MSN 6858]、B-8435[MSN 7016]和B-8436[MSN 7219] 新飞机工卡MIS导入"/>
    <n v="0"/>
    <s v="高"/>
    <n v="0.1"/>
    <n v="0"/>
    <s v="程泽"/>
    <s v="陈飞"/>
    <d v="2016-06-15T00:00:00"/>
    <d v="2016-06-15T00:00:00"/>
    <n v="278"/>
    <s v="数据变更"/>
    <x v="0"/>
    <s v=".\数据提取变更签字扫描件\机务\20160615(3).pdf"/>
    <x v="5"/>
  </r>
  <r>
    <n v="217"/>
    <x v="84"/>
    <s v="盛斌斌"/>
    <s v="维修工程部"/>
    <s v="MIS"/>
    <s v="修改4个件的进入清单时间"/>
    <s v="把PN：45731-1391 SN：YB051374和PN：45731-1391 SN：YB051416 这两个件的进入清单时间从“2014-01-10”修改为“2014-01-11”，如附件1 _x000a_把PN：45731-1391 SN：YB051733和PN：45731-1391 SN：YB051736 这两个件的进入清单时间从“2014-09-15”修改为“2014-09-16”，如附件2 "/>
    <s v="高"/>
    <n v="0.1"/>
    <s v="45731-1391这个件工程新增为时控件控制，而B1807和B1895飞机发动机上的所有子部件的部件履历FH和FC都无法算出，最准确的原因还未找到，但是，只要把进入清单时间挪后一天，系统就可以计算出FH,FC。"/>
    <s v="程泽"/>
    <s v="陈飞"/>
    <d v="2016-06-24T00:00:00"/>
    <d v="2016-06-27T00:00:00"/>
    <n v="277"/>
    <s v="数据变更"/>
    <x v="0"/>
    <s v=".\数据提取变更签字扫描件\机务\20160616.pdf"/>
    <x v="0"/>
  </r>
  <r>
    <n v="218"/>
    <x v="84"/>
    <s v="张琦"/>
    <s v="维修工程部"/>
    <s v="MIS"/>
    <s v="B6612 ADD0033594 需改状态"/>
    <s v="B6612 ADD0033594 航线误关闭了，麻烦尽快恢复到打开状态。 "/>
    <s v="高"/>
    <n v="0.1"/>
    <s v="人为误操作"/>
    <s v="程泽"/>
    <s v="陈飞"/>
    <d v="2016-06-24T00:00:00"/>
    <d v="2016-06-27T00:00:00"/>
    <n v="277"/>
    <s v="数据变更"/>
    <x v="0"/>
    <s v=".\数据提取变更签字扫描件\机务\20160616.pdf"/>
    <x v="0"/>
  </r>
  <r>
    <n v="219"/>
    <x v="85"/>
    <s v="张琦"/>
    <s v="维修工程部"/>
    <s v="MIS"/>
    <s v="B8427ST"/>
    <n v="0"/>
    <s v="高"/>
    <n v="0.1"/>
    <n v="0"/>
    <s v="程泽"/>
    <s v="陈飞"/>
    <d v="2016-06-17T00:00:00"/>
    <d v="2016-06-17T00:00:00"/>
    <n v="276"/>
    <s v="数据变更"/>
    <x v="0"/>
    <n v="0"/>
    <x v="5"/>
  </r>
  <r>
    <n v="220"/>
    <x v="85"/>
    <s v="张琦"/>
    <s v="维修工程部"/>
    <s v="MIS"/>
    <s v="B8427装机清册导入清单"/>
    <n v="0"/>
    <s v="高"/>
    <n v="0.1"/>
    <n v="0"/>
    <s v="程泽"/>
    <s v="陈飞"/>
    <d v="2016-06-17T00:00:00"/>
    <d v="2016-06-17T00:00:00"/>
    <n v="276"/>
    <s v="数据变更"/>
    <x v="0"/>
    <n v="0"/>
    <x v="5"/>
  </r>
  <r>
    <n v="221"/>
    <x v="84"/>
    <s v="张志瑜"/>
    <s v="采购保障部"/>
    <s v="MIS"/>
    <s v="20160616-发票02915389无法推送ERP"/>
    <s v="发票02915389无法推送ERP"/>
    <s v="中"/>
    <n v="0.1"/>
    <n v="0"/>
    <s v="杨潇白"/>
    <s v="陈飞"/>
    <d v="2016-06-24T00:00:00"/>
    <d v="2016-07-15T00:00:00"/>
    <n v="277"/>
    <s v="数据变更"/>
    <x v="0"/>
    <s v=".\数据提取变更签字扫描件\机务\20160616-发票02915389无法推送ERP.jpg"/>
    <x v="6"/>
  </r>
  <r>
    <n v="222"/>
    <x v="85"/>
    <s v="张志瑜"/>
    <s v="采购保障部"/>
    <s v="MIS"/>
    <s v="20160617-送修升级合同无法推送到ERP"/>
    <s v="1. 15ROR2151回来的件号升级，合同无法推送ERP，弹出错误框_x000a_2. 以下合同做改装升级，合同MIS推送跳出“Error cux-40: 数量为空;”16ROR0743 16ROR0103 16ROR0543 16ROR0820 16ROR1454 16ROR1419 16ROR1240 16ROR1290 16ROR1472 16ROR0184 16ROR0013 16ROR1490 16ROR1513_x000a_3.这些合同做序号升级，现在无法推送ERP：16ROR1169 16ROR1610 16ROR1453 16ROR1454 16ROR1419 16ROR1142"/>
    <s v="中"/>
    <n v="0.1"/>
    <s v="件序号升级发票推送问题"/>
    <s v="杨潇白"/>
    <s v="陈飞"/>
    <d v="2016-06-24T00:00:00"/>
    <d v="2016-08-22T00:00:00"/>
    <n v="276"/>
    <s v="数据变更"/>
    <x v="0"/>
    <s v=".\数据提取变更签字扫描件\机务\20160617-送修升级合同无法推送到ERP.jpg"/>
    <x v="1"/>
  </r>
  <r>
    <n v="223"/>
    <x v="86"/>
    <s v="盛斌斌"/>
    <s v="维修工程部"/>
    <s v="MIS"/>
    <s v="修改FLB号"/>
    <s v="把F0680809 报告二 修改为F0680909 报告二，原F0680809清空"/>
    <s v="中"/>
    <n v="0"/>
    <s v="一线人员录错了。由于这张FLB上关闭了保留，我这边不敢擅自删除后，重新做拆换。"/>
    <s v="程泽"/>
    <s v="陈飞"/>
    <d v="2016-06-24T00:00:00"/>
    <d v="2016-10-09T00:00:00"/>
    <n v="272"/>
    <s v="数据变更"/>
    <x v="1"/>
    <s v=".\数据提取变更签字扫描件\机务\20160621.pdf"/>
    <x v="0"/>
  </r>
  <r>
    <n v="224"/>
    <x v="86"/>
    <s v="张志瑜"/>
    <s v="采购保障部"/>
    <s v="MIS"/>
    <s v="20160621-16ROR0813-0949-1605合同供应商修改"/>
    <s v="16ROR0813/16ROR0949/16ROR1605供应商修改"/>
    <s v="中"/>
    <n v="0.1"/>
    <n v="0"/>
    <s v="杨潇白"/>
    <s v="陈飞"/>
    <d v="2016-06-24T00:00:00"/>
    <d v="2016-07-11T00:00:00"/>
    <n v="272"/>
    <s v="数据变更"/>
    <x v="0"/>
    <s v=".\数据提取变更签字扫描件\机务\20160621-16ROR0813-0949-1605合同供应商修改.jpg"/>
    <x v="0"/>
  </r>
  <r>
    <n v="225"/>
    <x v="86"/>
    <s v="张志瑜"/>
    <s v="采购保障部"/>
    <s v="MIS"/>
    <s v="20160621-16POT0010 税率错误"/>
    <s v="16POT0010系统显示税率：17%，错误"/>
    <s v="高"/>
    <n v="0.1"/>
    <n v="0"/>
    <s v="杨潇白"/>
    <s v="陈飞"/>
    <d v="2016-06-24T00:00:00"/>
    <d v="2016-07-16T00:00:00"/>
    <n v="272"/>
    <s v="数据变更"/>
    <x v="0"/>
    <s v=".\数据提取变更签字扫描件\机务\20160621-16POT0010 税率错误.jpg"/>
    <x v="0"/>
  </r>
  <r>
    <n v="226"/>
    <x v="86"/>
    <s v="夏友平"/>
    <s v="维修工程部"/>
    <s v="MIS"/>
    <s v="3架新飞机基本信息修订"/>
    <n v="0"/>
    <s v="高"/>
    <n v="0.2"/>
    <n v="0"/>
    <s v="程泽"/>
    <s v="陈飞"/>
    <d v="2016-06-21T00:00:00"/>
    <d v="2016-06-21T00:00:00"/>
    <n v="272"/>
    <s v="数据变更"/>
    <x v="0"/>
    <s v=".\数据提取变更签字扫描件\机务\20160621.pdf"/>
    <x v="0"/>
  </r>
  <r>
    <n v="227"/>
    <x v="86"/>
    <s v="钱懿"/>
    <s v="维修工程部"/>
    <s v="MIS"/>
    <s v="B8370ST"/>
    <s v="B8370的FH改为4.5(原先录入为6.33)，请帮忙重新导入"/>
    <s v="高"/>
    <n v="0.1"/>
    <n v="0"/>
    <s v="程泽"/>
    <s v="陈飞"/>
    <d v="2016-06-21T00:00:00"/>
    <d v="2016-06-21T00:00:00"/>
    <n v="272"/>
    <s v="数据变更"/>
    <x v="0"/>
    <n v="0"/>
    <x v="5"/>
  </r>
  <r>
    <n v="228"/>
    <x v="87"/>
    <s v="张琦"/>
    <s v="维修工程部"/>
    <s v="MIS"/>
    <s v="20160622 数据提取变更申请单V1.0"/>
    <s v="目前MIS内人事信息还有多少缺少或未更新无法得知，需要MIS和HR两边都导出表格进行比对，最终以HR端为准，同步一遍"/>
    <s v="中"/>
    <n v="0.3"/>
    <s v="排查MIS人事信息与HR信息不同步的问题"/>
    <s v="程泽"/>
    <s v="陈飞"/>
    <d v="2016-06-24T00:00:00"/>
    <d v="2016-07-16T00:00:00"/>
    <n v="270"/>
    <s v="数据变更"/>
    <x v="0"/>
    <s v=".\数据提取变更签字扫描件\机务\20160622.pdf"/>
    <x v="6"/>
  </r>
  <r>
    <n v="229"/>
    <x v="87"/>
    <s v="钱懿"/>
    <s v="维修工程部"/>
    <s v="MIS"/>
    <s v="B8327ST"/>
    <s v="B8327导入的机身ST为，FH：9.08；FC：8"/>
    <s v="高"/>
    <n v="0.1"/>
    <n v="0"/>
    <s v="程泽"/>
    <s v="陈飞"/>
    <d v="2016-06-23T00:00:00"/>
    <d v="2016-06-23T00:00:00"/>
    <n v="270"/>
    <s v="数据变更"/>
    <x v="0"/>
    <n v="0"/>
    <x v="0"/>
  </r>
  <r>
    <n v="230"/>
    <x v="87"/>
    <s v="盛斌斌"/>
    <s v="维修工程部"/>
    <s v="MIS"/>
    <s v="拉两个起落架的子件"/>
    <s v="1、PN:201166013-020 SN:AP0547 拉入起落架PN：201581001 SN:MDL2939 的子件FIN:STAY ASSY 上.进入清单时间为2006-11-21_x000a_PN:201166014-020 SN:AP0548 拉入起落架PN：201581002 SN:MDL2939 的子件FIN：STAY ASSY 上.进入清单时间为2006-11-21_x000a__x000a_2、起落架收料有困难的话，建议再改回PN：201581001 SN:MDL2939，然后在航材质量收料的时候再序号升级成PN：201581001 SN:MDL2939L"/>
    <s v="高"/>
    <s v="1、0.2_x000a_2、0.2"/>
    <n v="0"/>
    <s v="程泽"/>
    <s v="陈飞"/>
    <s v="1、2016/6/24_x000a_2、2016/7/15"/>
    <s v="1、2016/7/1_x000a_2、2016/7/29"/>
    <n v="270"/>
    <s v="数据变更"/>
    <x v="0"/>
    <s v=".\数据提取变更签字扫描件\机务\20160627.pdf"/>
    <x v="1"/>
  </r>
  <r>
    <n v="231"/>
    <x v="88"/>
    <s v="陆卫中"/>
    <s v="维修工程部"/>
    <s v="MIS"/>
    <s v="B-8327飞机基本信息数值修订"/>
    <s v="飞机总轮挡时间： 11.17 小时 _x000a_飞机总飞行时间： 9.08 小时 _x000a_飞机总循环： 8 _x000a_发动机总飞行时间： 9.08 小时 _x000a_发动机总循环： 8 _x000a_APU总使用时间： 23.33 小时 _x000a_APU总循环： 41 "/>
    <s v="高"/>
    <n v="0.1"/>
    <s v="新飞机已接收，需更新数据"/>
    <s v="程泽"/>
    <s v="陈飞"/>
    <d v="2016-06-24T00:00:00"/>
    <d v="2016-06-24T00:00:00"/>
    <n v="269"/>
    <s v="数据变更"/>
    <x v="0"/>
    <n v="0"/>
    <x v="0"/>
  </r>
  <r>
    <n v="232"/>
    <x v="87"/>
    <s v="张志瑜"/>
    <s v="采购保障部"/>
    <s v="MIS"/>
    <s v="20160622-16POLS0087合同问题"/>
    <s v="1、16POLS0087该合同退回到未批准状态_x000a_2、件号定义后，已经开始有流程操作了， 应该是无法被删除_x000a_3、在合同管理界面，该合同已经批准，现可在备注栏内录入新内容，但无法保存_x000a_4、在合同修改界面，点击：重新报批，无反应。"/>
    <s v="高"/>
    <n v="0.1"/>
    <n v="0"/>
    <s v="杨潇白"/>
    <s v="陈飞"/>
    <d v="2016-07-01T00:00:00"/>
    <d v="2016-06-27T00:00:00"/>
    <n v="270"/>
    <s v="数据变更"/>
    <x v="0"/>
    <s v=".\数据提取变更签字扫描件\机务\20160622-16POLS0087合同问题.jpg"/>
    <x v="8"/>
  </r>
  <r>
    <n v="233"/>
    <x v="87"/>
    <s v="张志瑜"/>
    <s v="采购保障部"/>
    <s v="MIS"/>
    <s v="20160623-PR1428B2-6OZ 批次1096565无法寄售汇总显示"/>
    <s v="件号：PR1428B2-6OZ， 批次：1096565无法在寄售汇总显示"/>
    <s v="高"/>
    <n v="1"/>
    <n v="0"/>
    <s v="杨潇白"/>
    <s v="陈飞"/>
    <d v="2016-07-01T00:00:00"/>
    <d v="2016-07-11T00:00:00"/>
    <n v="270"/>
    <s v="数据变更"/>
    <x v="0"/>
    <s v=".\数据提取变更签字扫描件\机务\20160623-PR1428B2-6OZ 批次1096565无法寄售汇总显示.jpg"/>
    <x v="1"/>
  </r>
  <r>
    <n v="234"/>
    <x v="87"/>
    <s v="张志瑜"/>
    <s v="采购保障部"/>
    <s v="MIS"/>
    <s v="POLS合同信息缺失及系统问题"/>
    <s v="16POLS0198/16POLS0210部分件号无法确认价拨"/>
    <s v="中"/>
    <n v="0.2"/>
    <n v="0"/>
    <s v="杨潇白"/>
    <s v="陈飞"/>
    <d v="2016-07-01T00:00:00"/>
    <d v="2016-10-10T00:00:00"/>
    <n v="270"/>
    <s v="数据变更"/>
    <x v="0"/>
    <s v=".\数据提取变更签字扫描件\机务\20160623-16POLS0198-0210无法确认价拨.jpg"/>
    <x v="1"/>
  </r>
  <r>
    <n v="235"/>
    <x v="87"/>
    <s v="张志瑜"/>
    <s v="采购保障部"/>
    <s v="MIS"/>
    <s v="POLS合同信息缺失及系统问题"/>
    <s v="16POLS0198无法推送ERP 供应商地点不合法"/>
    <s v="中"/>
    <n v="0.2"/>
    <n v="0"/>
    <s v="杨潇白"/>
    <s v="陈飞"/>
    <d v="2016-07-01T00:00:00"/>
    <d v="2016-07-16T00:00:00"/>
    <n v="270"/>
    <s v="数据变更"/>
    <x v="0"/>
    <s v=".\数据提取变更签字扫描件\机务\20160623-16POLS0198无法推送ERP.jpg"/>
    <x v="6"/>
  </r>
  <r>
    <n v="236"/>
    <x v="87"/>
    <s v="张志瑜"/>
    <s v="采购保障部"/>
    <s v="MIS"/>
    <s v="POLS合同信息缺失及系统问题"/>
    <s v=" 16POLS0198， 件号：MS9557-11_x000a_ 16POLS0210， 件号：64300-210_x000a_ 16POLS0213， 件号：E0217XUV300A_x000a_无法查看证书"/>
    <s v="中"/>
    <n v="0.2"/>
    <n v="0"/>
    <s v="杨潇白"/>
    <s v="陈飞"/>
    <d v="2016-07-01T00:00:00"/>
    <d v="2016-10-10T00:00:00"/>
    <n v="270"/>
    <s v="数据变更"/>
    <x v="0"/>
    <s v=".\数据提取变更签字扫描件\机务\20160623-多个POLS合同无法查看证书.jpg"/>
    <x v="6"/>
  </r>
  <r>
    <n v="237"/>
    <x v="87"/>
    <s v="张志瑜"/>
    <s v="采购保障部"/>
    <s v="MIS"/>
    <s v="20160623-多个发票无法付款问题----紧急"/>
    <s v="预估数据不存在16ROR1347/16ROR1185/16ROR1307/16ROR1270_x000a_无匹配数据16ROR1146.16ROR1222.16ROR1413"/>
    <s v="高"/>
    <n v="0.4"/>
    <n v="0"/>
    <s v="杨潇白"/>
    <s v="陈飞"/>
    <d v="2016-07-01T00:00:00"/>
    <d v="2016-07-16T00:00:00"/>
    <n v="270"/>
    <s v="数据变更"/>
    <x v="0"/>
    <s v=".\数据提取变更签字扫描件\机务\20160623-多个发票无法付款问题----紧急.jpg"/>
    <x v="6"/>
  </r>
  <r>
    <n v="238"/>
    <x v="88"/>
    <s v="钱懿"/>
    <s v="维修工程部"/>
    <s v="MIS"/>
    <s v="B8371ST"/>
    <s v="机身ST为，FH： 4.08 FC： 5"/>
    <s v="高"/>
    <n v="0.1"/>
    <n v="0"/>
    <s v="程泽"/>
    <s v="陈飞"/>
    <d v="2016-06-24T00:00:00"/>
    <d v="2016-06-24T00:00:00"/>
    <n v="269"/>
    <s v="数据变更"/>
    <x v="0"/>
    <n v="0"/>
    <x v="0"/>
  </r>
  <r>
    <n v="239"/>
    <x v="88"/>
    <s v="罗强"/>
    <s v="维修工程部"/>
    <s v="MIS"/>
    <s v="B8427装机清册导入清单"/>
    <s v="四架飞机的装机清册，麻烦导入一下_x000a_B8327装机清册，Move Type:原始装机。Move Date：2016-06-21 _x000a_B8371装机清册，Move Type:原始装机。Move Date：2016-06-23 _x000a_B8346装机清册，Move Type:原始装机。Move Date：2016-06-22 _x000a_B8347装机清册，Move Type:原始装机。Move Date：2016-06-23 "/>
    <s v="高"/>
    <n v="0.1"/>
    <n v="0"/>
    <s v="程泽"/>
    <s v="陈飞"/>
    <d v="2016-06-24T00:00:00"/>
    <d v="2016-06-24T00:00:00"/>
    <n v="269"/>
    <s v="数据变更"/>
    <x v="0"/>
    <n v="0"/>
    <x v="0"/>
  </r>
  <r>
    <n v="240"/>
    <x v="87"/>
    <s v="张志瑜"/>
    <s v="采购保障部"/>
    <s v="MIS"/>
    <s v="20160624-16ROR1226-1227-1228-1230无法推送ERP"/>
    <s v="1. 这4个合同，现在在MIS内的供应商和实际送修厂家是一致，是正确的；_x000a_2. 业务已经将这4个合同做了集合报批，成功了，但发现下一环节的人无法收到报批的信息；_x000a_3. 现在业务无法对这4个合同做动作了；（已集合报批成功，但推出去的数据，找不到）。"/>
    <s v="高"/>
    <n v="0.1"/>
    <n v="0"/>
    <s v="杨潇白"/>
    <s v="陈飞"/>
    <d v="2016-07-01T00:00:00"/>
    <d v="2016-07-18T00:00:00"/>
    <n v="270"/>
    <s v="数据变更"/>
    <x v="0"/>
    <s v=".\数据提取变更签字扫描件\机务\20160624-16ROR1226-1227-1228-1230无法推送ERP.jpg"/>
    <x v="6"/>
  </r>
  <r>
    <n v="241"/>
    <x v="89"/>
    <s v="张志瑜"/>
    <s v="采购保障部"/>
    <s v="MIS"/>
    <s v="20160627-件号3-1531-3 序号A5987 DX退回YC"/>
    <s v="3-1531-3， S/N:A5987 从DX退回YC"/>
    <s v="中"/>
    <n v="0.1"/>
    <n v="0"/>
    <s v="杨潇白"/>
    <s v="陈飞"/>
    <d v="2016-07-01T00:00:00"/>
    <d v="2016-08-15T00:00:00"/>
    <n v="266"/>
    <s v="数据变更"/>
    <x v="0"/>
    <s v=".\数据提取变更签字扫描件\机务\20160627-件号3-1531-3 序号A5987 DX退回YC.jpg"/>
    <x v="0"/>
  </r>
  <r>
    <n v="242"/>
    <x v="89"/>
    <s v="张志瑜"/>
    <s v="采购保障部"/>
    <s v="MIS"/>
    <s v="20160627-送修合同发票无法付款--预估数据不存在"/>
    <s v="发票号：8031368744/8031368745/8031368746涉及合同:15ROR4333，15ROR2505，15ROR2506，15ROR2507预估数据不存在"/>
    <s v="高"/>
    <n v="0.1"/>
    <n v="0"/>
    <s v="杨潇白"/>
    <s v="陈飞"/>
    <d v="2016-07-01T00:00:00"/>
    <d v="2016-09-20T00:00:00"/>
    <n v="266"/>
    <s v="数据变更"/>
    <x v="0"/>
    <s v=".\数据提取变更签字扫描件\机务\20160627-送修合同发票无法付款--预估数据不存在.jpg"/>
    <x v="6"/>
  </r>
  <r>
    <n v="243"/>
    <x v="82"/>
    <s v="盛斌斌"/>
    <s v="维修工程部"/>
    <s v="MIS"/>
    <s v="TGC-A783204时控件IT标准版"/>
    <n v="0"/>
    <s v="中"/>
    <n v="0.2"/>
    <s v="第一次于6.28导入，但业务又要修改模板中的数据，导致要第二次导入_x000a_第二次于6.29导入"/>
    <s v="程泽"/>
    <s v="陈飞"/>
    <d v="2016-06-29T00:00:00"/>
    <d v="2016-06-29T00:00:00"/>
    <n v="280"/>
    <s v="数据变更"/>
    <x v="0"/>
    <s v=".\数据提取变更签字扫描件\机务\20160630.pdf"/>
    <x v="5"/>
  </r>
  <r>
    <n v="244"/>
    <x v="88"/>
    <s v="钱懿"/>
    <s v="维修工程部"/>
    <s v="MIS"/>
    <s v="B8327 MSN 6846 ST"/>
    <s v="3架飞机的st有改动 8346 8347 8327"/>
    <s v="高"/>
    <n v="0.1"/>
    <n v="0"/>
    <s v="程泽"/>
    <s v="陈飞"/>
    <d v="2016-06-28T00:00:00"/>
    <d v="2016-06-29T00:00:00"/>
    <n v="269"/>
    <s v="数据变更"/>
    <x v="0"/>
    <n v="0"/>
    <x v="0"/>
  </r>
  <r>
    <n v="245"/>
    <x v="90"/>
    <s v="夏友平"/>
    <s v="维修工程部"/>
    <s v="MIS"/>
    <s v="3架新飞机基本信息修订需求"/>
    <s v="B-8346 B-8347 B-8371"/>
    <s v="高"/>
    <n v="0.1"/>
    <n v="0"/>
    <s v="程泽"/>
    <s v="陈飞"/>
    <d v="2016-06-28T00:00:00"/>
    <d v="2016-06-29T00:00:00"/>
    <n v="265"/>
    <s v="数据变更"/>
    <x v="0"/>
    <n v="0"/>
    <x v="0"/>
  </r>
  <r>
    <n v="246"/>
    <x v="91"/>
    <s v="张琦"/>
    <s v="维修工程部"/>
    <s v="MIS"/>
    <s v="自学培训截止日期修订"/>
    <s v="ZXPX-16058，结束日期设置成7月1日了，需修订为7月15日。今天已经6月29日了，所以需要尽快修订"/>
    <s v="高"/>
    <n v="0.1"/>
    <n v="0"/>
    <s v="程泽"/>
    <s v="陈飞"/>
    <d v="2016-06-29T00:00:00"/>
    <d v="2016-06-29T00:00:00"/>
    <n v="264"/>
    <s v="数据变更"/>
    <x v="0"/>
    <s v=".\数据提取变更签字扫描件\机务\20160629.pdf"/>
    <x v="0"/>
  </r>
  <r>
    <n v="247"/>
    <x v="91"/>
    <s v="夏友平"/>
    <s v="维修工程部"/>
    <s v="MIS"/>
    <s v="飞机基本信息修订需求"/>
    <s v="B-8012"/>
    <s v="高"/>
    <n v="0.1"/>
    <n v="0"/>
    <s v="程泽"/>
    <s v="陈飞"/>
    <d v="2016-06-29T00:00:00"/>
    <d v="2016-06-29T00:00:00"/>
    <n v="264"/>
    <s v="数据变更"/>
    <x v="0"/>
    <s v=".\数据提取变更签字扫描件\机务\20160630.pdf"/>
    <x v="0"/>
  </r>
  <r>
    <n v="248"/>
    <x v="91"/>
    <s v="张志瑜"/>
    <s v="采购保障部"/>
    <s v="MIS"/>
    <s v="20160629-件号FAL-025-005-405K库存综合查询问题--急！"/>
    <s v="P/N: FAL-025-005-405K, 批次号：1096743综合查询界面的上部，数据丢失，无显示，下部的移动历史正常。 可用库存查询界面，也没找到该批次"/>
    <s v="高"/>
    <n v="0.2"/>
    <n v="0"/>
    <s v="杨潇白"/>
    <s v="陈飞"/>
    <d v="2016-07-08T00:00:00"/>
    <d v="2016-07-15T00:00:00"/>
    <n v="264"/>
    <s v="数据变更"/>
    <x v="0"/>
    <s v=".\数据提取变更签字扫描件\机务\20160629-件号FAL-025-005-405K库存综合查询问题.jpg"/>
    <x v="6"/>
  </r>
  <r>
    <n v="249"/>
    <x v="91"/>
    <s v="张志瑜"/>
    <s v="采购保障部"/>
    <s v="MIS"/>
    <s v="20160629-16ROR1154无法推送ERP"/>
    <s v="16ROR1154无法推送ERP，供应商地点不合法_x000a_把实际送修供应商改为与厂家名称字段一样的公司：ZODIAC AEROSPACE SERVICES ASIA PTE LTD"/>
    <s v="中"/>
    <n v="0.1"/>
    <n v="0"/>
    <s v="杨潇白"/>
    <s v="陈飞"/>
    <d v="2016-07-08T00:00:00"/>
    <d v="2016-07-18T00:00:00"/>
    <n v="264"/>
    <s v="数据变更"/>
    <x v="0"/>
    <s v=".\数据提取变更签字扫描件\机务\20160629-16ROR1154无法推送ERP.jpg"/>
    <x v="0"/>
  </r>
  <r>
    <n v="250"/>
    <x v="91"/>
    <s v="张志瑜"/>
    <s v="采购保障部"/>
    <s v="MIS"/>
    <s v="20160629-发票无法推送：预估数据不存在"/>
    <s v="发票号：19071411、26552225 无法推送ERP：预估数据不存在"/>
    <s v="中"/>
    <n v="0.4"/>
    <n v="0"/>
    <s v="杨潇白"/>
    <s v="陈飞"/>
    <d v="2016-07-08T00:00:00"/>
    <d v="2016-07-16T00:00:00"/>
    <n v="264"/>
    <s v="数据变更"/>
    <x v="0"/>
    <s v=".\数据提取变更签字扫描件\机务\20160629-发票无法推送：预估数据不存在.jpg"/>
    <x v="2"/>
  </r>
  <r>
    <n v="251"/>
    <x v="91"/>
    <s v="罗强"/>
    <s v="维修工程部"/>
    <s v="MIS"/>
    <s v="B8436装机清册导入清单"/>
    <s v="B8436装机清册，Move Type:原始装机。Move Date：2016-06-28 "/>
    <s v="高"/>
    <n v="0.1"/>
    <n v="0"/>
    <s v="程泽"/>
    <s v="陈飞"/>
    <d v="2016-06-30T00:00:00"/>
    <d v="2016-06-30T00:00:00"/>
    <n v="264"/>
    <s v="数据变更"/>
    <x v="0"/>
    <n v="0"/>
    <x v="5"/>
  </r>
  <r>
    <n v="252"/>
    <x v="92"/>
    <s v="夏友平"/>
    <s v="维修工程部"/>
    <s v="MIS"/>
    <s v="Fw:飞机基本信息修订需求"/>
    <s v="修订一下B-8436飞机基本信息"/>
    <s v="高"/>
    <n v="0.1"/>
    <s v="新飞机"/>
    <s v="程泽"/>
    <s v="陈飞"/>
    <d v="2016-06-30T00:00:00"/>
    <d v="2016-06-30T00:00:00"/>
    <n v="263"/>
    <s v="数据变更"/>
    <x v="0"/>
    <n v="0"/>
    <x v="0"/>
  </r>
  <r>
    <n v="253"/>
    <x v="92"/>
    <s v="钱懿"/>
    <s v="维修工程部"/>
    <s v="MIS"/>
    <s v="B8436ST"/>
    <n v="0"/>
    <s v="高"/>
    <n v="0.1"/>
    <s v="新飞机"/>
    <s v="程泽"/>
    <s v="陈飞"/>
    <d v="2016-06-30T00:00:00"/>
    <d v="2016-06-30T00:00:00"/>
    <n v="263"/>
    <s v="数据变更"/>
    <x v="0"/>
    <n v="0"/>
    <x v="5"/>
  </r>
  <r>
    <n v="254"/>
    <x v="92"/>
    <s v="张志瑜"/>
    <s v="采购保障部"/>
    <s v="MIS"/>
    <s v="20160630-发票无法推送：预估大类有问题"/>
    <s v="发票号：10181732/10181731_x000a_合同号：15POJ0012/0021/0034/……等等_x000a_问题：预估大类必输_x000a_发票号：05705319_x000a_合同号：16ROR1251….等_x000a_发票号：05705320_x000a_合同号：16ROR1149_x000a_发票号：5705321_x000a_合同号：16ROR1415_x000a_发票号：05705322_x000a_合同号：16ROR0103等_x000a_问题：预估数据不存在"/>
    <s v="中"/>
    <n v="0.1"/>
    <n v="0"/>
    <s v="杨潇白"/>
    <s v="陈飞"/>
    <d v="2016-07-08T00:00:00"/>
    <d v="2016-09-20T00:00:00"/>
    <n v="263"/>
    <s v="数据变更"/>
    <x v="0"/>
    <s v=".\数据提取变更签字扫描件\机务\20160630-发票无法推送：预估大类有问题.jpg"/>
    <x v="6"/>
  </r>
  <r>
    <n v="255"/>
    <x v="92"/>
    <s v="钱懿"/>
    <s v="维修工程部"/>
    <s v="MIS"/>
    <s v="Fw:B8370、B8371 、B8427 ST"/>
    <s v="这是领导要求修改交付时间（也就是日历日起点）的ST清单，请安排重新导入"/>
    <s v="高"/>
    <n v="0.1"/>
    <n v="0"/>
    <s v="程泽"/>
    <s v="陈飞"/>
    <d v="2016-06-30T00:00:00"/>
    <d v="2016-07-01T00:00:00"/>
    <n v="263"/>
    <s v="数据变更"/>
    <x v="0"/>
    <n v="0"/>
    <x v="5"/>
  </r>
  <r>
    <n v="256"/>
    <x v="92"/>
    <s v="盛斌斌"/>
    <s v="维修工程部"/>
    <s v="MIS"/>
    <s v="6846时控件IT标准版"/>
    <n v="0"/>
    <s v="高"/>
    <n v="0.1"/>
    <n v="0"/>
    <s v="程泽"/>
    <s v="陈飞"/>
    <d v="2016-07-01T00:00:00"/>
    <d v="2016-07-01T00:00:00"/>
    <n v="263"/>
    <s v="数据变更"/>
    <x v="0"/>
    <n v="0"/>
    <x v="5"/>
  </r>
  <r>
    <n v="257"/>
    <x v="93"/>
    <s v="张琦"/>
    <s v="维修工程部"/>
    <s v="MIS"/>
    <s v="20160630(2) 数据提取变更申请单V1.0"/>
    <s v="退租飞机后台进行失效操作"/>
    <s v="高"/>
    <n v="0"/>
    <s v="bug"/>
    <s v="程泽"/>
    <s v="陈飞"/>
    <d v="2016-07-01T00:00:00"/>
    <d v="1899-12-30T00:00:00"/>
    <n v="262"/>
    <s v="数据变更"/>
    <x v="1"/>
    <s v=".\数据提取变更签字扫描件\机务\20160630(2).pdf"/>
    <x v="0"/>
  </r>
  <r>
    <n v="258"/>
    <x v="93"/>
    <s v="夏友平"/>
    <s v="维修工程部"/>
    <s v="MIS"/>
    <s v="飞机基本信息修订需求"/>
    <s v="B8346飞机基本信息"/>
    <s v="高"/>
    <n v="0.1"/>
    <s v="新飞机"/>
    <s v="程泽"/>
    <s v="陈飞"/>
    <d v="2016-07-01T00:00:00"/>
    <d v="2016-07-01T00:00:00"/>
    <n v="262"/>
    <s v="数据变更"/>
    <x v="0"/>
    <n v="0"/>
    <x v="0"/>
  </r>
  <r>
    <n v="259"/>
    <x v="93"/>
    <s v="洪赟"/>
    <s v="维修工程部"/>
    <s v="MIS"/>
    <s v="ST报错界面 内容导出"/>
    <s v="反馈ST报错界面还有约两百多份卡缺少近期的8架新飞机起点，但由于系统前台限制，我们无法导出。_x000a_请在昨天发送的B8370、B8371、B8427的ST清单导入完成后，再帮忙将剩余的报错工卡清单导出一下_x000a_是ST界面 有效工卡无ST的内容，还有203条数据"/>
    <s v="高"/>
    <n v="0.1"/>
    <n v="0"/>
    <s v="程泽"/>
    <s v="陈飞"/>
    <d v="2016-07-01T00:00:00"/>
    <d v="2016-07-01T00:00:00"/>
    <n v="262"/>
    <s v="数据提取"/>
    <x v="0"/>
    <n v="0"/>
    <x v="5"/>
  </r>
  <r>
    <n v="260"/>
    <x v="93"/>
    <s v="盛斌斌"/>
    <s v="维修工程部"/>
    <s v="MIS"/>
    <s v="6874时控件IT标准版"/>
    <n v="0"/>
    <s v="高"/>
    <n v="0.1"/>
    <s v="新飞机"/>
    <s v="程泽"/>
    <s v="陈飞"/>
    <d v="2016-07-01T00:00:00"/>
    <d v="2016-07-01T00:00:00"/>
    <n v="262"/>
    <s v="数据变更"/>
    <x v="0"/>
    <n v="0"/>
    <x v="5"/>
  </r>
  <r>
    <n v="261"/>
    <x v="93"/>
    <s v="张志瑜"/>
    <s v="采购保障部"/>
    <s v="MIS"/>
    <s v="20160701-16ROR0965无法收料"/>
    <s v="16ROR0965无法收料,该件回来件号升级为：D23757500-8，序号没变。然后点击：收料，出现该界面，无法继续"/>
    <s v="高"/>
    <n v="0.1"/>
    <n v="0"/>
    <s v="杨潇白"/>
    <s v="陈飞"/>
    <d v="2016-07-08T00:00:00"/>
    <d v="2016-08-15T00:00:00"/>
    <n v="262"/>
    <s v="数据变更"/>
    <x v="0"/>
    <s v=".\数据提取变更签字扫描件\机务\20160701-16ROR0965无法收料.jpg"/>
    <x v="6"/>
  </r>
  <r>
    <n v="262"/>
    <x v="93"/>
    <s v="张琦"/>
    <s v="维修工程部"/>
    <s v="MIS"/>
    <s v="20160630 数据提取变更申请单V1.0"/>
    <s v="流程批准指向激活任务M06969，出现BUG"/>
    <s v="中"/>
    <n v="0.1"/>
    <s v="bug"/>
    <s v="程泽"/>
    <s v="陈飞"/>
    <d v="2016-07-08T00:00:00"/>
    <d v="2016-07-08T00:00:00"/>
    <n v="262"/>
    <s v="数据变更"/>
    <x v="0"/>
    <s v=".\数据提取变更签字扫描件\机务\20160630.pdf"/>
    <x v="6"/>
  </r>
  <r>
    <n v="263"/>
    <x v="94"/>
    <s v="张志瑜"/>
    <s v="采购保障部"/>
    <s v="MIS"/>
    <s v="20160704-许多工具数据重复"/>
    <s v="系统中多处工具数据、移动历史重复"/>
    <s v="高"/>
    <n v="0.1"/>
    <n v="0"/>
    <s v="杨潇白"/>
    <s v="陈飞"/>
    <d v="2016-07-08T00:00:00"/>
    <d v="2016-09-20T00:00:00"/>
    <n v="259"/>
    <s v="数据变更"/>
    <x v="0"/>
    <s v=".\数据提取变更签字扫描件\机务\20160704-系统有许多工具数据重复.pdf"/>
    <x v="6"/>
  </r>
  <r>
    <n v="264"/>
    <x v="95"/>
    <s v="张志瑜"/>
    <s v="采购保障部"/>
    <s v="MIS"/>
    <s v="20160706-16ROB0036合同状态不对"/>
    <s v="16ROB0036实际已收料入库，但合同管理界面合同状态仍为已批准，正确应该为全部收料，该合同ERP已审批，付款时无法选择该合同。"/>
    <s v="中"/>
    <n v="0.1"/>
    <n v="0"/>
    <s v="杨潇白"/>
    <s v="陈飞"/>
    <d v="2016-07-08T00:00:00"/>
    <d v="2016-07-16T00:00:00"/>
    <n v="257"/>
    <s v="数据变更"/>
    <x v="0"/>
    <s v=".\数据提取变更签字扫描件\机务\20160706-16ROB0036合同状态不对导致无法付款.pdf"/>
    <x v="6"/>
  </r>
  <r>
    <n v="265"/>
    <x v="95"/>
    <s v="张志瑜"/>
    <s v="采购保障部"/>
    <s v="MIS"/>
    <s v="20160706-16POS0546合同状态不对"/>
    <s v="16POS0546ERP已审批MIS状态为未批准,未同步"/>
    <s v="中"/>
    <n v="0.1"/>
    <n v="0"/>
    <s v="杨潇白"/>
    <s v="陈飞"/>
    <d v="2016-07-08T00:00:00"/>
    <d v="2016-07-16T00:00:00"/>
    <n v="257"/>
    <s v="数据变更"/>
    <x v="0"/>
    <s v=".\数据提取变更签字扫描件\机务\20160706-16POS0546合同状态不对-signed.pdf"/>
    <x v="6"/>
  </r>
  <r>
    <n v="266"/>
    <x v="96"/>
    <s v="徐燕燕"/>
    <s v="维修工程部"/>
    <s v="MIS"/>
    <s v="数据更正"/>
    <s v="杭天 （授权号699）的授权项目：“ 兼职驾驶”的 “失效日期”修订为 2017-06-30 "/>
    <s v="高"/>
    <n v="0.1"/>
    <s v="误操作"/>
    <s v="程泽"/>
    <s v="陈飞"/>
    <d v="2016-07-07T00:00:00"/>
    <d v="2016-07-08T00:00:00"/>
    <n v="256"/>
    <s v="数据变更"/>
    <x v="0"/>
    <s v=".\数据提取变更签字扫描件\机务\20160711.pdf"/>
    <x v="0"/>
  </r>
  <r>
    <n v="267"/>
    <x v="97"/>
    <s v="张志瑜"/>
    <s v="采购保障部"/>
    <s v="MIS"/>
    <s v="20160708-多个合同无法付款-ERP无匹配数据"/>
    <s v="发票号：88834601、88834602.88834603，厂家：上海阿曼尔….ERP  状态“新建”，无匹配数据。     流水号:20160708042 _x000a_涉及合同号：16ROR2053、16ROR1991、16ROR1994、16ROR1949、16ROR1931、16ROR1930、16ROR1923、16ROR1922、16ROR1883、16ROR1882、16ROR1859、16ROR1835、16ROR1819、16ROR1827、16ROR1798、16ROR1794、16ROR1779、16ROR0613、16ROR0607、16ROR0487 "/>
    <s v="中"/>
    <n v="0.1"/>
    <n v="0"/>
    <s v="杨潇白"/>
    <s v="陈飞"/>
    <d v="2016-07-15T00:00:00"/>
    <d v="2016-08-15T00:00:00"/>
    <n v="255"/>
    <s v="数据变更"/>
    <x v="0"/>
    <s v=".\数据提取变更签字扫描件\机务\20160708-多个合同无法付款-ERP无匹配数据-signed.pdf"/>
    <x v="6"/>
  </r>
  <r>
    <n v="268"/>
    <x v="97"/>
    <s v="张志瑜"/>
    <s v="采购保障部"/>
    <s v="MIS"/>
    <s v="20160708-需求 工具合同数据导出功能--数据提取"/>
    <s v="导出字段包括该界面的各个字段： _x000a_合同号、件号、供应商、合同状态、币种、不含税单价、税率、税额、含税单价、不含税总价、_x000a_含税总价、合同书、收料数、交货期、剩余、合同日期、批准日期 "/>
    <s v="高"/>
    <n v="0.1"/>
    <n v="0"/>
    <s v="杨潇白"/>
    <s v="陈飞"/>
    <d v="2016-07-12T00:00:00"/>
    <d v="2016-07-16T00:00:00"/>
    <n v="255"/>
    <s v="数据提取"/>
    <x v="0"/>
    <s v=".\数据提取变更签字扫描件\机务\20160708-工具合同数据提取申请-signed.pdf"/>
    <x v="4"/>
  </r>
  <r>
    <n v="269"/>
    <x v="97"/>
    <s v="张志瑜"/>
    <s v="采购保障部"/>
    <s v="MIS"/>
    <s v="20160708-228E5733-00状态退回CK-YC-HQ"/>
    <s v="P/N:  228E5733-00,  S/N:  001048088,  请 IT 将该件的状态退回到 CK-YC-HQ,  同时，把_x000a_15POP2016“释放”，以后可以进行发料申请"/>
    <s v="中"/>
    <n v="0.1"/>
    <n v="0"/>
    <s v="杨潇白"/>
    <s v="陈飞"/>
    <d v="2016-07-15T00:00:00"/>
    <d v="2016-09-20T00:00:00"/>
    <n v="255"/>
    <s v="数据变更"/>
    <x v="0"/>
    <s v=".\数据提取变更签字扫描件\机务\20160708-228E5733-00状态退回CK-YC-HQ-signed.pdf"/>
    <x v="0"/>
  </r>
  <r>
    <n v="270"/>
    <x v="97"/>
    <s v="张志瑜"/>
    <s v="采购保障部"/>
    <s v="MIS"/>
    <s v="20160708-16POT0228合同问题"/>
    <s v="合同数据与报批申请单数据没有同步；工具合同管理界面，选择该合同号，双击进入查询，但无法显示"/>
    <s v="中"/>
    <n v="0.1"/>
    <n v="0"/>
    <s v="杨潇白"/>
    <s v="陈飞"/>
    <d v="2016-07-15T00:00:00"/>
    <d v="2016-07-16T00:00:00"/>
    <n v="255"/>
    <s v="数据变更"/>
    <x v="0"/>
    <s v=".\数据提取变更签字扫描件\机务\20160708-16POT0228合同问题-signed.pdf"/>
    <x v="7"/>
  </r>
  <r>
    <n v="271"/>
    <x v="98"/>
    <s v="吴葵智"/>
    <s v="维修工程部"/>
    <s v="MIS"/>
    <s v="请帮忙将B-8645[MSN 7099] 新飞机工卡MIS导入 "/>
    <n v="0"/>
    <s v="高"/>
    <n v="0.1"/>
    <s v="新飞机"/>
    <s v="程泽"/>
    <s v="陈飞"/>
    <d v="2016-07-12T00:00:00"/>
    <d v="2016-07-14T00:00:00"/>
    <n v="252"/>
    <s v="数据变更"/>
    <x v="0"/>
    <n v="0"/>
    <x v="5"/>
  </r>
  <r>
    <n v="272"/>
    <x v="98"/>
    <s v="周磊、洪赟"/>
    <s v="维修工程部"/>
    <s v="MIS"/>
    <s v="1893 EOA320-22-019 R1"/>
    <s v="把这份EO的完工版本号从0改为1"/>
    <s v="中"/>
    <n v="0.1"/>
    <n v="0"/>
    <s v="程泽"/>
    <s v="陈飞"/>
    <d v="2016-07-15T00:00:00"/>
    <d v="2016-07-14T00:00:00"/>
    <n v="252"/>
    <s v="数据变更"/>
    <x v="0"/>
    <s v=".\数据提取变更签字扫描件\机务\20160711.pdf"/>
    <x v="0"/>
  </r>
  <r>
    <n v="273"/>
    <x v="98"/>
    <s v="王一飞"/>
    <s v="维修工程部"/>
    <s v="MIS"/>
    <s v="MIS中录入有误，请帮忙修改。"/>
    <s v="文件号输入Flight MS804 AIT#2，将其类型改为OIT/SBIT/AIT"/>
    <s v="中"/>
    <n v="0.1"/>
    <s v="误操作"/>
    <s v="程泽"/>
    <s v="陈飞"/>
    <d v="2016-07-15T00:00:00"/>
    <d v="2016-07-14T00:00:00"/>
    <n v="252"/>
    <s v="数据变更"/>
    <x v="0"/>
    <s v=".\数据提取变更签字扫描件\机务\20160711.pdf"/>
    <x v="0"/>
  </r>
  <r>
    <n v="274"/>
    <x v="98"/>
    <s v="张志瑜"/>
    <s v="采购保障部"/>
    <s v="MIS"/>
    <s v="20160711-16ROR1167无法收料到大阪库房"/>
    <s v="1） 该合同系统记录逻辑有误，从 CK-DX-NGO  到 CK-DF-HQ,到 CK-SX-HQ,  这个逻辑是错误的:DX-NGO 的下一步是导 SX-NGO。 _x000a_2）  在收料环节，点击收料仓库，显示出来的仓库不全，现在实物要再 NGO 收料，但 NGO 没有在可选仓库中，导致无法收料入库； "/>
    <s v="高"/>
    <n v="0.2"/>
    <n v="0"/>
    <s v="杨潇白"/>
    <s v="陈飞"/>
    <d v="2016-07-15T00:00:00"/>
    <d v="2016-07-16T00:00:00"/>
    <n v="252"/>
    <s v="数据变更"/>
    <x v="0"/>
    <s v=".\数据提取变更签字扫描件\机务\20160711-16ROR1167无法收料到大阪库房-signed.pdf"/>
    <x v="7"/>
  </r>
  <r>
    <n v="275"/>
    <x v="98"/>
    <s v="张志瑜"/>
    <s v="采购保障部"/>
    <s v="MIS"/>
    <s v="20160711-16POT0134价格修改"/>
    <s v="16POT0134 合同价格修改"/>
    <s v="高"/>
    <n v="0.1"/>
    <n v="0"/>
    <s v="杨潇白"/>
    <s v="陈飞"/>
    <d v="2016-07-15T00:00:00"/>
    <d v="2016-07-15T00:00:00"/>
    <n v="252"/>
    <s v="数据变更"/>
    <x v="0"/>
    <s v=".\数据提取变更签字扫描件\机务\20160711-16POT0134价格修改-signed.pdf"/>
    <x v="0"/>
  </r>
  <r>
    <n v="276"/>
    <x v="99"/>
    <s v="张志瑜"/>
    <s v="采购保障部"/>
    <s v="MIS"/>
    <s v="20160713-16ROR0965-0966-0967合同费用报批无法推送ERP"/>
    <s v="16ROR0965-0966-0967推送 ERP跳错数量为空"/>
    <s v="高"/>
    <n v="0.1"/>
    <n v="0"/>
    <s v="杨潇白"/>
    <s v="陈飞"/>
    <d v="2016-07-15T00:00:00"/>
    <d v="2016-08-22T00:00:00"/>
    <n v="250"/>
    <s v="数据变更"/>
    <x v="0"/>
    <s v=".\数据提取变更签字扫描件\机务\20160713-16ROR0965-66-67合同费用无法推送ERP-signed.pdf"/>
    <x v="6"/>
  </r>
  <r>
    <n v="277"/>
    <x v="99"/>
    <s v="王一飞"/>
    <s v="维修工程部"/>
    <s v="MIS"/>
    <s v="烦请帮忙修改MIS数据"/>
    <s v="修改SB CFM56-5B 72-0483数据，原来录错成R0了，现请将其文件版本改为R2"/>
    <s v="中"/>
    <n v="0.1"/>
    <s v="误操作"/>
    <s v="程泽"/>
    <s v="陈飞"/>
    <d v="2016-07-15T00:00:00"/>
    <d v="2016-07-14T00:00:00"/>
    <n v="250"/>
    <s v="数据变更"/>
    <x v="0"/>
    <s v=".\数据提取变更签字扫描件\机务\20160713.pdf"/>
    <x v="0"/>
  </r>
  <r>
    <n v="278"/>
    <x v="99"/>
    <s v="张琦"/>
    <s v="维修工程部"/>
    <s v="MIS"/>
    <s v="烦请帮忙修改MIS数据"/>
    <s v="将这个 MAO31-071 删除"/>
    <s v="中"/>
    <n v="0.1"/>
    <s v="误操作"/>
    <s v="程泽"/>
    <s v="陈飞"/>
    <d v="2016-07-15T00:00:00"/>
    <d v="2016-07-14T00:00:00"/>
    <n v="250"/>
    <s v="数据变更"/>
    <x v="0"/>
    <s v=".\数据提取变更签字扫描件\机务\20160713.pdf"/>
    <x v="0"/>
  </r>
  <r>
    <n v="279"/>
    <x v="99"/>
    <s v="张志瑜"/>
    <s v="采购保障部"/>
    <s v="MIS"/>
    <s v="20160713-16POS0528报批申请单合同行重复"/>
    <s v="该合同业务员申请报批后，被批准人员退回。于是业务员修改合同，然后重新报批，_x000a_但发现在报批申请单中，其中件号：1-1-09-0782 多出许多行， 导致无法推送。_x000a_当合同修改后，相应的原来的报_x000a_批申请单还是保留着原来的数据，导致错误。"/>
    <s v="中"/>
    <n v="0.1"/>
    <n v="0"/>
    <s v="杨潇白"/>
    <s v="陈飞"/>
    <d v="2016-07-15T00:00:00"/>
    <d v="2016-08-12T00:00:00"/>
    <n v="250"/>
    <s v="数据变更"/>
    <x v="0"/>
    <s v=".\数据提取变更签字扫描件\机务\20160713-16POS0528报批申请单合同行重复.pdf"/>
    <x v="6"/>
  </r>
  <r>
    <n v="280"/>
    <x v="99"/>
    <s v="张志瑜"/>
    <s v="采购保障部"/>
    <s v="MIS"/>
    <s v="20160713-:发票29670484无法推送ERP"/>
    <s v="该发票无法推送 ERP，显示预估数据不存在。  "/>
    <s v="中"/>
    <n v="0.1"/>
    <n v="0"/>
    <s v="杨潇白"/>
    <s v="陈飞"/>
    <d v="2016-07-15T00:00:00"/>
    <d v="2016-07-15T00:00:00"/>
    <n v="250"/>
    <s v="数据变更"/>
    <x v="0"/>
    <s v=".\数据提取变更签字扫描件\机务\20160713-发票29670484无法推送ERP-signed.pdf"/>
    <x v="6"/>
  </r>
  <r>
    <n v="281"/>
    <x v="100"/>
    <s v="张志瑜"/>
    <s v="采购保障部"/>
    <s v="MIS"/>
    <s v="20160714-寄售PR1428B2-6OZ无法申请退回厂家"/>
    <s v=" PR1428B2-6OZ,  批次号：1096565 点击：申请退回厂家，弹出的文件框，该批次_x000a_的记录闪了一下就不见了。因此就无法申请退回厂家了。 "/>
    <s v="高"/>
    <n v="1"/>
    <n v="0"/>
    <s v="杨潇白"/>
    <s v="陈飞"/>
    <d v="2016-07-15T00:00:00"/>
    <d v="2016-07-20T00:00:00"/>
    <n v="249"/>
    <s v="数据变更"/>
    <x v="0"/>
    <s v=".\数据提取变更签字扫描件\机务\20160714-寄售PR1428无法退回厂家-signed.pdf"/>
    <x v="6"/>
  </r>
  <r>
    <n v="282"/>
    <x v="100"/>
    <s v="夏友平"/>
    <s v="维修工程部"/>
    <s v="MIS"/>
    <s v="飞机基本信息修订需求"/>
    <s v="8435\8427\8347"/>
    <s v="高"/>
    <n v="0.1"/>
    <s v="新飞机"/>
    <s v="程泽"/>
    <s v="陈飞"/>
    <d v="2016-07-15T00:00:00"/>
    <d v="2016-07-16T00:00:00"/>
    <n v="249"/>
    <s v="数据变更"/>
    <x v="0"/>
    <n v="0"/>
    <x v="0"/>
  </r>
  <r>
    <n v="283"/>
    <x v="77"/>
    <s v="张志瑜"/>
    <s v="采购保障部"/>
    <s v="MIS"/>
    <s v="20160602-16POT0164退回到未批准状态"/>
    <s v="16POT0164退回未批准状态"/>
    <s v="中"/>
    <n v="0.1"/>
    <n v="0"/>
    <s v="杨潇白"/>
    <s v="陈飞"/>
    <d v="2016-07-22T00:00:00"/>
    <d v="2016-08-22T00:00:00"/>
    <n v="291"/>
    <s v="数据变更"/>
    <x v="0"/>
    <s v=".\数据提取变更签字扫描件\机务\20160602-16POT0164退回到未批准状态.jpg"/>
    <x v="6"/>
  </r>
  <r>
    <n v="284"/>
    <x v="101"/>
    <s v="张志瑜"/>
    <s v="采购保障部"/>
    <s v="MIS"/>
    <s v="20160718-SOLS非原件时控件归还问题"/>
    <s v="16SOLS0248 非原件归还时，没有链接相应的时控件工卡_x000a_需求： 库寿录入后在验收界面无法显示，_x000a_1.对于 SOLS 的非原件归还，如果该件是时控件，则在收料界面、验收界面，应带出其时控工卡，业务员才能录入工卡起始点； _x000a_2.对于序号件，非原件归还后，原件序号状态自动转为 CK-GH-XXX. "/>
    <s v="高"/>
    <n v="2"/>
    <n v="0"/>
    <s v="杨潇白"/>
    <s v="陈飞"/>
    <d v="2016-08-05T00:00:00"/>
    <d v="1899-12-30T00:00:00"/>
    <n v="245"/>
    <s v="数据变更"/>
    <x v="0"/>
    <s v=".\数据提取变更签字扫描件\机务\20160718-SOLS非原件时控件归还问题-signed.pdf"/>
    <x v="1"/>
  </r>
  <r>
    <n v="285"/>
    <x v="102"/>
    <s v="张志瑜"/>
    <s v="采购保障部"/>
    <s v="MIS"/>
    <s v="20160718-工具操作按钮及库存问题"/>
    <s v="条形码 132221107205，124851063512，114811051335 的工具数据记录有重复"/>
    <s v="高"/>
    <n v="0.1"/>
    <n v="0"/>
    <s v="杨潇白"/>
    <s v="陈飞"/>
    <d v="2016-08-05T00:00:00"/>
    <d v="2016-09-20T00:00:00"/>
    <n v="244"/>
    <s v="数据变更"/>
    <x v="0"/>
    <s v=".\数据提取变更签字扫描件\机务\20160718-工具操作按钮及库存问题-signed.pdf"/>
    <x v="2"/>
  </r>
  <r>
    <n v="286"/>
    <x v="102"/>
    <s v="盛斌斌"/>
    <s v="维修工程部"/>
    <s v="MIS"/>
    <s v="8347时控件IT标准版"/>
    <s v="导入"/>
    <s v="高"/>
    <n v="0.1"/>
    <s v="新飞机"/>
    <s v="程泽"/>
    <s v="陈飞"/>
    <d v="2016-07-20T00:00:00"/>
    <d v="2016-07-20T00:00:00"/>
    <n v="244"/>
    <s v="数据变更"/>
    <x v="0"/>
    <n v="0"/>
    <x v="5"/>
  </r>
  <r>
    <n v="287"/>
    <x v="103"/>
    <s v="张志瑜"/>
    <s v="采购保障部"/>
    <s v="MIS"/>
    <s v="20160720-航材验收界面问题--很多假数据"/>
    <s v="在合同验收界面，存在大量虚假数据"/>
    <s v="中"/>
    <n v="0.1"/>
    <n v="0"/>
    <s v="杨潇白"/>
    <s v="陈飞"/>
    <d v="2016-07-20T00:00:00"/>
    <d v="2016-08-24T00:00:00"/>
    <n v="243"/>
    <s v="数据变更"/>
    <x v="0"/>
    <s v=".\数据提取变更签字扫描件\机务\20160720-航材验收界面问题--很多假数据-signed.pdf"/>
    <x v="2"/>
  </r>
  <r>
    <n v="288"/>
    <x v="103"/>
    <s v="盛斌斌"/>
    <s v="维修工程部"/>
    <s v="MIS"/>
    <s v="8370时控件IT标准版"/>
    <s v="导入"/>
    <s v="高"/>
    <n v="0.1"/>
    <s v="新飞机"/>
    <s v="程泽"/>
    <s v="陈飞"/>
    <d v="2016-07-20T00:00:00"/>
    <d v="2016-07-20T00:00:00"/>
    <n v="243"/>
    <s v="数据变更"/>
    <x v="0"/>
    <n v="0"/>
    <x v="5"/>
  </r>
  <r>
    <n v="289"/>
    <x v="104"/>
    <s v="洪赟"/>
    <s v="维修工程部"/>
    <s v="MIS"/>
    <s v="装机设备管理--换件查询--换件异常界面"/>
    <s v="异常数据导出"/>
    <s v="中"/>
    <n v="0.1"/>
    <s v="BUG"/>
    <s v="程泽"/>
    <s v="陈飞"/>
    <d v="2016-07-22T00:00:00"/>
    <d v="2016-07-22T00:00:00"/>
    <n v="242"/>
    <s v="数据提取"/>
    <x v="0"/>
    <s v="bug引起的数据提取"/>
    <x v="4"/>
  </r>
  <r>
    <n v="290"/>
    <x v="104"/>
    <s v="洪赟"/>
    <s v="维修工程部"/>
    <s v="MIS"/>
    <s v="装机设备管理--换件查询--换件异常界面"/>
    <s v="把正常的反馈你们，请你们再帮忙删除"/>
    <s v="中"/>
    <n v="0.1"/>
    <s v="BUG"/>
    <s v="程泽"/>
    <s v="陈飞"/>
    <d v="2016-07-29T00:00:00"/>
    <d v="2016-07-28T00:00:00"/>
    <n v="242"/>
    <s v="数据变更"/>
    <x v="0"/>
    <s v="bug引起的数据修复"/>
    <x v="6"/>
  </r>
  <r>
    <n v="291"/>
    <x v="105"/>
    <s v="张琦"/>
    <s v="维修工程部"/>
    <s v="MIS"/>
    <s v="20160720 数据提取变更申请单V1.0"/>
    <s v="B6706 TGPE-A272400-03-1 WO160419836254 _x000a_这份卡在昨日7月21日被误点完工（实际未完工），请将这份卡退回90天计划状态。"/>
    <s v="高"/>
    <n v="0.3"/>
    <s v="人为误操作"/>
    <s v="程泽"/>
    <s v="陈飞"/>
    <d v="2016-07-22T00:00:00"/>
    <d v="2016-07-22T00:00:00"/>
    <n v="241"/>
    <s v="数据变更"/>
    <x v="0"/>
    <s v=".\数据提取变更签字扫描件\机务\20160720.pdf"/>
    <x v="0"/>
  </r>
  <r>
    <n v="292"/>
    <x v="105"/>
    <s v="张志瑜"/>
    <s v="采购保障部"/>
    <s v="MIS"/>
    <s v="20160722-发票无法推送ERP-signed"/>
    <s v="6792509/6791183/6789501/6795954 发票无法推送 ERP "/>
    <s v="中"/>
    <n v="0.1"/>
    <n v="0"/>
    <s v="杨潇白"/>
    <s v="陈飞"/>
    <d v="2016-07-29T00:00:00"/>
    <d v="2016-09-20T00:00:00"/>
    <n v="241"/>
    <s v="数据变更"/>
    <x v="0"/>
    <s v=".\数据提取变更签字扫描件\机务\20160722-发票无法推送ERP-signed.pdf"/>
    <x v="6"/>
  </r>
  <r>
    <n v="293"/>
    <x v="105"/>
    <s v="张志瑜"/>
    <s v="采购保障部"/>
    <s v="MIS"/>
    <s v="20160722-16SOLS0076去向单位修改"/>
    <s v="16SOLS0076 去向单位修改为：东航航空技术有限公司 "/>
    <s v="中"/>
    <n v="0.1"/>
    <n v="0"/>
    <s v="杨潇白"/>
    <s v="陈飞"/>
    <d v="2016-07-29T00:00:00"/>
    <d v="2016-08-15T00:00:00"/>
    <n v="241"/>
    <s v="数据变更"/>
    <x v="0"/>
    <s v=".\数据提取变更签字扫描件\机务\20160722-16SOLS0076去向单位修改-signed.pdf"/>
    <x v="0"/>
  </r>
  <r>
    <n v="294"/>
    <x v="105"/>
    <s v="张志瑜"/>
    <s v="采购保障部"/>
    <s v="MIS"/>
    <s v="20160722-发票07395049无法推送ERP"/>
    <s v="07395049 发票无法推送 ERP 预估大类必输"/>
    <s v="中"/>
    <n v="0.1"/>
    <n v="0"/>
    <s v="杨潇白"/>
    <s v="陈飞"/>
    <d v="2016-07-29T00:00:00"/>
    <d v="2016-08-15T00:00:00"/>
    <n v="241"/>
    <s v="数据变更"/>
    <x v="0"/>
    <s v=".\数据提取变更签字扫描件\机务\20160722-发票07395049无法推送ERP-signed.pdf"/>
    <x v="6"/>
  </r>
  <r>
    <n v="295"/>
    <x v="105"/>
    <s v="张志瑜"/>
    <s v="采购保障部"/>
    <s v="MIS"/>
    <s v="20160722-16ROT0035供应商修改"/>
    <s v="16ROT0035 供应商修改为以下： _x000a_编号：0653，  供应商：上海威士顿航空技术服务有限公司 "/>
    <s v="中"/>
    <n v="0.1"/>
    <n v="0"/>
    <s v="杨潇白"/>
    <s v="陈飞"/>
    <d v="2016-07-29T00:00:00"/>
    <d v="2016-08-15T00:00:00"/>
    <n v="241"/>
    <s v="数据变更"/>
    <x v="0"/>
    <s v=".\数据提取变更签字扫描件\机务\20160722-16ROT0035供应商修改-signed.pdf"/>
    <x v="0"/>
  </r>
  <r>
    <n v="296"/>
    <x v="105"/>
    <s v="吴葵智"/>
    <s v="维修工程部"/>
    <s v="MIS"/>
    <s v="B8645（MSN7099）飞机新增工卡导入需求"/>
    <s v="在7月25日中午12：00前将附件中新飞机的工卡导入MIS并反馈结果"/>
    <s v="高"/>
    <n v="0.1"/>
    <s v="新飞机"/>
    <s v="程泽"/>
    <s v="陈飞"/>
    <d v="2016-07-25T00:00:00"/>
    <d v="2016-07-25T00:00:00"/>
    <n v="241"/>
    <s v="数据变更"/>
    <x v="0"/>
    <n v="0"/>
    <x v="5"/>
  </r>
  <r>
    <n v="297"/>
    <x v="105"/>
    <s v="徐辉"/>
    <s v="维修工程部"/>
    <s v="MIS"/>
    <s v="2016年上半年NRC匹配导出"/>
    <n v="0"/>
    <s v="中"/>
    <n v="0.6"/>
    <s v="例行工作"/>
    <s v="程泽"/>
    <s v="陈飞"/>
    <d v="2016-07-29T00:00:00"/>
    <s v="1、2016/8/4_x000a_2、2016/8/9"/>
    <n v="241"/>
    <s v="数据提取"/>
    <x v="0"/>
    <s v=".\数据提取变更签字扫描件\机务\20160725.pdf"/>
    <x v="4"/>
  </r>
  <r>
    <n v="298"/>
    <x v="105"/>
    <s v="盛斌斌"/>
    <s v="维修工程部"/>
    <s v="MIS"/>
    <s v="B8371 B8427时控件ST导入"/>
    <n v="0"/>
    <s v="高"/>
    <n v="0.1"/>
    <s v="新飞机"/>
    <s v="程泽"/>
    <s v="陈飞"/>
    <d v="2016-07-25T00:00:00"/>
    <d v="2016-07-25T00:00:00"/>
    <n v="241"/>
    <s v="数据变更"/>
    <x v="0"/>
    <n v="0"/>
    <x v="5"/>
  </r>
  <r>
    <n v="299"/>
    <x v="106"/>
    <s v="张琦"/>
    <s v="维修工程部"/>
    <s v="MIS"/>
    <s v="Fw:MIS修改"/>
    <s v="培训管理&gt;培训实施信息&gt;培训计划管理 序号：7407 培训名称中ZXPX-16011更改为ZXPX-16035"/>
    <s v="中"/>
    <n v="0.1"/>
    <s v="人为误操作"/>
    <s v="程泽"/>
    <s v="陈飞"/>
    <d v="2016-07-29T00:00:00"/>
    <d v="2016-10-09T00:00:00"/>
    <n v="238"/>
    <s v="数据变更"/>
    <x v="0"/>
    <s v=".\数据提取变更签字扫描件\机务\20160725.pdf"/>
    <x v="0"/>
  </r>
  <r>
    <n v="300"/>
    <x v="106"/>
    <s v="谢志谦"/>
    <s v="维修工程部"/>
    <s v="MIS"/>
    <s v="止动机构错误信息删除"/>
    <s v="MIS中PN：3282970-4，SN：EM609289-U这个件的所有记录都删掉，删除范围是装机设备清单、送修合同、换件信息。 "/>
    <s v="中"/>
    <n v="0.1"/>
    <s v="序号从原始装机就弄错了，人为误操作"/>
    <s v="程泽"/>
    <s v="陈飞"/>
    <d v="2016-07-29T00:00:00"/>
    <d v="2016-08-01T00:00:00"/>
    <n v="238"/>
    <s v="数据变更"/>
    <x v="0"/>
    <s v=".\数据提取变更签字扫描件\机务\20160810.pdf"/>
    <x v="0"/>
  </r>
  <r>
    <n v="301"/>
    <x v="106"/>
    <s v="张琦"/>
    <s v="维修工程部"/>
    <s v="MIS"/>
    <s v="20160725 数据提取变更申请单V1.0"/>
    <s v="工程有份CAD评估，审核人和批准人为同一人，需要回退状态，重新审核批准。"/>
    <s v="高"/>
    <n v="0.1"/>
    <s v="误操作"/>
    <s v="程泽"/>
    <s v="陈飞"/>
    <d v="2016-07-25T00:00:00"/>
    <d v="2016-07-25T00:00:00"/>
    <n v="238"/>
    <s v="数据变更"/>
    <x v="0"/>
    <s v=".\数据提取变更签字扫描件\机务\20160725.pdf"/>
    <x v="0"/>
  </r>
  <r>
    <n v="302"/>
    <x v="106"/>
    <s v="盛斌斌"/>
    <s v="维修工程部"/>
    <s v="MIS"/>
    <s v="Re:Fw:8435时控件IT标准版"/>
    <n v="0"/>
    <s v="高"/>
    <n v="0.1"/>
    <s v="新飞机"/>
    <s v="程泽"/>
    <s v="陈飞"/>
    <d v="2016-07-26T00:00:00"/>
    <d v="2016-07-26T00:00:00"/>
    <n v="238"/>
    <s v="数据变更"/>
    <x v="0"/>
    <n v="0"/>
    <x v="5"/>
  </r>
  <r>
    <n v="303"/>
    <x v="107"/>
    <s v="盛斌斌"/>
    <s v="维修工程部"/>
    <s v="MIS"/>
    <s v="8436时控件IT标准版"/>
    <n v="0"/>
    <s v="高"/>
    <n v="0.1"/>
    <s v="新飞机"/>
    <s v="程泽"/>
    <s v="陈飞"/>
    <d v="2016-07-26T00:00:00"/>
    <d v="2016-07-26T00:00:00"/>
    <n v="237"/>
    <s v="数据变更"/>
    <x v="0"/>
    <n v="0"/>
    <x v="5"/>
  </r>
  <r>
    <n v="304"/>
    <x v="107"/>
    <s v="盛斌斌"/>
    <s v="维修工程部"/>
    <s v="MIS"/>
    <s v="IDG滑油冷却器时控件IT标准版"/>
    <n v="0"/>
    <s v="中"/>
    <n v="0.1"/>
    <n v="0"/>
    <s v="程泽"/>
    <s v="陈飞"/>
    <d v="2016-07-29T00:00:00"/>
    <d v="2016-07-28T00:00:00"/>
    <n v="237"/>
    <s v="数据变更"/>
    <x v="0"/>
    <s v=".\数据提取变更签字扫描件\机务\20160729.pdf"/>
    <x v="5"/>
  </r>
  <r>
    <n v="305"/>
    <x v="108"/>
    <s v="张志瑜"/>
    <s v="采购保障部"/>
    <s v="MIS"/>
    <s v="20160726-工具可用库存数据提取"/>
    <s v="工具查询界面，  需要导出字段：工具件号、条形码、英文名、中文名、数量、仓库、架座、类别、厂家编号、属性、以及最后一栏：包内/包/包外。"/>
    <s v="高"/>
    <n v="0.2"/>
    <n v="0"/>
    <s v="杨潇白"/>
    <s v="陈飞"/>
    <d v="2016-07-29T00:00:00"/>
    <d v="2016-07-28T00:00:00"/>
    <n v="236"/>
    <s v="数据提取"/>
    <x v="0"/>
    <s v=".\数据提取变更签字扫描件\机务\20160726-工具可用库存数据提取-signed.pdf"/>
    <x v="4"/>
  </r>
  <r>
    <n v="306"/>
    <x v="109"/>
    <s v="张志瑜"/>
    <s v="采购保障部"/>
    <s v="MIS"/>
    <s v="20160727-航材数据提取"/>
    <s v="件号定义界面并与其他界面的数据做链接提取"/>
    <s v="高"/>
    <n v="0.3"/>
    <n v="0"/>
    <s v="杨潇白"/>
    <s v="陈飞"/>
    <d v="2016-08-03T00:00:00"/>
    <d v="2016-08-02T00:00:00"/>
    <n v="235"/>
    <s v="数据提取"/>
    <x v="0"/>
    <s v=".\数据提取变更签字扫描件\机务\20160727-航材数据提取-signed.pdf"/>
    <x v="4"/>
  </r>
  <r>
    <n v="307"/>
    <x v="109"/>
    <s v="盛斌斌"/>
    <s v="维修工程部"/>
    <s v="MIS"/>
    <s v="机组氧气瓶压力传感器时控件IT标准版"/>
    <n v="0"/>
    <s v="中"/>
    <n v="0.1"/>
    <n v="0"/>
    <s v="程泽"/>
    <s v="陈飞"/>
    <d v="2016-07-29T00:00:00"/>
    <d v="2016-07-28T00:00:00"/>
    <n v="235"/>
    <s v="数据变更"/>
    <x v="0"/>
    <s v=".\数据提取变更签字扫描件\机务\20160729.pdf"/>
    <x v="5"/>
  </r>
  <r>
    <n v="308"/>
    <x v="110"/>
    <s v="张琦"/>
    <s v="维修工程部"/>
    <s v="MIS"/>
    <s v="Fw:Re:Re:Fw:Re:Fw:  B8327飞行天数错"/>
    <s v="8435这架飞机的出厂日期无法在前台操作删除，请后台删除"/>
    <s v="中"/>
    <n v="0.1"/>
    <n v="0"/>
    <s v="程泽"/>
    <s v="陈飞"/>
    <d v="2016-08-05T00:00:00"/>
    <d v="2016-08-16T00:00:00"/>
    <n v="234"/>
    <s v="数据变更"/>
    <x v="0"/>
    <s v=".\数据提取变更签字扫描件\机务\20160729.pdf"/>
    <x v="0"/>
  </r>
  <r>
    <n v="309"/>
    <x v="110"/>
    <s v="张琦"/>
    <s v="维修工程部"/>
    <s v="MIS"/>
    <s v="Fw:关于DFDR译码工卡进MIS"/>
    <s v="做2个数据，将工卡数据加入化验类项目管理。_x000a_B1893 TGPE-M3133-001 WO160620857795 操作人 冯小辉 日期均按完工日期写入 2016-06-29_x000a_B1895 TGPE-M3133-001 WO160620857797 操作人 冯小辉 日期均按完工日期写入 2016-06-30"/>
    <s v="中"/>
    <n v="0.1"/>
    <s v="有2份化验类工卡，需要在化验类项目管理进行控制。但先后顺序没有协商好，完工时工卡还不是化验类，先进行了完工，再改版工卡为化验类工卡，目前这2份工卡无法在化验类项目管理功能内进行上传操作。"/>
    <s v="程泽"/>
    <s v="陈飞"/>
    <d v="2016-08-05T00:00:00"/>
    <d v="2016-08-10T00:00:00"/>
    <n v="234"/>
    <s v="数据变更"/>
    <x v="0"/>
    <s v=".\数据提取变更签字扫描件\机务\20160729.pdf"/>
    <x v="0"/>
  </r>
  <r>
    <n v="310"/>
    <x v="110"/>
    <s v="盛斌斌"/>
    <s v="维修工程部"/>
    <s v="MIS"/>
    <s v="TGC-A321111-01-3时控件IT标准版"/>
    <n v="0"/>
    <s v="中"/>
    <n v="0.1"/>
    <n v="0"/>
    <s v="程泽"/>
    <s v="陈飞"/>
    <d v="2016-07-29T00:00:00"/>
    <d v="2016-08-01T00:00:00"/>
    <n v="234"/>
    <s v="数据变更"/>
    <x v="0"/>
    <s v=".\数据提取变更签字扫描件\机务\20160729（2）.pdf"/>
    <x v="5"/>
  </r>
  <r>
    <n v="311"/>
    <x v="110"/>
    <s v="盛斌斌"/>
    <s v="维修工程部"/>
    <s v="MIS"/>
    <s v="TGC-M2126-002时控件IT标准版"/>
    <n v="0"/>
    <s v="中"/>
    <n v="0.1"/>
    <n v="0"/>
    <s v="程泽"/>
    <s v="陈飞"/>
    <d v="2016-07-29T00:00:00"/>
    <d v="2016-08-01T00:00:00"/>
    <n v="234"/>
    <s v="数据变更"/>
    <x v="0"/>
    <s v=".\数据提取变更签字扫描件\机务\20160729（2）.pdf"/>
    <x v="5"/>
  </r>
  <r>
    <n v="312"/>
    <x v="110"/>
    <s v="谢志谦"/>
    <s v="维修工程部"/>
    <s v="MIS"/>
    <s v="Re:Fw:MIS中错误序号件信息删除"/>
    <s v="删除轮子刹车的移动记录，删除送修合同。"/>
    <s v="中"/>
    <n v="0.1"/>
    <n v="0"/>
    <s v="程泽"/>
    <s v="陈飞"/>
    <d v="2016-08-05T00:00:00"/>
    <d v="2016-10-09T00:00:00"/>
    <n v="234"/>
    <s v="数据变更"/>
    <x v="0"/>
    <s v=".\数据提取变更签字扫描件\机务\20160729（2）.pdf"/>
    <x v="0"/>
  </r>
  <r>
    <n v="313"/>
    <x v="110"/>
    <s v="盛斌斌"/>
    <s v="维修工程部"/>
    <s v="MIS"/>
    <s v="拉一个子件-DMM"/>
    <n v="0"/>
    <s v="中"/>
    <n v="0.1"/>
    <n v="0"/>
    <s v="程泽"/>
    <s v="陈飞"/>
    <d v="2016-08-05T00:00:00"/>
    <d v="2016-10-09T00:00:00"/>
    <n v="234"/>
    <s v="数据变更"/>
    <x v="0"/>
    <s v=".\数据提取变更签字扫描件\机务\20160729.pdf"/>
    <x v="7"/>
  </r>
  <r>
    <n v="314"/>
    <x v="111"/>
    <s v="谢志谦"/>
    <s v="维修工程部"/>
    <s v="MIS"/>
    <s v="Re:Re:Fw:Re:Fw:Re:6752-F0666171"/>
    <s v="1、修改FLB数据，修改装机位置数据，装上件为PN:C20225510， SN:24780_x000a_2、错误的装上件 SN：YA016645-J 的装机位置需要恢复到2009年的发料位置"/>
    <s v="中"/>
    <n v="0.1"/>
    <s v="由于拆下件SN：16936不在DT或YC位，已经送修，所以FLB修改功能无法前台修改"/>
    <s v="程泽"/>
    <s v="陈飞"/>
    <d v="2016-08-05T00:00:00"/>
    <d v="2016-10-09T00:00:00"/>
    <n v="231"/>
    <s v="数据变更"/>
    <x v="0"/>
    <s v=".\数据提取变更签字扫描件\机务\20160810.pdf"/>
    <x v="0"/>
  </r>
  <r>
    <n v="315"/>
    <x v="111"/>
    <s v="钱懿"/>
    <s v="维修工程部"/>
    <s v="MIS"/>
    <s v="B8645ST"/>
    <n v="0"/>
    <s v="高"/>
    <n v="0.1"/>
    <n v="0"/>
    <s v="程泽"/>
    <s v="陈飞"/>
    <d v="2016-08-01T00:00:00"/>
    <d v="2016-08-01T00:00:00"/>
    <n v="231"/>
    <s v="数据变更"/>
    <x v="0"/>
    <n v="0"/>
    <x v="5"/>
  </r>
  <r>
    <n v="316"/>
    <x v="112"/>
    <s v="谢志谦"/>
    <s v="维修工程部"/>
    <s v="MIS"/>
    <s v="B1628-F0676159删除换件信息"/>
    <s v="将FLB中的拆下件和装上件的信息都删除，然后PPC人工进行FLB修改。"/>
    <s v="中"/>
    <n v="0.1"/>
    <n v="0"/>
    <s v="程泽"/>
    <s v="陈飞"/>
    <d v="2016-08-05T00:00:00"/>
    <d v="2016-10-09T00:00:00"/>
    <n v="230"/>
    <s v="数据变更"/>
    <x v="0"/>
    <s v=".\数据提取变更签字扫描件\机务\20160810.pdf"/>
    <x v="0"/>
  </r>
  <r>
    <n v="317"/>
    <x v="112"/>
    <s v="周磊"/>
    <s v="维修工程部"/>
    <s v="MIS"/>
    <s v="Re:止动机构错误信息删除"/>
    <s v="装上件并没有随着换件记录的删除，而推到DZ位。_x000a_麻烦将部件PN：3282970-4，SN：YG092924-5，退回到DZ"/>
    <s v="中"/>
    <n v="0.1"/>
    <n v="0"/>
    <s v="程泽"/>
    <s v="陈飞"/>
    <d v="2016-08-05T00:00:00"/>
    <d v="2016-09-13T00:00:00"/>
    <n v="230"/>
    <s v="数据变更"/>
    <x v="0"/>
    <s v=".\数据提取变更签字扫描件\机务\20160810.pdf"/>
    <x v="0"/>
  </r>
  <r>
    <n v="318"/>
    <x v="112"/>
    <s v="张志瑜"/>
    <s v="采购保障部"/>
    <s v="MIS"/>
    <s v="20160802-送修合同 ERP推送数量为空"/>
    <s v="16ROW0100，  16ROR1986    ERP 推送，显示数量为空"/>
    <s v="高"/>
    <n v="0.1"/>
    <n v="0"/>
    <s v="柳琢"/>
    <s v="陈飞"/>
    <d v="2016-08-05T00:00:00"/>
    <d v="2016-08-15T00:00:00"/>
    <n v="230"/>
    <s v="数据变更"/>
    <x v="0"/>
    <s v=".\数据提取变更签字扫描件\机务\20160802-ERP推送数量为空-signed.pdf"/>
    <x v="6"/>
  </r>
  <r>
    <n v="319"/>
    <x v="112"/>
    <s v="张志瑜"/>
    <s v="采购保障部"/>
    <s v="MIS"/>
    <s v="20160802-POLS合同修改供应商地点 租赁改采购"/>
    <s v="15POLS0256、15POLS0413、16POLS0105、16POLS0130、16POLS0354这些合同做供应商地点修改，改为：航材采购"/>
    <s v="中"/>
    <n v="0.1"/>
    <n v="0"/>
    <s v="柳琢"/>
    <s v="陈飞"/>
    <d v="2016-08-05T00:00:00"/>
    <d v="2016-08-22T00:00:00"/>
    <n v="230"/>
    <s v="数据变更"/>
    <x v="0"/>
    <s v=".\数据提取变更签字扫描件\机务\20160802-POLS合同租赁改价拨-signed.pdf"/>
    <x v="0"/>
  </r>
  <r>
    <n v="320"/>
    <x v="112"/>
    <s v="夏友平"/>
    <s v="维修工程部"/>
    <s v="MIS"/>
    <s v="B-8645飞机基本信息修订需求"/>
    <n v="0"/>
    <s v="高"/>
    <n v="0.1"/>
    <s v="目前发现MIS有4个页面中无B-8645 APU信息。其中APU记录录入页面，在8月1日有出现过，后来在新增APU功能页就没有了"/>
    <s v="程泽"/>
    <s v="陈飞"/>
    <d v="2016-08-02T00:00:00"/>
    <s v="2016/8/5_x000a_2016/8/18"/>
    <n v="230"/>
    <s v="数据变更"/>
    <x v="0"/>
    <n v="0"/>
    <x v="0"/>
  </r>
  <r>
    <n v="321"/>
    <x v="112"/>
    <s v="张志瑜"/>
    <s v="采购保障部"/>
    <s v="MIS"/>
    <s v="20160802-16POT0249申请报批单问题"/>
    <s v="16POT0249重新点击：报批申请单，显示的数量没变, 单价推送错误。"/>
    <s v="中"/>
    <n v="0"/>
    <n v="0"/>
    <s v="柳琢"/>
    <s v="陈飞"/>
    <d v="2016-08-05T00:00:00"/>
    <d v="2016-09-06T00:00:00"/>
    <n v="230"/>
    <s v="数据变更"/>
    <x v="1"/>
    <s v=".\数据提取变更签字扫描件\机务\20160802-16POT0249申请报批单问题-signed.pdf"/>
    <x v="6"/>
  </r>
  <r>
    <n v="322"/>
    <x v="112"/>
    <s v="张琦"/>
    <s v="维修工程部"/>
    <s v="MIS"/>
    <s v="维修方案ALI和CMR内容（以此份为准）"/>
    <n v="0"/>
    <s v="中"/>
    <n v="0.2"/>
    <n v="0"/>
    <s v="程泽"/>
    <s v="陈飞"/>
    <d v="2016-08-05T00:00:00"/>
    <d v="2016-09-03T00:00:00"/>
    <n v="230"/>
    <s v="数据提取"/>
    <x v="0"/>
    <s v=".\数据提取变更签字扫描件\机务\20160802.pdf"/>
    <x v="1"/>
  </r>
  <r>
    <n v="323"/>
    <x v="113"/>
    <s v="罗强"/>
    <s v="维修工程部"/>
    <s v="MIS"/>
    <s v="B8436装机清册导入清单"/>
    <n v="0"/>
    <s v="高"/>
    <n v="0.1"/>
    <n v="0"/>
    <s v="程泽"/>
    <s v="陈飞"/>
    <d v="2016-08-03T00:00:00"/>
    <d v="2016-08-05T00:00:00"/>
    <n v="229"/>
    <s v="数据变更"/>
    <x v="0"/>
    <s v="无需签字"/>
    <x v="5"/>
  </r>
  <r>
    <n v="324"/>
    <x v="113"/>
    <s v="张志瑜"/>
    <s v="采购保障部"/>
    <s v="MIS"/>
    <s v="20160803-牵引杆工具移动历史数据提取"/>
    <s v="工具条形码：100101-100133，一共33个条形码的工具。工具库存综合查询—库存查询---输入条形码---移动历史（一）的所有数据（请根据条形码导出，即一个条形码对应它的移动历史） "/>
    <s v="高"/>
    <n v="0.1"/>
    <n v="0"/>
    <s v="柳琢"/>
    <s v="陈飞"/>
    <d v="2016-08-05T00:00:00"/>
    <d v="2016-08-05T00:00:00"/>
    <n v="229"/>
    <s v="数据提取"/>
    <x v="0"/>
    <s v=".\数据提取变更签字扫描件\机务\20160803-工具移动历史数据提取-signed.pdf"/>
    <x v="6"/>
  </r>
  <r>
    <n v="325"/>
    <x v="114"/>
    <s v="张琦"/>
    <s v="维修工程部"/>
    <s v="MIS"/>
    <s v="Fw:B8436飞机  CDD0045002被误关闭"/>
    <s v="将CDD0045002状态恢复为打开状态，关联FLB F0676636请断开与CDD0045002关闭的关联关系。"/>
    <s v="中"/>
    <n v="0.1"/>
    <n v="0"/>
    <s v="程泽"/>
    <s v="陈飞"/>
    <d v="2016-08-05T00:00:00"/>
    <d v="2016-08-10T00:00:00"/>
    <n v="228"/>
    <s v="数据变更"/>
    <x v="0"/>
    <s v=".\数据提取变更签字扫描件\机务\20160804.pdf"/>
    <x v="0"/>
  </r>
  <r>
    <n v="326"/>
    <x v="114"/>
    <s v="张琦"/>
    <s v="维修工程部"/>
    <s v="MIS"/>
    <s v="微信截图_20160804105926"/>
    <s v="7月份工时突变，查了一下是7月20日的工时有问题，估计是FLB的完工时间写人名或者2016开头的MIS账号引起的，烦请查一下具体哪几张FLB工时突变，FLB号给我，再定FLB的工时应该修改为多少。"/>
    <s v="中"/>
    <n v="0.1"/>
    <n v="0"/>
    <s v="程泽"/>
    <s v="陈飞"/>
    <d v="2016-08-05T00:00:00"/>
    <s v="2016/8/10_x000a_2016/9/2"/>
    <n v="228"/>
    <s v="数据变更"/>
    <x v="0"/>
    <s v=".\数据提取变更签字扫描件\机务\20160804.pdf"/>
    <x v="0"/>
  </r>
  <r>
    <n v="327"/>
    <x v="115"/>
    <s v="吴葵智"/>
    <s v="维修工程部"/>
    <s v="MIS"/>
    <s v="请帮忙将B-8646[MSN 7122] 新飞机工卡MIS导入"/>
    <n v="0"/>
    <s v="高"/>
    <n v="0.1"/>
    <n v="0"/>
    <s v="程泽"/>
    <s v="陈飞"/>
    <d v="2016-08-05T00:00:00"/>
    <d v="2016-08-05T00:00:00"/>
    <n v="227"/>
    <s v="数据变更"/>
    <x v="0"/>
    <s v="无需签字"/>
    <x v="5"/>
  </r>
  <r>
    <n v="328"/>
    <x v="115"/>
    <s v="周磊"/>
    <s v="维修工程部"/>
    <s v="MIS"/>
    <s v="Fw:修改一个错误的换件记录"/>
    <s v="1、FLB：F0636247，删除一条换件记录，见附件“部件修改”_x000a_2、删除拆下件（PN：C20195162，SN：54361）的错误记录，将部件恢复到飞机上（B6862），见附件“部件修改1”_x000a_3、删除装上件（PN：C20195162，SN：41671）的错误记录，将部件恢复到DZ位，见附件“部件修改2”"/>
    <s v="中"/>
    <n v="0.1"/>
    <n v="0"/>
    <s v="程泽"/>
    <s v="陈飞"/>
    <d v="2016-08-05T00:00:00"/>
    <d v="2016-08-10T00:00:00"/>
    <n v="227"/>
    <s v="数据变更"/>
    <x v="0"/>
    <s v=".\数据提取变更签字扫描件\机务\20160810.pdf"/>
    <x v="0"/>
  </r>
  <r>
    <n v="329"/>
    <x v="116"/>
    <s v="张志瑜"/>
    <s v="采购保障部"/>
    <s v="MIS"/>
    <s v="20160809-发动机无法从YC退回DT观察"/>
    <s v="CFM56-5B4/3, S/N:699974 无法从 YC 退回 DT"/>
    <s v="中"/>
    <n v="0.1"/>
    <n v="0"/>
    <s v="柳琢"/>
    <s v="陈飞"/>
    <d v="2016-08-12T00:00:00"/>
    <d v="2016-08-15T00:00:00"/>
    <n v="223"/>
    <s v="数据变更"/>
    <x v="0"/>
    <s v=".\数据提取变更签字扫描件\机务\20160809-发动机无法从YC退回DT观察-signed.pdf"/>
    <x v="0"/>
  </r>
  <r>
    <n v="330"/>
    <x v="116"/>
    <s v="张志瑜"/>
    <s v="采购保障部"/>
    <s v="MIS"/>
    <s v="20160809-16ROR2676-2074删除"/>
    <s v="删除16ROR2676,16ROR2074合同行_x000a_1.  合同号码留着，给其他航材送修用； _x000a_2.  所有这些件序号还是在 DX 状态，可供挑选，做新的 ROR； "/>
    <s v="高"/>
    <n v="0.1"/>
    <n v="0"/>
    <s v="柳琢"/>
    <s v="陈飞"/>
    <d v="2016-08-12T00:00:00"/>
    <d v="2016-08-12T00:00:00"/>
    <n v="223"/>
    <s v="数据变更"/>
    <x v="0"/>
    <s v=".\数据提取变更签字扫描件\机务\20160809-16ROR2676-2074删除-signed.pdf"/>
    <x v="6"/>
  </r>
  <r>
    <n v="331"/>
    <x v="117"/>
    <s v="张志瑜"/>
    <s v="采购保障部"/>
    <s v="MIS"/>
    <s v="16POT0176合同总价错误 BUG"/>
    <s v="16POT0176合同的总价，不等于每个合同行的金额之和。实际应为58650，系统显示49515"/>
    <s v="中"/>
    <n v="0.1"/>
    <n v="0"/>
    <s v="柳琢"/>
    <s v="陈飞"/>
    <d v="2016-08-12T00:00:00"/>
    <d v="2016-08-12T00:00:00"/>
    <n v="222"/>
    <s v="数据变更"/>
    <x v="0"/>
    <n v="0"/>
    <x v="6"/>
  </r>
  <r>
    <n v="332"/>
    <x v="117"/>
    <s v="张志瑜"/>
    <s v="采购保障部"/>
    <s v="MIS"/>
    <s v="20160809-合同16POT0170数量修改"/>
    <s v="16POT0170 合同修改退回未批准状态，把件号 98D27903500000 的数量改为 4 个"/>
    <s v="中"/>
    <n v="0"/>
    <n v="0"/>
    <s v="柳琢"/>
    <s v="陈飞"/>
    <d v="2016-08-12T00:00:00"/>
    <d v="2016-08-16T00:00:00"/>
    <n v="222"/>
    <s v="数据变更"/>
    <x v="1"/>
    <s v=".\数据提取变更签字扫描件\机务\20160809-16POT0170合同修改-signed.pdf"/>
    <x v="0"/>
  </r>
  <r>
    <n v="333"/>
    <x v="117"/>
    <s v="夏友平"/>
    <s v="维修工程部"/>
    <s v="MIS"/>
    <s v="B-8646飞机基本信息修订需求"/>
    <n v="0"/>
    <s v="高"/>
    <n v="0.1"/>
    <n v="0"/>
    <s v="程泽"/>
    <s v="陈飞"/>
    <d v="2016-08-11T00:00:00"/>
    <d v="2016-08-10T00:00:00"/>
    <n v="222"/>
    <s v="数据变更"/>
    <x v="0"/>
    <n v="0"/>
    <x v="0"/>
  </r>
  <r>
    <n v="334"/>
    <x v="117"/>
    <s v="张志瑜"/>
    <s v="采购保障部"/>
    <s v="MIS"/>
    <s v="20160810-16ROR1872-2110供应商修改"/>
    <s v="1)16ROR1872，把厂家编号改为 0068，对应的厂家名称和实际送修供应商同步修改为上海沪特航空技术有限公司 _x000a_2)16ROR2110，把实际送修供应商也改为：上海沪特航空技术有限公司 "/>
    <s v="中"/>
    <n v="0.1"/>
    <n v="0"/>
    <s v="柳琢"/>
    <s v="陈飞"/>
    <d v="2016-08-12T00:00:00"/>
    <d v="2016-08-22T00:00:00"/>
    <n v="222"/>
    <s v="数据变更"/>
    <x v="0"/>
    <s v=".\数据提取变更签字扫描件\机务\20160810-16ROR1872-2110供应商修改-signed.pdf"/>
    <x v="3"/>
  </r>
  <r>
    <n v="335"/>
    <x v="117"/>
    <s v="张志瑜"/>
    <s v="采购保障部"/>
    <s v="MIS"/>
    <s v="20160810-16ROR2371-2406报价无法推送：合同数量为空"/>
    <s v="16ROR2371、16ROR2406 报价推送时提示：合同数量为空"/>
    <s v="中"/>
    <n v="0.1"/>
    <n v="0"/>
    <s v="柳琢"/>
    <s v="陈飞"/>
    <d v="2016-08-12T00:00:00"/>
    <d v="2016-08-22T00:00:00"/>
    <n v="222"/>
    <s v="数据变更"/>
    <x v="0"/>
    <s v=".\数据提取变更签字扫描件\机务\20160810-16ROR2371-2406报价无法推送-signed.pdf"/>
    <x v="6"/>
  </r>
  <r>
    <n v="336"/>
    <x v="117"/>
    <s v="张志瑜"/>
    <s v="采购保障部"/>
    <s v="MIS"/>
    <s v="20160810-16POP1353验收记录删除"/>
    <s v="16POP1353删除该验收记录"/>
    <s v="高"/>
    <n v="0.1"/>
    <n v="0"/>
    <s v="柳琢"/>
    <s v="陈飞"/>
    <d v="2016-08-12T00:00:00"/>
    <d v="2016-08-18T00:00:00"/>
    <n v="222"/>
    <s v="数据变更"/>
    <x v="0"/>
    <s v=".\数据提取变更签字扫描件\机务\20160810-16POP1353验收记录删除-signed.pdf"/>
    <x v="0"/>
  </r>
  <r>
    <n v="337"/>
    <x v="114"/>
    <s v="盛斌斌"/>
    <s v="维修工程部"/>
    <s v="MIS"/>
    <s v="换件异常清理"/>
    <s v="麻烦让IT把附件中的6个换件异常删除掉。_x000a_从上往下，依次排序为1,2,3,4,5,6.具体原因如下_x000a_(1)(2)航线 录入了两遍拆换件，我们不确定有效的是哪一条，因此最保险的做法就是删除掉换件异常。_x000a_（3）（5）（6） 换件都是正常的，因此之前MIS修改后遗留的BUG造成的错误报错_x000a_（4） 该件在其他FLB被拆下了，由于这个件已经到GH，我们没有权限删除，因此直接删除掉换件异常。"/>
    <s v="中"/>
    <n v="0.1"/>
    <n v="0"/>
    <s v="程泽"/>
    <s v="陈飞"/>
    <d v="2016-08-19T00:00:00"/>
    <d v="2016-09-27T00:00:00"/>
    <n v="228"/>
    <s v="数据变更"/>
    <x v="0"/>
    <s v=".\数据提取变更签字扫描件\机务\20160816.pdf"/>
    <x v="6"/>
  </r>
  <r>
    <n v="338"/>
    <x v="118"/>
    <s v="蔡磊"/>
    <s v="维修工程部"/>
    <s v="MIS"/>
    <s v="B8347换发MAOA320-71-133完工时间修改"/>
    <s v="经和定检确认，B8347换发MAOA320-71-133的完工时间为2016年8月5日，麻烦在系统中修改一下此份MAO的完工时间，谢谢！ "/>
    <s v="中"/>
    <n v="0.1"/>
    <n v="0"/>
    <s v="程泽"/>
    <s v="陈飞"/>
    <d v="2016-08-19T00:00:00"/>
    <d v="2016-08-16T00:00:00"/>
    <n v="224"/>
    <s v="数据变更"/>
    <x v="0"/>
    <s v=".\数据提取变更签字扫描件\机务\20160816.pdf"/>
    <x v="0"/>
  </r>
  <r>
    <n v="339"/>
    <x v="116"/>
    <s v="盛斌斌"/>
    <s v="维修工程部"/>
    <s v="MIS"/>
    <s v="修改当前FIN号"/>
    <s v="麻烦让IT把 PN:3214-31 SN:780498 当前位置的FIN号从“13WL-2”修改为“11WL-2”，谢谢！"/>
    <s v="中"/>
    <n v="0.1"/>
    <s v="很早之前的BUG。现在应该已经修复。 "/>
    <s v="程泽"/>
    <s v="陈飞"/>
    <d v="2016-08-19T00:00:00"/>
    <d v="2016-08-16T00:00:00"/>
    <n v="223"/>
    <s v="数据变更"/>
    <x v="0"/>
    <s v=".\数据提取变更签字扫描件\机务\20160816.pdf"/>
    <x v="0"/>
  </r>
  <r>
    <n v="340"/>
    <x v="114"/>
    <s v="盛斌斌"/>
    <s v="维修工程部"/>
    <s v="MIS"/>
    <s v="删除两个件最近一步移动步骤"/>
    <s v="把 PN：3291556-3 SN：YG324167-V 这个件的最近一步移动步骤删除，使之回到697988的STR VLV上。具体见附件1._x000a_把 PN：3291556-3 SN：YG455903 这个件的最近一步移动步骤删除，使之回到699974的STR VLV上。具体见附件2."/>
    <s v="高"/>
    <n v="0.1"/>
    <n v="0"/>
    <s v="程泽"/>
    <s v="陈飞"/>
    <d v="2016-08-19T00:00:00"/>
    <d v="2016-08-16T00:00:00"/>
    <n v="228"/>
    <s v="数据变更"/>
    <x v="0"/>
    <s v=".\数据提取变更签字扫描件\机务\20160810.pdf"/>
    <x v="0"/>
  </r>
  <r>
    <n v="341"/>
    <x v="119"/>
    <s v="张琦"/>
    <s v="维修工程部"/>
    <s v="MIS"/>
    <s v="Fw:MIS修改"/>
    <s v="“工程管理-技术文件评估-查询”界面中，进入“SB A320-27-1251 评估版本 0” ，选择“处理意见”页面，批准日期应该为2016-08-04，而不是2016-06-29 "/>
    <s v="中"/>
    <n v="0.1"/>
    <n v="0"/>
    <s v="程泽"/>
    <s v="陈飞"/>
    <d v="2016-08-19T00:00:00"/>
    <d v="2016-08-12T00:00:00"/>
    <n v="221"/>
    <s v="数据变更"/>
    <x v="0"/>
    <s v=".\数据提取变更签字扫描件\机务\20160811.pdf"/>
    <x v="0"/>
  </r>
  <r>
    <n v="342"/>
    <x v="119"/>
    <s v="盛斌斌"/>
    <s v="维修工程部"/>
    <s v="MIS"/>
    <s v="拉两个子件"/>
    <s v="把PN:338-001-204-0 ，SN：MEEA0136 这个件拉入发动机699974，子件FIN：SPINNER 进入清单时间：2010-07-17_x000a_把PN:338-001-305-0，SN：DFEA0389 这个件拉入发动机699974，子件FIN：AFT SPINNR 进入清单时间：2010-07-17"/>
    <s v="中"/>
    <n v="0.1"/>
    <n v="0"/>
    <s v="程泽"/>
    <s v="陈飞"/>
    <d v="2016-08-19T00:00:00"/>
    <d v="2016-08-16T00:00:00"/>
    <n v="221"/>
    <s v="数据变更"/>
    <x v="0"/>
    <s v=".\数据提取变更签字扫描件\机务\20160816.pdf"/>
    <x v="7"/>
  </r>
  <r>
    <n v="343"/>
    <x v="119"/>
    <s v="蔡磊"/>
    <s v="维修工程部"/>
    <s v="MIS"/>
    <s v="B8436 装机设备信息修改"/>
    <s v="1、B1896 FIN:1CE3这个位置目前没有件，恢复为Q26023005635_x000a_2、Q26023005635虽然目前在B8436上，但通过机号B8346、FIN:1CE3这2个查询条件，找不到Q26023005635，请后台确认一下B8346、FIN:1CE3这个架位就1个件，是Q26023009256。_x000a_3、出现换件异常后为何会机号发生变化（看上去Q26023005635并未写入B8346、FIN:1CE3这个架位），改数据前请先查一下原因。"/>
    <s v="中"/>
    <n v="0.1"/>
    <n v="0"/>
    <s v="程泽"/>
    <s v="陈飞"/>
    <d v="2016-08-19T00:00:00"/>
    <d v="2016-08-15T00:00:00"/>
    <n v="221"/>
    <s v="数据变更"/>
    <x v="0"/>
    <s v=".\数据提取变更签字扫描件\机务\20160811.pdf"/>
    <x v="0"/>
  </r>
  <r>
    <n v="344"/>
    <x v="119"/>
    <s v="钱懿"/>
    <s v="维修工程部"/>
    <s v="MIS"/>
    <s v="B8646ST"/>
    <n v="0"/>
    <s v="高"/>
    <n v="0.1"/>
    <n v="0"/>
    <s v="程泽"/>
    <s v="陈飞"/>
    <d v="2016-08-11T00:00:00"/>
    <d v="2016-08-12T00:00:00"/>
    <n v="221"/>
    <s v="数据变更"/>
    <x v="0"/>
    <n v="0"/>
    <x v="5"/>
  </r>
  <r>
    <n v="345"/>
    <x v="120"/>
    <s v="罗强"/>
    <s v="维修工程部"/>
    <s v="MIS"/>
    <s v="B8646装机清册导入清单"/>
    <n v="0"/>
    <s v="高"/>
    <n v="0"/>
    <s v="取消导入，8.17发了新版清单"/>
    <s v="程泽"/>
    <s v="陈飞"/>
    <d v="2016-08-12T00:00:00"/>
    <d v="1899-12-30T00:00:00"/>
    <n v="220"/>
    <s v="数据变更"/>
    <x v="1"/>
    <n v="0"/>
    <x v="5"/>
  </r>
  <r>
    <n v="346"/>
    <x v="120"/>
    <s v="张志瑜"/>
    <s v="采购保障部"/>
    <s v="MIS"/>
    <s v="发票02792683"/>
    <s v="发票 02792683 无法推送 ERP"/>
    <s v="中"/>
    <n v="0.1"/>
    <n v="0"/>
    <s v="柳琢"/>
    <s v="陈飞"/>
    <d v="2016-08-19T00:00:00"/>
    <d v="2016-08-17T00:00:00"/>
    <n v="220"/>
    <s v="数据变更"/>
    <x v="0"/>
    <s v=".\数据提取变更签字扫描件\机务\20160812-发票02792683无法推送ERP-signed.pdf"/>
    <x v="6"/>
  </r>
  <r>
    <n v="347"/>
    <x v="120"/>
    <s v="张志瑜"/>
    <s v="采购保障部"/>
    <s v="MIS"/>
    <s v="发票02792683"/>
    <s v="16POLS015,0017,0030,0059 租赁改价拨"/>
    <s v="中"/>
    <n v="0.1"/>
    <n v="0"/>
    <s v="柳琢"/>
    <s v="陈飞"/>
    <d v="2016-08-19T00:00:00"/>
    <d v="2016-08-17T00:00:00"/>
    <n v="220"/>
    <s v="数据变更"/>
    <x v="0"/>
    <s v=".\数据提取变更签字扫描件\机务\20160812-16POLS0015-17-30-59租赁改价拨-signed.pdf"/>
    <x v="0"/>
  </r>
  <r>
    <n v="348"/>
    <x v="120"/>
    <s v="张志瑜"/>
    <s v="采购保障部"/>
    <s v="MIS"/>
    <s v="20160812-1591116工具数据问题"/>
    <s v="1591116 工具系统数据有误,删除转库收料界面2条残留数据"/>
    <s v="中"/>
    <n v="0.1"/>
    <n v="0"/>
    <s v="柳琢"/>
    <s v="陈飞"/>
    <d v="2016-08-19T00:00:00"/>
    <d v="2016-09-20T00:00:00"/>
    <n v="220"/>
    <s v="数据变更"/>
    <x v="0"/>
    <s v=".\数据提取变更签字扫描件\机务\20160812-1591116工具系统数据有误-signed.pdf"/>
    <x v="6"/>
  </r>
  <r>
    <n v="349"/>
    <x v="120"/>
    <s v="吴伟培"/>
    <s v="日分"/>
    <s v="MIS"/>
    <s v="20160812日分MIS数据变更--“库存管理-拆件处理”界面7个问题件退回"/>
    <s v="将“库存管理/拆件处理”界面的7个问题件从“LOC:CK-DX-NRT, BIN:TEMP”退回到“LOC:CK-YC-NRT, BIN:KY”）"/>
    <s v="高"/>
    <n v="0.1"/>
    <n v="0"/>
    <s v="杨潇白"/>
    <s v="陈飞"/>
    <d v="2016-08-12T00:00:00"/>
    <d v="2016-08-12T00:00:00"/>
    <n v="220"/>
    <s v="数据变更"/>
    <x v="0"/>
    <s v=".\数据提取变更签字扫描件\机务\数据提取变更申请单（日分：将“库存管理-拆件处理”界面的7个问题件从“LOC CK-DX-NRT, BIN TEMP”退回到“CK-YC-NRT, KY”））.pdf"/>
    <x v="0"/>
  </r>
  <r>
    <n v="350"/>
    <x v="120"/>
    <s v="盛斌斌"/>
    <s v="维修工程部"/>
    <s v="MIS"/>
    <s v="8645时控件IT标准版"/>
    <n v="0"/>
    <s v="高"/>
    <n v="0.1"/>
    <n v="0"/>
    <s v="程泽"/>
    <s v="陈飞"/>
    <d v="2016-08-12T00:00:00"/>
    <d v="2016-08-12T00:00:00"/>
    <n v="220"/>
    <s v="数据变更"/>
    <x v="0"/>
    <n v="0"/>
    <x v="5"/>
  </r>
  <r>
    <n v="351"/>
    <x v="121"/>
    <s v="张志瑜"/>
    <s v="采购保障部"/>
    <s v="MIS"/>
    <s v="20160815-16POLS0015-17-30-59租赁改价拨    16POLS0015合同修改"/>
    <s v="16POLS0015合同_x000a_1、将件号：33600005-3的合同行直接删除_x000a_2、该合同状态应变为：全部收料；_x000a_3、 ERP 审批记录也做删除，再做重新报批；_x000a_4、供应商地点改为：航材采购; "/>
    <s v="中"/>
    <n v="0.1"/>
    <n v="0"/>
    <s v="柳琢"/>
    <s v="陈飞"/>
    <d v="2016-08-19T00:00:00"/>
    <d v="2016-08-17T00:00:00"/>
    <n v="217"/>
    <s v="数据变更"/>
    <x v="0"/>
    <s v=".\数据提取变更签字扫描件\机务\20160815-16POLS0015合同修改-signed.pdf"/>
    <x v="0"/>
  </r>
  <r>
    <n v="352"/>
    <x v="121"/>
    <s v="张志瑜"/>
    <s v="采购保障部"/>
    <s v="MIS"/>
    <s v="20160815-89303990发票付款问题"/>
    <s v="发票 89303990 无法推送 ERP"/>
    <s v="高"/>
    <n v="0.1"/>
    <n v="0"/>
    <s v="柳琢"/>
    <s v="陈飞"/>
    <d v="2016-08-19T00:00:00"/>
    <d v="2016-10-10T00:00:00"/>
    <n v="217"/>
    <s v="数据变更"/>
    <x v="0"/>
    <s v=".\数据提取变更签字扫描件\机务\20160815-89303990发票付款问题-signed.pdf"/>
    <x v="6"/>
  </r>
  <r>
    <n v="353"/>
    <x v="122"/>
    <s v="张志瑜"/>
    <s v="采购保障部"/>
    <s v="MIS"/>
    <s v="20160816-Z163H0000103状态修改"/>
    <s v="P/N: Z163H0000103,S/N: 163H00003844_x000a_1.  在拆件处理界面，把该件的架位改为：KY; _x000a_2.  库存综合查询界面，架位也要改为：KY; _x000a_3.  FLB 界面的拆件处理，也要改为：可用；"/>
    <s v="中"/>
    <n v="0.1"/>
    <n v="0"/>
    <s v="柳琢"/>
    <s v="陈飞"/>
    <d v="2016-08-19T00:00:00"/>
    <d v="2016-09-01T00:00:00"/>
    <n v="216"/>
    <s v="数据变更"/>
    <x v="0"/>
    <s v=".\数据提取变更签字扫描件\机务\20160816-Z163H0000103状态修改-signed.pdf"/>
    <x v="0"/>
  </r>
  <r>
    <n v="354"/>
    <x v="122"/>
    <s v="张志瑜"/>
    <s v="采购保障部"/>
    <s v="MIS"/>
    <s v="20160816-16ROR1977退回已发料状态"/>
    <s v="16ROR1977将该收料/验收记录取消，合同退回到已发料状态。"/>
    <s v="高"/>
    <n v="0.1"/>
    <n v="0"/>
    <s v="柳琢"/>
    <s v="陈飞"/>
    <d v="2016-08-19T00:00:00"/>
    <d v="2016-08-19T00:00:00"/>
    <n v="216"/>
    <s v="数据变更"/>
    <x v="0"/>
    <s v=".\数据提取变更签字扫描件\机务\20160816-16ROR1977退回已发料状态-signed.pdf"/>
    <x v="0"/>
  </r>
  <r>
    <n v="355"/>
    <x v="122"/>
    <s v="张志瑜"/>
    <s v="采购保障部"/>
    <s v="MIS"/>
    <s v="20160816-工具故障信息无法显示"/>
    <s v="在故障界面录入的信息，在待修界面，查看故障单时，系统没有自动显示所录入的故障信息"/>
    <s v="中"/>
    <n v="0.1"/>
    <n v="0"/>
    <s v="柳琢"/>
    <s v="陈飞"/>
    <d v="2016-08-19T00:00:00"/>
    <d v="2016-10-26T00:00:00"/>
    <n v="216"/>
    <s v="数据变更"/>
    <x v="0"/>
    <s v=".\数据提取变更签字扫描件\机务\20160816-工具故障信息无法显示-signed.pdf"/>
    <x v="1"/>
  </r>
  <r>
    <n v="356"/>
    <x v="121"/>
    <s v="盛斌斌"/>
    <s v="维修工程部"/>
    <s v="MIS"/>
    <s v="拉个备发子件-TEE MID"/>
    <s v="把 PN：642-5503-501 SN：4259拉入 699974 的子件FIN：TEE MID 上，进入清单时间为2010-07-17"/>
    <s v="高"/>
    <n v="0.1"/>
    <n v="0"/>
    <s v="程泽"/>
    <s v="陈飞"/>
    <d v="1899-12-30T00:00:00"/>
    <d v="2016-08-18T00:00:00"/>
    <n v="217"/>
    <s v="数据变更"/>
    <x v="0"/>
    <s v=".\数据提取变更签字扫描件\机务\20160822.pdf"/>
    <x v="7"/>
  </r>
  <r>
    <n v="357"/>
    <x v="122"/>
    <s v="蔡磊"/>
    <s v="维修工程部"/>
    <s v="MIS"/>
    <s v="B6301 FLB信息修改"/>
    <s v="B6301有一张FLB，MCC的维修人员将维修信息输入到错误的FLB号码上，关闭了保留，并有拆换件信息（见附件红圈内的信息），我这边无法修改。麻烦将该FLB上的信息修改到_x000a_编号为F0625277的FLB上，共有两条故障报告，原来的FLB信息可以删除。"/>
    <s v="中"/>
    <n v="0.1"/>
    <n v="0"/>
    <s v="程泽"/>
    <s v="陈飞"/>
    <d v="1899-12-30T00:00:00"/>
    <d v="2016-09-07T00:00:00"/>
    <n v="216"/>
    <s v="数据变更"/>
    <x v="0"/>
    <s v=".\数据提取变更签字扫描件\机务\20160831（2）.pdf"/>
    <x v="0"/>
  </r>
  <r>
    <n v="358"/>
    <x v="122"/>
    <s v="张琦"/>
    <s v="维修工程部"/>
    <s v="MIS"/>
    <s v="工作程序-规定"/>
    <n v="0"/>
    <s v="中"/>
    <n v="0.1"/>
    <n v="0"/>
    <s v="程泽"/>
    <s v="陈飞"/>
    <d v="1899-12-30T00:00:00"/>
    <d v="2016-08-21T00:00:00"/>
    <n v="216"/>
    <s v="数据提取"/>
    <x v="0"/>
    <s v=".\数据提取变更签字扫描件\机务\20160816.pdf"/>
    <x v="4"/>
  </r>
  <r>
    <n v="359"/>
    <x v="122"/>
    <s v="张琦"/>
    <s v="维修工程部"/>
    <s v="MIS"/>
    <s v="EAD03638匹配ADD0037878"/>
    <n v="0"/>
    <s v="中"/>
    <n v="0.1"/>
    <n v="0"/>
    <s v="程泽"/>
    <s v="陈飞"/>
    <d v="1899-12-30T00:00:00"/>
    <d v="2016-08-18T00:00:00"/>
    <n v="216"/>
    <s v="数据变更"/>
    <x v="0"/>
    <s v=".\数据提取变更签字扫描件\机务\20160816.pdf"/>
    <x v="0"/>
  </r>
  <r>
    <n v="360"/>
    <x v="122"/>
    <s v="罗强"/>
    <s v="维修工程部"/>
    <s v="MIS"/>
    <s v="四份工卡起点导入模板.罗强"/>
    <n v="0"/>
    <s v="中"/>
    <n v="0.1"/>
    <s v="利用数据导入功能，无法导入"/>
    <s v="程泽"/>
    <s v="陈飞"/>
    <d v="1899-12-30T00:00:00"/>
    <d v="2016-10-08T00:00:00"/>
    <n v="216"/>
    <s v="数据变更"/>
    <x v="0"/>
    <s v=".\数据提取变更签字扫描件\机务\20160816.pdf"/>
    <x v="0"/>
  </r>
  <r>
    <n v="361"/>
    <x v="123"/>
    <s v="盛斌斌"/>
    <s v="维修工程部"/>
    <s v="MIS"/>
    <s v="工卡改版ST导入"/>
    <n v="0"/>
    <s v="中"/>
    <n v="0"/>
    <s v="利用数据导入功能，无法导入"/>
    <s v="程泽"/>
    <s v="陈飞"/>
    <d v="1899-12-30T00:00:00"/>
    <d v="1899-12-30T00:00:00"/>
    <n v="215"/>
    <s v="数据变更"/>
    <x v="1"/>
    <n v="0"/>
    <x v="5"/>
  </r>
  <r>
    <n v="362"/>
    <x v="123"/>
    <s v="张志瑜"/>
    <s v="采购保障部"/>
    <s v="MIS"/>
    <s v="201608167-发票02792684无法推送"/>
    <s v="发票02792684无法推送"/>
    <s v="中"/>
    <n v="0.1"/>
    <n v="0"/>
    <s v="柳琢"/>
    <s v="陈飞"/>
    <d v="2016-08-19T00:00:00"/>
    <d v="2016-12-01T00:00:00"/>
    <n v="215"/>
    <s v="数据变更"/>
    <x v="2"/>
    <s v=".\数据提取变更签字扫描件\机务\201608167-发票02792684无法推送-signed.pdf"/>
    <x v="6"/>
  </r>
  <r>
    <n v="363"/>
    <x v="123"/>
    <s v="张志瑜"/>
    <s v="采购保障部"/>
    <s v="MIS"/>
    <s v="20160817-发票OZM160808_9C无法推送ERP"/>
    <s v="发票 OZM160808_9C 无法推送 ERP，对应的合同 16POLS0171"/>
    <s v="中"/>
    <n v="0.1"/>
    <n v="0"/>
    <s v="柳琢"/>
    <s v="陈飞"/>
    <d v="2016-08-19T00:00:00"/>
    <d v="2016-08-26T00:00:00"/>
    <n v="215"/>
    <s v="数据变更"/>
    <x v="0"/>
    <s v=".\数据提取变更签字扫描件\机务\201608167-发票OZM160808_9C无法推送ERP-signed.pdf"/>
    <x v="6"/>
  </r>
  <r>
    <n v="364"/>
    <x v="123"/>
    <s v="罗强"/>
    <s v="维修工程部"/>
    <s v="MIS"/>
    <s v="B8646装机清册导入清单R"/>
    <s v="原来12号的清单有问题，这是新版，以此为准"/>
    <s v="高"/>
    <n v="0.1"/>
    <n v="0"/>
    <s v="程泽"/>
    <s v="陈飞"/>
    <d v="2016-08-17T00:00:00"/>
    <d v="2016-08-18T00:00:00"/>
    <n v="215"/>
    <s v="数据变更"/>
    <x v="0"/>
    <n v="0"/>
    <x v="5"/>
  </r>
  <r>
    <n v="365"/>
    <x v="124"/>
    <s v="盛斌斌"/>
    <s v="维修工程部"/>
    <s v="MIS"/>
    <s v="ST导入模板-2016-8-18"/>
    <n v="0"/>
    <s v="中"/>
    <n v="0"/>
    <n v="0"/>
    <s v="程泽"/>
    <s v="陈飞"/>
    <d v="1899-12-30T00:00:00"/>
    <d v="1899-12-30T00:00:00"/>
    <n v="214"/>
    <s v="数据变更"/>
    <x v="1"/>
    <n v="0"/>
    <x v="5"/>
  </r>
  <r>
    <n v="366"/>
    <x v="125"/>
    <s v="吴伟培"/>
    <s v="日分"/>
    <s v="MIS"/>
    <s v="日分MIS需求Redmine2200--FLB编号F0009477的数据问题"/>
    <s v="FLB编号F0009477删除重复数据中的一条"/>
    <s v="高"/>
    <n v="0.1"/>
    <n v="0"/>
    <s v="杨潇白"/>
    <s v="陈飞"/>
    <d v="2016-08-19T00:00:00"/>
    <d v="2016-08-19T00:00:00"/>
    <n v="213"/>
    <s v="数据变更"/>
    <x v="0"/>
    <s v=".\数据提取变更签字扫描件\机务\数据提取变更申请单（日分：FLB编号F0009477的数据问题（紧急））.pdf"/>
    <x v="0"/>
  </r>
  <r>
    <n v="367"/>
    <x v="125"/>
    <s v="张琦"/>
    <s v="维修工程部"/>
    <s v="MIS"/>
    <s v="ADD38972，MIS系统里输错机号"/>
    <s v="MIS系统里的B6751的ADD38972由于机号深圳录入的好输错麻烦将飞机号改为B6645"/>
    <s v="中"/>
    <n v="0.1"/>
    <n v="0"/>
    <s v="程泽"/>
    <s v="陈飞"/>
    <d v="2016-08-26T00:00:00"/>
    <d v="2016-10-09T00:00:00"/>
    <n v="213"/>
    <s v="数据变更"/>
    <x v="0"/>
    <s v=".\数据提取变更签字扫描件\机务\20160824.pdf"/>
    <x v="0"/>
  </r>
  <r>
    <n v="368"/>
    <x v="125"/>
    <s v="盛斌斌"/>
    <s v="维修工程部"/>
    <s v="MIS"/>
    <s v="8646时控件IT标准版"/>
    <n v="0"/>
    <s v="高"/>
    <n v="0.1"/>
    <n v="0"/>
    <s v="程泽"/>
    <s v="陈飞"/>
    <d v="2016-08-19T00:00:00"/>
    <d v="2016-08-21T00:00:00"/>
    <n v="213"/>
    <s v="数据变更"/>
    <x v="0"/>
    <n v="0"/>
    <x v="5"/>
  </r>
  <r>
    <n v="369"/>
    <x v="125"/>
    <s v="周磊"/>
    <s v="维修工程部"/>
    <s v="MIS"/>
    <s v="Re:Re:Re:Re:Re:Re:Re:Re:Re:Re:Fw:Re:jiwu故障"/>
    <s v="前轮（PN：3-1531-3 OPT1，SN：3375），从拆下开始，后续所有的移动历史全部删除，将部件恢复至B1895上。并删除相关的FLB（F0672648）故障报告一的换件记录。_x000a_之前修改的轮子（PN：3-1531-3 OPT1，SN：3375），已经重新收料了。_x000a_现在删除原始记录，重新做拆换，然后再补后面的记录，实现起来相当麻烦了。_x000a_所以麻烦将这个数据改为下面的方式进行修改：_x000a_1、F0672648工程师录入界面，现在是机号为B8436，麻烦将其改为机号B1895._x000a_2、轮子（PN：3-1531-3 OPT1，SN：B3375）的移动历史，将机号B8436，改为B1895，见附件部件修改2._x000a_3、装上件（PN：3-1531-3 OPT1，SN：B5431）的移动历史，将机号B8436，都改为B1895，件附件部件修改3."/>
    <s v="中"/>
    <n v="0.1"/>
    <s v="之前修改的轮子（PN：3-1531-3 OPT1，SN：3375），已经重新收料了。_x000a_现在删除原始记录，重新做拆换，然后再补后面的记录，实现起来相当麻烦了。_x000a_所以麻烦将这个数据改为下面的方式进行修改：_x000a_1、F0672648工程师录入界面，现在是机号为B8436，麻烦将其改为机号B1895._x000a_2、轮子（PN：3-1531-3 OPT1，SN：B3375）的移动历史，将机号B8436，改为B1895，见附件部件修改2._x000a_3、装上件（PN：3-1531-3 OPT1，SN：B5431）的移动历史，将机号B8436，都改为B1895，件附件部件修改3."/>
    <s v="程泽"/>
    <s v="陈飞"/>
    <d v="2016-08-26T00:00:00"/>
    <d v="2016-09-26T00:00:00"/>
    <n v="213"/>
    <s v="数据变更"/>
    <x v="0"/>
    <s v="bug引起的数据修复"/>
    <x v="0"/>
  </r>
  <r>
    <n v="370"/>
    <x v="126"/>
    <s v="张琦"/>
    <s v="维修工程部"/>
    <s v="MIS"/>
    <s v="Fw:MIS修改"/>
    <s v="培训修订的内容，在培训计划管理和自学培训管理内，修订名称和开始截止日期。"/>
    <s v="中"/>
    <n v="0.1"/>
    <n v="0"/>
    <s v="程泽"/>
    <s v="陈飞"/>
    <d v="2016-08-26T00:00:00"/>
    <d v="2016-10-08T00:00:00"/>
    <n v="210"/>
    <s v="数据变更"/>
    <x v="0"/>
    <s v=".\数据提取变更签字扫描件\机务\20160822.pdf"/>
    <x v="1"/>
  </r>
  <r>
    <n v="371"/>
    <x v="126"/>
    <s v="张琦"/>
    <s v="维修工程部"/>
    <s v="MIS"/>
    <s v="B6301 FLB信息修改"/>
    <s v="B-6301 FLB编号录入错误，F0625277的数据，错误录入为F0062527。_x000a_请将数据转到F0625277上。_x000a_留意_x000a_1、涉及MDD关闭，DD监控需要关联FLB。_x000a_2、涉及拆装件。"/>
    <s v="中"/>
    <n v="0.1"/>
    <s v="与357是同一个内容"/>
    <s v="程泽"/>
    <s v="陈飞"/>
    <d v="2016-08-26T00:00:00"/>
    <d v="2016-09-07T00:00:00"/>
    <n v="210"/>
    <s v="数据变更"/>
    <x v="0"/>
    <s v=".\数据提取变更签字扫描件\机务\20160822.pdf"/>
    <x v="0"/>
  </r>
  <r>
    <n v="372"/>
    <x v="126"/>
    <s v="盛斌斌"/>
    <s v="维修工程部"/>
    <s v="MIS"/>
    <s v="删除最近三步--紧急"/>
    <s v="把PN：CFM56-5B4/3 SN：699974 这个发动机的最后三步移动步骤删除，使之回到CK-DT-HQ位"/>
    <s v="高"/>
    <n v="0.1"/>
    <n v="0"/>
    <s v="程泽"/>
    <s v="陈飞"/>
    <d v="2016-08-26T00:00:00"/>
    <d v="2016-08-22T00:00:00"/>
    <n v="210"/>
    <s v="数据变更"/>
    <x v="0"/>
    <s v=".\数据提取变更签字扫描件\机务\20160824.pdf"/>
    <x v="0"/>
  </r>
  <r>
    <n v="373"/>
    <x v="123"/>
    <s v="张志瑜"/>
    <s v="采购保障部"/>
    <s v="MIS"/>
    <s v="20160817-341F010000系统状态错误"/>
    <s v="P/N: 341F010000, S/N: 09013该件归还 STA  后，在综合查询界面发现，系统的数据显示有误(系统多了 1 条发料_x000a_准备，导致把 GH 又转到 DF 了)，实际最终状态应该在 GH,但系统的最终状态在DF. "/>
    <s v="中"/>
    <n v="0.1"/>
    <n v="0"/>
    <s v="柳琢"/>
    <s v="陈飞"/>
    <d v="2016-08-26T00:00:00"/>
    <d v="2016-09-20T00:00:00"/>
    <n v="215"/>
    <s v="数据变更"/>
    <x v="0"/>
    <s v=".\数据提取变更签字扫描件\机务\20160817-341F010000系统状态错误-signed.pdf"/>
    <x v="0"/>
  </r>
  <r>
    <n v="374"/>
    <x v="127"/>
    <s v="张志瑜"/>
    <s v="采购保障部"/>
    <s v="MIS"/>
    <s v="20160808-16ROR1723实际送修供应商修改"/>
    <s v="把16ROR1723合同的实际送修供应商改成和厂商名称字段信息一样"/>
    <s v="中"/>
    <n v="0.1"/>
    <n v="0"/>
    <s v="柳琢"/>
    <s v="陈飞"/>
    <d v="2016-08-26T00:00:00"/>
    <d v="2016-09-02T00:00:00"/>
    <n v="209"/>
    <s v="数据变更"/>
    <x v="0"/>
    <s v=".\数据提取变更签字扫描件\机务\20160808-16ROR1723实际送修供应商修改-signed.pdf"/>
    <x v="3"/>
  </r>
  <r>
    <n v="375"/>
    <x v="128"/>
    <s v="张琦"/>
    <s v="维修工程部"/>
    <s v="MIS"/>
    <s v="培训记录删除"/>
    <s v="培训计划管理，培训序号：8255，培训名称：A320-214机型II类整机放行，该培训记录数据删除"/>
    <s v="中"/>
    <n v="0.1"/>
    <s v="人为误操作"/>
    <s v="程泽"/>
    <s v="陈飞"/>
    <d v="2016-08-26T00:00:00"/>
    <d v="2016-10-09T00:00:00"/>
    <n v="208"/>
    <s v="数据变更"/>
    <x v="0"/>
    <s v=".\数据提取变更签字扫描件\机务\20160824.pdf"/>
    <x v="0"/>
  </r>
  <r>
    <n v="376"/>
    <x v="128"/>
    <s v="张志瑜"/>
    <s v="采购保障部"/>
    <s v="MIS"/>
    <s v="20160824-15POS0431合同收料数据丢失------紧急！"/>
    <s v="15POS0431 收料数据丢失"/>
    <s v="高"/>
    <n v="0.1"/>
    <n v="0"/>
    <s v="柳琢"/>
    <s v="陈飞"/>
    <d v="2016-08-26T00:00:00"/>
    <d v="2016-08-26T00:00:00"/>
    <n v="208"/>
    <s v="数据变更"/>
    <x v="0"/>
    <s v=".\数据提取变更签字扫描件\机务\20160824-15POS0431合同收料数据丢失-signed.pdf"/>
    <x v="6"/>
  </r>
  <r>
    <n v="377"/>
    <x v="129"/>
    <s v="张志瑜"/>
    <s v="采购保障部"/>
    <s v="MIS"/>
    <s v="20160825-16ROR1615-2685实际送修商修正"/>
    <s v="16ROR1615/16ROR2685 实际送修供应商修改,和厂商名称一致"/>
    <s v="高"/>
    <n v="0.1"/>
    <n v="0"/>
    <s v="柳琢"/>
    <s v="陈飞"/>
    <d v="2016-09-02T00:00:00"/>
    <d v="2016-09-20T00:00:00"/>
    <n v="207"/>
    <s v="数据变更"/>
    <x v="0"/>
    <s v=".\数据提取变更签字扫描件\机务\20160825-16ROR1615-2685实际送修商修正.pdf"/>
    <x v="3"/>
  </r>
  <r>
    <n v="378"/>
    <x v="129"/>
    <s v="张志瑜"/>
    <s v="采购保障部"/>
    <s v="MIS"/>
    <s v="20160825-15ROR1008-1556无法推送ERP"/>
    <s v="15ROR1008,15ROR1556 无法推送 ERP"/>
    <s v="高"/>
    <n v="0.1"/>
    <n v="0"/>
    <s v="柳琢"/>
    <s v="陈飞"/>
    <d v="2016-09-02T00:00:00"/>
    <d v="2016-10-10T00:00:00"/>
    <n v="207"/>
    <s v="数据变更"/>
    <x v="0"/>
    <s v=".\数据提取变更签字扫描件\机务\20160825-15ROR1008-1556无法推送ERP-signed.pdf"/>
    <x v="6"/>
  </r>
  <r>
    <n v="379"/>
    <x v="129"/>
    <s v="吴葵智"/>
    <s v="维修工程部"/>
    <s v="MIS"/>
    <s v="请帮忙将B-8647[MSN 7159] 新飞机工卡MIS导入"/>
    <n v="0"/>
    <s v="高"/>
    <n v="0.1"/>
    <s v="新飞机"/>
    <s v="程泽"/>
    <s v="陈飞"/>
    <d v="2016-08-26T00:00:00"/>
    <d v="2016-08-26T00:00:00"/>
    <n v="207"/>
    <s v="数据变更"/>
    <x v="0"/>
    <n v="0"/>
    <x v="5"/>
  </r>
  <r>
    <n v="380"/>
    <x v="130"/>
    <s v="张志瑜"/>
    <s v="采购保障部"/>
    <s v="MIS"/>
    <s v="20160826-16POLS0419供应商修改"/>
    <s v="16POLS0419 供应商修改为： 北京艾威胜航空技术咨询有限公司，供应商编号：0126 "/>
    <s v="中"/>
    <n v="0.1"/>
    <n v="0"/>
    <s v="柳琢"/>
    <s v="陈飞"/>
    <d v="2016-09-02T00:00:00"/>
    <d v="2016-09-20T00:00:00"/>
    <n v="206"/>
    <s v="数据变更"/>
    <x v="0"/>
    <s v=".\数据提取变更签字扫描件\机务\20160826-16POLS0419供应商修改-signed.pdf"/>
    <x v="3"/>
  </r>
  <r>
    <n v="381"/>
    <x v="130"/>
    <s v="张琦"/>
    <s v="维修工程部"/>
    <s v="MIS"/>
    <s v="Fw:ADD38972，MIS系统里输错机号"/>
    <s v="MIS系统里的B6751的ADD38972由于机号深圳录入的好输错麻烦将飞机号改为B6645"/>
    <s v="中"/>
    <n v="0"/>
    <n v="0"/>
    <s v="程泽"/>
    <s v="陈飞"/>
    <d v="1899-12-30T00:00:00"/>
    <d v="1899-12-30T00:00:00"/>
    <n v="206"/>
    <s v="数据变更"/>
    <x v="2"/>
    <s v=".\数据提取变更签字扫描件\机务\20160831.pdf"/>
    <x v="0"/>
  </r>
  <r>
    <n v="382"/>
    <x v="130"/>
    <s v="张志瑜"/>
    <s v="采购保障部"/>
    <s v="MIS"/>
    <s v="发票49331092 付款推送错误 ERP"/>
    <s v="发票49331092 16POLS0340 16POLS0343 16POLS0348"/>
    <s v="中"/>
    <n v="0.1"/>
    <n v="0"/>
    <s v="柳琢"/>
    <s v="陈飞"/>
    <d v="2016-09-02T00:00:00"/>
    <d v="2016-08-31T00:00:00"/>
    <n v="206"/>
    <s v="数据变更"/>
    <x v="0"/>
    <s v=".\数据提取变更签字扫描件\机务\20160826-发票49331092无法推送ERP-signed.pdf"/>
    <x v="6"/>
  </r>
  <r>
    <n v="383"/>
    <x v="129"/>
    <s v="周磊"/>
    <s v="维修工程部"/>
    <s v="MIS"/>
    <s v="修改备用刹车驱动活门"/>
    <s v="将F0647678的故障报告一的部件拆换记录删除。同时将拆下件（PN：E21330000-1，SN：9436）删除后续移动历史，使其恢复到B1895上。_x000a_装上件（PN：E21330000-1，SN：2596）也恢复到DZ位。"/>
    <s v="中"/>
    <n v="0.1"/>
    <s v="人为误操作"/>
    <s v="程泽"/>
    <s v="陈飞"/>
    <d v="1899-12-30T00:00:00"/>
    <d v="2016-09-27T00:00:00"/>
    <n v="207"/>
    <s v="数据变更"/>
    <x v="0"/>
    <s v=".\数据提取变更签字扫描件\机务\20160831.pdf"/>
    <x v="0"/>
  </r>
  <r>
    <n v="384"/>
    <x v="129"/>
    <s v="洪赟"/>
    <s v="维修工程部"/>
    <s v="MIS"/>
    <s v="C检完工界面 手工添加工卡 部分删除"/>
    <s v="C检完工界面里，我们添加了部分工卡，经整理有些是重复的，需要删除，但目前该系统对于ADD类的工卡无法在前台进行删除。"/>
    <s v="中"/>
    <n v="0.1"/>
    <n v="0"/>
    <s v="程泽"/>
    <s v="陈飞"/>
    <d v="1899-12-30T00:00:00"/>
    <d v="2016-09-27T00:00:00"/>
    <n v="207"/>
    <s v="数据变更"/>
    <x v="0"/>
    <s v=".\数据提取变更签字扫描件\机务\20160831.pdf"/>
    <x v="1"/>
  </r>
  <r>
    <n v="385"/>
    <x v="130"/>
    <s v="张琦"/>
    <s v="维修工程部"/>
    <s v="MIS"/>
    <s v="Fw:B-6752 MDD0015545 重复检信息更改"/>
    <s v="B-6752 MDD0015545 重复检信息 &quot;完工于F0679901&quot;修订为“完工于F0679903”"/>
    <s v="中"/>
    <n v="0.1"/>
    <n v="0"/>
    <s v="程泽"/>
    <s v="陈飞"/>
    <d v="1899-12-30T00:00:00"/>
    <d v="2016-09-27T00:00:00"/>
    <n v="206"/>
    <s v="数据变更"/>
    <x v="0"/>
    <s v=".\数据提取变更签字扫描件\机务\20160824.pdf"/>
    <x v="0"/>
  </r>
  <r>
    <n v="386"/>
    <x v="131"/>
    <s v="张志瑜"/>
    <s v="采购保障部"/>
    <s v="MIS"/>
    <s v="20160829-14ROR2499无法报批申请"/>
    <s v="14ROR2499该合同无优先级"/>
    <s v="中"/>
    <n v="0.1"/>
    <n v="0"/>
    <s v="柳琢"/>
    <s v="陈飞"/>
    <d v="2016-09-02T00:00:00"/>
    <d v="2016-09-09T00:00:00"/>
    <n v="203"/>
    <s v="数据变更"/>
    <x v="0"/>
    <s v=".\数据提取变更签字扫描件\机务\20160829-14ROR2499无法报批申请-signed.pdf"/>
    <x v="2"/>
  </r>
  <r>
    <n v="387"/>
    <x v="131"/>
    <s v="吴葵智"/>
    <s v="维修工程部"/>
    <s v="MIS"/>
    <s v="请帮忙导出附表中评估延长维修周期所需的数据"/>
    <n v="0"/>
    <s v="中"/>
    <n v="1"/>
    <n v="0"/>
    <s v="程泽"/>
    <s v="陈飞"/>
    <d v="2016-09-05T00:00:00"/>
    <d v="2016-09-05T00:00:00"/>
    <n v="203"/>
    <s v="数据提取"/>
    <x v="0"/>
    <s v=".\数据提取变更签字扫描件\机务\20160831.pdf"/>
    <x v="1"/>
  </r>
  <r>
    <n v="388"/>
    <x v="131"/>
    <s v="张志瑜"/>
    <s v="采购保障部"/>
    <s v="MIS"/>
    <s v="20160829-15ROR0575等无法集合报批"/>
    <s v="15ROR0575,15ROR0197,15ROR0250,15ROR0267,15ROR0273,15ROR0331,15ROR0332, _x000a_15ROR0352,15ROR0419,15ROR0477,15ROR0478,15ROR0523,15ROR0552,15ROR0563弹出错误框：数量为空 "/>
    <s v="中"/>
    <n v="0.1"/>
    <n v="0"/>
    <s v="柳琢"/>
    <s v="陈飞"/>
    <d v="2016-09-02T00:00:00"/>
    <d v="2016-09-20T00:00:00"/>
    <n v="203"/>
    <s v="数据变更"/>
    <x v="0"/>
    <s v=".\数据提取变更签字扫描件\机务\20160829-15ROR0575等无法集合报批-signed.pdf"/>
    <x v="6"/>
  </r>
  <r>
    <n v="389"/>
    <x v="131"/>
    <s v="张志瑜"/>
    <s v="采购保障部"/>
    <s v="MIS"/>
    <s v="20160829-15ROR3650等无法集合报批"/>
    <s v="15ROR3650,15ROR1865,15ROR2005,15ROR2010,15ROR2074,15ROR2076,15ROR2093, _x000a_15ROR2106,15ROR2147,15ROR2151,15ROR2510,15ROR3024,15ROR3264,15ROR3314弹出错误框：数量为空 "/>
    <s v="中"/>
    <n v="0.1"/>
    <n v="0"/>
    <s v="柳琢"/>
    <s v="陈飞"/>
    <d v="2016-09-02T00:00:00"/>
    <d v="2016-09-20T00:00:00"/>
    <n v="203"/>
    <s v="数据变更"/>
    <x v="0"/>
    <s v=".\数据提取变更签字扫描件\机务\20160829-15ROR3650等无法集合报批-signed.pdf"/>
    <x v="6"/>
  </r>
  <r>
    <n v="390"/>
    <x v="131"/>
    <s v="张志瑜"/>
    <s v="采购保障部"/>
    <s v="MIS"/>
    <s v="20160829-16ROR2467-2478无法合同推送--紧急"/>
    <s v="16ROR2467、16ROR2478 弹出错误框：数量为空 "/>
    <s v="高"/>
    <n v="0.1"/>
    <n v="0"/>
    <s v="柳琢"/>
    <s v="陈飞"/>
    <d v="2016-09-02T00:00:00"/>
    <d v="2016-09-06T00:00:00"/>
    <n v="203"/>
    <s v="数据变更"/>
    <x v="0"/>
    <s v=".\数据提取变更签字扫描件\机务\20160829-16ROR2467-2478无法合同推送--紧急.pdf"/>
    <x v="6"/>
  </r>
  <r>
    <n v="391"/>
    <x v="131"/>
    <s v="张志瑜"/>
    <s v="采购保障部"/>
    <s v="MIS"/>
    <s v="20160829-16ROCT0011取消"/>
    <s v="16ROCT0011 该ROCT合同状态变为：取消"/>
    <s v="中"/>
    <n v="0.1"/>
    <n v="0"/>
    <s v="柳琢"/>
    <s v="陈飞"/>
    <d v="2016-09-02T00:00:00"/>
    <d v="2016-09-06T00:00:00"/>
    <n v="203"/>
    <s v="数据变更"/>
    <x v="0"/>
    <s v=".\数据提取变更签字扫描件\机务\20160829-16ROCT0011取消-signed.pdf"/>
    <x v="1"/>
  </r>
  <r>
    <n v="392"/>
    <x v="131"/>
    <s v="张志瑜"/>
    <s v="采购保障部"/>
    <s v="MIS"/>
    <s v="20160829-16ROW0080无法推送ERP"/>
    <s v="16ROW0080弹出错误框：数量为空 "/>
    <s v="高"/>
    <n v="0.1"/>
    <n v="0"/>
    <s v="柳琢"/>
    <s v="陈飞"/>
    <d v="2016-09-02T00:00:00"/>
    <d v="2016-09-06T00:00:00"/>
    <n v="203"/>
    <s v="数据变更"/>
    <x v="0"/>
    <s v=".\数据提取变更签字扫描件\机务\20160829-16ROW0080无法推送ERP-signed.pdf"/>
    <x v="0"/>
  </r>
  <r>
    <n v="393"/>
    <x v="131"/>
    <s v="张志瑜"/>
    <s v="采购保障部"/>
    <s v="MIS"/>
    <s v="20160829-16POT0146合同退回未批准"/>
    <s v="16POT0146 将该合同的收料、发料记录删除，合同退回到未批准状态。 "/>
    <s v="高"/>
    <n v="0.1"/>
    <n v="0"/>
    <s v="柳琢"/>
    <s v="陈飞"/>
    <d v="2016-09-02T00:00:00"/>
    <d v="2016-09-06T00:00:00"/>
    <n v="203"/>
    <s v="数据变更"/>
    <x v="0"/>
    <s v=".\数据提取变更签字扫描件\机务\20160829-16POT0146合同退回未批准-signed.pdf"/>
    <x v="0"/>
  </r>
  <r>
    <n v="394"/>
    <x v="131"/>
    <s v="钱懿"/>
    <s v="维修工程部"/>
    <s v="MIS"/>
    <s v="B8647ST"/>
    <n v="0"/>
    <s v="高"/>
    <n v="0.1"/>
    <s v="新飞机"/>
    <s v="程泽"/>
    <s v="陈飞"/>
    <d v="2016-08-30T00:00:00"/>
    <d v="2016-08-31T00:00:00"/>
    <n v="203"/>
    <s v="数据变更"/>
    <x v="0"/>
    <n v="0"/>
    <x v="5"/>
  </r>
  <r>
    <n v="395"/>
    <x v="132"/>
    <s v="夏友平"/>
    <s v="维修工程部"/>
    <s v="MIS"/>
    <s v="B-8647飞机基本信息修订需求"/>
    <n v="0"/>
    <s v="高"/>
    <n v="0.1"/>
    <s v="新飞机"/>
    <s v="程泽"/>
    <s v="陈飞"/>
    <d v="2016-08-30T00:00:00"/>
    <d v="2016-09-01T00:00:00"/>
    <n v="202"/>
    <s v="数据变更"/>
    <x v="0"/>
    <n v="0"/>
    <x v="5"/>
  </r>
  <r>
    <n v="396"/>
    <x v="133"/>
    <s v="周磊"/>
    <s v="维修工程部"/>
    <s v="MIS"/>
    <s v="FLB（F0551365）整体搬移"/>
    <s v="烦请将FLB工程师录入的内容，从FLB（F0551365）搬移到FLB（F0551363）上。"/>
    <s v="中"/>
    <n v="0.1"/>
    <n v="0"/>
    <s v="程泽"/>
    <s v="陈飞"/>
    <d v="1899-12-30T00:00:00"/>
    <d v="2016-09-27T00:00:00"/>
    <n v="201"/>
    <s v="数据变更"/>
    <x v="0"/>
    <s v=".\数据提取变更签字扫描件\机务\20160831.pdf"/>
    <x v="0"/>
  </r>
  <r>
    <n v="397"/>
    <x v="133"/>
    <s v="张琦"/>
    <s v="维修工程部"/>
    <s v="MIS"/>
    <s v="2016年度第二季度内审（延期执行）的流程状态回退"/>
    <s v="2016年度第二季度内审（延期执行），将下方流程的状态从“完工”回退至“制作完成”。"/>
    <s v="中"/>
    <n v="0.1"/>
    <n v="0"/>
    <s v="程泽"/>
    <s v="陈飞"/>
    <d v="1899-12-30T00:00:00"/>
    <d v="2016-09-02T00:00:00"/>
    <n v="201"/>
    <s v="数据变更"/>
    <x v="0"/>
    <s v=".\数据提取变更签字扫描件\机务\20160831.pdf"/>
    <x v="0"/>
  </r>
  <r>
    <n v="398"/>
    <x v="134"/>
    <s v="盛斌斌"/>
    <s v="维修工程部"/>
    <s v="MIS"/>
    <s v="修改两个件的序号"/>
    <s v="把PN：2123M63P03 SN：GJB08011 这个件的序号修改为GJB08678_x000a_把PN： 2123M62P01 SN：GJB08678 这个件的序号修改为GJB08011_x000a_（其余位置，比如FLB修改，换件查询等界面就不修改了）_x000a_"/>
    <s v="中"/>
    <n v="0.1"/>
    <s v="空客原始资料错误。 _x000a_"/>
    <s v="程泽"/>
    <s v="陈飞"/>
    <d v="2016-09-09T00:00:00"/>
    <d v="2016-09-05T00:00:00"/>
    <n v="200"/>
    <s v="数据变更"/>
    <x v="0"/>
    <s v=".\数据提取变更签字扫描件\机务\20160906.pdf"/>
    <x v="0"/>
  </r>
  <r>
    <n v="399"/>
    <x v="134"/>
    <s v="罗强"/>
    <s v="维修工程部"/>
    <s v="MIS"/>
    <s v="B8647装机清册导入清单"/>
    <n v="0"/>
    <s v="高"/>
    <n v="0"/>
    <s v="新飞机"/>
    <s v="程泽"/>
    <s v="陈飞"/>
    <d v="2016-09-01T00:00:00"/>
    <d v="2016-09-01T00:00:00"/>
    <n v="200"/>
    <s v="数据变更"/>
    <x v="0"/>
    <n v="0"/>
    <x v="5"/>
  </r>
  <r>
    <n v="400"/>
    <x v="134"/>
    <s v="张志瑜"/>
    <s v="采购保障部"/>
    <s v="MIS"/>
    <s v="20160901-装箱单号PVGTOBKK201600021问题"/>
    <s v="1.  核查下为何该转库指令空白？ 如是当时有业务员需求则做删除？_x000a_2.  由于 2 个主轮的移动历史均正常， 而该装箱单号还是开口的，因此，请直接删除该装箱单号。"/>
    <s v="中"/>
    <n v="0.1"/>
    <n v="0"/>
    <s v="柳琢"/>
    <s v="陈飞"/>
    <d v="2016-09-09T00:00:00"/>
    <d v="2016-10-09T00:00:00"/>
    <n v="200"/>
    <s v="数据变更"/>
    <x v="0"/>
    <s v=".\数据提取变更签字扫描件\机务\20160901-装箱单号PVGTOBKK201600021问题-signed.pdf"/>
    <x v="6"/>
  </r>
  <r>
    <n v="401"/>
    <x v="135"/>
    <s v="张志瑜"/>
    <s v="采购保障部"/>
    <s v="MIS"/>
    <s v="20160902-工具领用出库数据提取"/>
    <s v="1） 工具库存综合查询/料单查询页签； _x000a_2） 起始日期：2015-09-01，    截止日期：2016-09-01 _x000a_3） 移动类型：领用/领用出库 _x000a_4） 导出字段：同该界面的显示字段 "/>
    <s v="中"/>
    <n v="0"/>
    <n v="0"/>
    <s v="柳琢"/>
    <s v="陈飞"/>
    <d v="2016-09-09T00:00:00"/>
    <d v="2016-09-02T00:00:00"/>
    <n v="199"/>
    <s v="数据提取"/>
    <x v="0"/>
    <s v=".\数据提取变更签字扫描件\机务\20160902-工具领用出库数据提取-signed.pdf"/>
    <x v="1"/>
  </r>
  <r>
    <n v="402"/>
    <x v="135"/>
    <s v="张志瑜"/>
    <s v="采购保障部"/>
    <s v="MIS"/>
    <s v="20160902-16ROR2304无法推送ERP"/>
    <s v="16ROR2304点击报批申请单，出来的对话框，有3行，数量各不同，推送ERP显示该合同在ERP中审批中，不能重复推送"/>
    <s v="高"/>
    <n v="0.1"/>
    <n v="0"/>
    <s v="柳琢"/>
    <s v="陈飞"/>
    <d v="2016-09-09T00:00:00"/>
    <d v="2016-09-07T00:00:00"/>
    <n v="199"/>
    <s v="数据变更"/>
    <x v="0"/>
    <s v=".\数据提取变更签字扫描件\机务\20160902-16ROR2304无法推送ERP-signed.pdf"/>
    <x v="6"/>
  </r>
  <r>
    <n v="403"/>
    <x v="136"/>
    <s v="张志瑜"/>
    <s v="采购保障部"/>
    <s v="MIS"/>
    <s v="20160831-水龙头无法退料"/>
    <s v="2980292100000,S/N:02265 无法从选择料单号进行退料 "/>
    <s v="中"/>
    <n v="0.1"/>
    <n v="0"/>
    <s v="柳琢"/>
    <s v="陈飞"/>
    <d v="2016-09-09T00:00:00"/>
    <d v="2016-09-20T00:00:00"/>
    <n v="196"/>
    <s v="数据变更"/>
    <x v="0"/>
    <s v=".\数据提取变更签字扫描件\机务\20160831-水龙头无法退料-signed.pdf"/>
    <x v="1"/>
  </r>
  <r>
    <n v="404"/>
    <x v="136"/>
    <s v="张志瑜"/>
    <s v="采购保障部"/>
    <s v="MIS"/>
    <s v="20160905-16ROR2790供应商修改"/>
    <s v="16ROR2790 合同供应商/实际送修供应商改为：广州航新电子有限公司"/>
    <s v="中"/>
    <n v="0.1"/>
    <n v="0"/>
    <s v="柳琢"/>
    <s v="陈飞"/>
    <d v="2016-09-09T00:00:00"/>
    <d v="2016-09-18T00:00:00"/>
    <n v="196"/>
    <s v="数据变更"/>
    <x v="0"/>
    <s v=".\数据提取变更签字扫描件\机务\20160905-16ROR2790供应商修改-signed.pdf"/>
    <x v="3"/>
  </r>
  <r>
    <n v="405"/>
    <x v="136"/>
    <s v="张志瑜"/>
    <s v="采购保障部"/>
    <s v="MIS"/>
    <s v="20160905-16OS0630无法挑选合同付款"/>
    <s v="16POS0630/0632/0538 合同无法作发票付款挑选"/>
    <s v="中"/>
    <n v="0.1"/>
    <n v="0"/>
    <s v="柳琢"/>
    <s v="陈飞"/>
    <d v="2016-09-09T00:00:00"/>
    <d v="2016-09-18T00:00:00"/>
    <n v="196"/>
    <s v="数据变更"/>
    <x v="0"/>
    <s v=".\数据提取变更签字扫描件\机务\20160905-16OS0630无法挑选合同付款-signed.pdf"/>
    <x v="6"/>
  </r>
  <r>
    <n v="406"/>
    <x v="136"/>
    <s v="张志瑜"/>
    <s v="采购保障部"/>
    <s v="MIS"/>
    <s v="20160905-16POLS0442收料数据消失"/>
    <s v="16POLS0442 合同收料数据消失,合同行件号：J221P916，4 个，收料正常，批次号：1110564，然后到验收界面发现没有数据;_x000a_合同收料界面的上部显示该件号已收料 4 个，但在界面下部没有显示."/>
    <s v="中"/>
    <n v="0.1"/>
    <n v="0"/>
    <s v="柳琢"/>
    <s v="陈飞"/>
    <d v="2016-09-09T00:00:00"/>
    <d v="2016-09-20T00:00:00"/>
    <n v="196"/>
    <s v="数据变更"/>
    <x v="0"/>
    <s v=".\数据提取变更签字扫描件\机务\20160905-16POLS0442收料数据消失-signed.pdf"/>
    <x v="6"/>
  </r>
  <r>
    <n v="407"/>
    <x v="136"/>
    <s v="张志瑜"/>
    <s v="采购保障部"/>
    <s v="MIS"/>
    <s v="20160905-16OS0353无法被挑选付款"/>
    <s v="16POS0353 无法被挑选付款（合同行空白）"/>
    <s v="中"/>
    <n v="0.1"/>
    <n v="0"/>
    <s v="柳琢"/>
    <s v="陈飞"/>
    <d v="2016-09-09T00:00:00"/>
    <d v="2016-09-20T00:00:00"/>
    <n v="196"/>
    <s v="数据变更"/>
    <x v="0"/>
    <s v=".\数据提取变更签字扫描件\机务\20160905-16OS0353无法被挑选付款-signed.pdf"/>
    <x v="6"/>
  </r>
  <r>
    <n v="408"/>
    <x v="136"/>
    <s v="盛斌斌"/>
    <s v="维修工程部"/>
    <s v="MIS"/>
    <s v="删除最近一步"/>
    <s v="把 PN：M83P1801A SN：48993 这个件的最后一步删除，使之回到CK-YC-PVG 位。同时将16ROR3172合同删除，已和航材协商过了。"/>
    <s v="中"/>
    <n v="0.1"/>
    <s v="这个件一线录错了，拆下了隔壁的序号。部件已经到DX，我无法删除。"/>
    <s v="程泽"/>
    <s v="陈飞"/>
    <d v="2016-09-09T00:00:00"/>
    <d v="2016-09-05T00:00:00"/>
    <n v="196"/>
    <s v="数据变更"/>
    <x v="0"/>
    <s v=".\数据提取变更签字扫描件\机务\20160906.pdf"/>
    <x v="0"/>
  </r>
  <r>
    <n v="409"/>
    <x v="136"/>
    <s v="张志瑜"/>
    <s v="采购保障部"/>
    <s v="MIS"/>
    <s v="20160905-16POT0147发票2162731无法付款推送ERP"/>
    <s v="合同：16POT0147，发票：2162731 无法付款推送,发票业务类型必输； ERP外币的 POT 合同"/>
    <s v="中"/>
    <n v="0.1"/>
    <n v="0"/>
    <s v="柳琢"/>
    <s v="陈飞"/>
    <d v="2016-09-09T00:00:00"/>
    <d v="2016-09-20T00:00:00"/>
    <n v="196"/>
    <s v="数据变更"/>
    <x v="0"/>
    <s v=".\数据提取变更签字扫描件\机务\20160905-16POT0147发票2162731无法付款推送ERP.pdf"/>
    <x v="6"/>
  </r>
  <r>
    <n v="410"/>
    <x v="136"/>
    <s v="张琦"/>
    <s v="维修工程部"/>
    <s v="MIS"/>
    <s v="关错CDD保留"/>
    <s v="CDD0045004由“关闭”状态改为“打开”状态。"/>
    <s v="高"/>
    <n v="0.1"/>
    <s v="工作疏忽，机械师在输MIS时点错保留误将右发鸟击孔探保留CDD45004关闭。导致关错保留。"/>
    <s v="程泽"/>
    <s v="陈飞"/>
    <d v="2016-09-06T00:00:00"/>
    <d v="2016-09-05T00:00:00"/>
    <n v="196"/>
    <s v="数据变更"/>
    <x v="0"/>
    <s v=".\数据提取变更签字扫描件\机务\20160906.pdf"/>
    <x v="0"/>
  </r>
  <r>
    <n v="411"/>
    <x v="137"/>
    <s v="张志瑜"/>
    <s v="采购保障部"/>
    <s v="MIS"/>
    <s v="20160906-43380199推送ERP问题"/>
    <s v="43380199 推送 ERP 问题 "/>
    <s v="中"/>
    <n v="0.1"/>
    <n v="0"/>
    <s v="柳琢"/>
    <s v="陈飞"/>
    <d v="2016-09-09T00:00:00"/>
    <d v="2016-09-20T00:00:00"/>
    <n v="195"/>
    <s v="数据变更"/>
    <x v="0"/>
    <s v=".\数据提取变更签字扫描件\机务\20160906-43380199推送ERP问题-signed.pdf"/>
    <x v="6"/>
  </r>
  <r>
    <n v="412"/>
    <x v="137"/>
    <s v="罗强"/>
    <s v="维修工程部"/>
    <s v="MIS"/>
    <s v="部件移动历史修改"/>
    <s v="记录退回YC状态，后续由业务进行FLB修改。"/>
    <s v="中"/>
    <n v="0.1"/>
    <s v="航线维修人员输错FIN号，导致在MIS系统拆错部件"/>
    <s v="程泽"/>
    <s v="陈飞"/>
    <d v="2016-09-09T00:00:00"/>
    <d v="2016-09-18T00:00:00"/>
    <n v="195"/>
    <s v="数据变更"/>
    <x v="0"/>
    <s v=".\数据提取变更签字扫描件\机务\20160918.pdf"/>
    <x v="0"/>
  </r>
  <r>
    <n v="413"/>
    <x v="137"/>
    <s v="张琦"/>
    <s v="维修工程部"/>
    <s v="MIS"/>
    <s v="Re:Re:维修方案不能签收"/>
    <s v="该MPD 262342-01-3，在执行方案历史版本内做数据。_x000a_申请人：夏友平  申请日期 2016-09-06  _x000a_签收人：盛斌斌  签收日期 2016-09-06  _x000a_批准人：洪赟    批准日期 2016-09-06_x000a_状态：已失效_x000a_版本：2_x000a_备注：由于件号都为34600017，用MPD 262341-01-2的TGC-A262341-01-2进行工卡控制_x000a_失效申请人：盛斌斌  失效申请日期2016-09-06_x000a_失效批准人：洪赟    失效批准日期2016-09-06"/>
    <s v="中"/>
    <n v="0.1"/>
    <s v="由于方案有2条，MPD 262342-01-3和MPD 262341-01-2，对于一个件号34600017进行控制。目前都用 MPD 262341-01-2 的TGC-A262341-01-2工卡控制。_x000a_而262342-01-3这个没有工卡，为空，所以带入执行方案。262342-01-3在11年时张正强做了失效，所以目前无法签收。"/>
    <s v="程泽"/>
    <s v="陈飞"/>
    <d v="2016-09-09T00:00:00"/>
    <d v="2016-10-09T00:00:00"/>
    <n v="195"/>
    <s v="数据变更"/>
    <x v="0"/>
    <s v=".\数据提取变更签字扫描件\机务\20160914.pdf"/>
    <x v="0"/>
  </r>
  <r>
    <n v="414"/>
    <x v="138"/>
    <s v="张琦"/>
    <s v="维修工程部"/>
    <s v="MIS"/>
    <s v="MDD0031784被误关"/>
    <s v="1、MDD0031784 回退状态为“打开”，对应FLB F0561307 的“撤销保留 MDD0031784”删除。由于这个修改直接涉及到飞机放行，能否帮忙以最快速度修复，谢谢。_x000a_2、删除 MDD0039860。"/>
    <s v="高"/>
    <n v="0.1"/>
    <s v="人为误操作"/>
    <s v="程泽"/>
    <s v="陈飞"/>
    <d v="2016-09-07T00:00:00"/>
    <d v="2016-09-07T00:00:00"/>
    <n v="194"/>
    <s v="数据变更"/>
    <x v="0"/>
    <s v=".\数据提取变更签字扫描件\机务\20160907.pdf"/>
    <x v="0"/>
  </r>
  <r>
    <n v="415"/>
    <x v="138"/>
    <s v="洪赟"/>
    <s v="维修工程部"/>
    <s v="MIS"/>
    <s v="8327 发动机573187 组合件序号修改"/>
    <s v="请帮我把9327飞机的发动机573187 组合件清单中的 IP VLV 和 IDG 位置的相应序号修改一下， _x000a_IP VLV 序号从 21515 改为 21516； _x000a_IDG 序号从 AAB3004975 改为 AAB3004984"/>
    <s v="中"/>
    <n v="0.1"/>
    <s v="人为误操作"/>
    <s v="程泽"/>
    <s v="陈飞"/>
    <d v="2016-09-09T00:00:00"/>
    <d v="2016-09-18T00:00:00"/>
    <n v="194"/>
    <s v="数据变更"/>
    <x v="0"/>
    <s v=".\数据提取变更签字扫描件\机务\20160909.pdf"/>
    <x v="0"/>
  </r>
  <r>
    <n v="416"/>
    <x v="138"/>
    <s v="张志瑜"/>
    <s v="采购保障部"/>
    <s v="MIS"/>
    <s v="20160907-16POLS0086状态和税率问题"/>
    <s v="16POLS0086 合同_x000a_1.  该合同在 3 月份已经收料了，合同状态还是：已批准。  错误。  应是：全部收料。 _x000a_2.  该合同币种是 USD,  但下面的合同行，还有税率和税额。  错误。 _x000a_3.  请把供应商地址改为：航材采购。 "/>
    <s v="中"/>
    <n v="0.1"/>
    <n v="0"/>
    <s v="柳琢"/>
    <s v="陈飞"/>
    <d v="2016-09-16T00:00:00"/>
    <d v="2016-09-20T00:00:00"/>
    <n v="194"/>
    <s v="数据变更"/>
    <x v="0"/>
    <s v=".\数据提取变更签字扫描件\机务\20160907-16POLS0086状态和税率问题-signed.pdf"/>
    <x v="6"/>
  </r>
  <r>
    <n v="417"/>
    <x v="139"/>
    <s v="张志瑜"/>
    <s v="采购保障部"/>
    <s v="MIS"/>
    <s v="20160909-16ROR2106-2107实际供应商问题"/>
    <s v="16ROR2106，16ROR2107，这两个合同，厂商名称是：北京凯兰，但实际送修供应商，系统自动显示是：上海沪特。 "/>
    <s v="中"/>
    <n v="0.1"/>
    <n v="0"/>
    <s v="柳琢"/>
    <s v="陈飞"/>
    <d v="2016-09-16T00:00:00"/>
    <d v="2016-09-20T00:00:00"/>
    <n v="192"/>
    <s v="数据变更"/>
    <x v="0"/>
    <s v=".\数据提取变更签字扫描件\机务\20160909-16ROR2106-2107实际供应商问题-signed.pdf"/>
    <x v="3"/>
  </r>
  <r>
    <n v="418"/>
    <x v="139"/>
    <s v="张志瑜"/>
    <s v="采购保障部"/>
    <s v="MIS"/>
    <s v="20160909-16ROR2551-2692 供应商不合法"/>
    <s v="16ROR2551，16ROR2692 供应商不合法"/>
    <s v="中"/>
    <n v="0.1"/>
    <n v="0"/>
    <s v="柳琢"/>
    <s v="陈飞"/>
    <d v="2016-09-16T00:00:00"/>
    <d v="2016-09-20T00:00:00"/>
    <n v="192"/>
    <s v="数据变更"/>
    <x v="0"/>
    <s v=".\数据提取变更签字扫描件\机务\20160909-16ROR2551-2692 供应商不合法-signed.pdf"/>
    <x v="3"/>
  </r>
  <r>
    <n v="419"/>
    <x v="139"/>
    <s v="周磊"/>
    <s v="维修工程部"/>
    <s v="MIS"/>
    <s v="修改部件件号"/>
    <s v="有一个件根据航线实际查件发现，该件的实际件号和MIS中的件号不一致。_x000a_烦请将部件（PN：9105A0005-01，SN：35384）的件号改为“9105A0005-02”."/>
    <s v="中"/>
    <n v="0.1"/>
    <n v="0"/>
    <s v="程泽"/>
    <s v="陈飞"/>
    <d v="1899-12-30T00:00:00"/>
    <d v="2016-10-09T00:00:00"/>
    <n v="192"/>
    <s v="数据变更"/>
    <x v="0"/>
    <s v=".\数据提取变更签字扫描件\机务\20160909.pdf"/>
    <x v="0"/>
  </r>
  <r>
    <n v="420"/>
    <x v="139"/>
    <s v="周磊"/>
    <s v="维修工程部"/>
    <s v="MIS"/>
    <s v="删除多余换件记录"/>
    <s v="在换件异常发现一条错误记录（见附件删除多余记录），查找原因是因为航线人员在录入拆换件时录入了两遍。（见附件删除多余记录1）_x000a_我们也不知道哪条记录是做成功的，哪条是没有成功的。所以要麻烦你们帮忙删除一条多余的记录。其余数据保持不变。"/>
    <s v="中"/>
    <n v="0"/>
    <n v="0"/>
    <s v="程泽"/>
    <s v="陈飞"/>
    <d v="1899-12-30T00:00:00"/>
    <d v="1899-12-30T00:00:00"/>
    <n v="192"/>
    <s v="数据变更"/>
    <x v="2"/>
    <s v=".\数据提取变更签字扫描件\机务\20160909.pdf"/>
    <x v="6"/>
  </r>
  <r>
    <n v="421"/>
    <x v="139"/>
    <s v="张琦"/>
    <s v="维修工程部"/>
    <s v="MIS"/>
    <s v="Fw:ADD0065304被误关"/>
    <s v="ADD0065304这个ADD在9月8日被航线人员误关，请帮忙恢复"/>
    <s v="高"/>
    <n v="0.1"/>
    <s v="人为误操作"/>
    <s v="程泽"/>
    <s v="陈飞"/>
    <d v="2016-09-13T00:00:00"/>
    <d v="1899-12-30T00:00:00"/>
    <n v="192"/>
    <s v="数据变更"/>
    <x v="0"/>
    <s v=".\数据提取变更签字扫描件\机务\20160909.pdf"/>
    <x v="0"/>
  </r>
  <r>
    <n v="422"/>
    <x v="140"/>
    <s v="张志瑜"/>
    <s v="采购保障部"/>
    <s v="MIS"/>
    <s v="20160912-件号空格问题"/>
    <s v="件号 25-1483-03，25-1483-23，删除尾部的所有空格；"/>
    <s v="中"/>
    <n v="0.1"/>
    <n v="0"/>
    <s v="柳琢"/>
    <s v="陈飞"/>
    <d v="2016-09-19T00:00:00"/>
    <d v="2016-11-10T00:00:00"/>
    <n v="189"/>
    <s v="数据变更"/>
    <x v="0"/>
    <s v=".\数据提取变更签字扫描件\机务\20160912-件号空格问题-signed.pdf"/>
    <x v="0"/>
  </r>
  <r>
    <n v="423"/>
    <x v="140"/>
    <s v="张志瑜"/>
    <s v="采购保障部"/>
    <s v="MIS"/>
    <s v="20160912-工具移动历史问题"/>
    <s v="条码号：6012336 和 1101111,将这 2 个条形码工具的仓库/架位做修改(退回到移入包之前的状态)"/>
    <s v="中"/>
    <n v="0.1"/>
    <n v="0"/>
    <s v="柳琢"/>
    <s v="陈飞"/>
    <d v="2016-09-23T00:00:00"/>
    <d v="2016-09-27T00:00:00"/>
    <n v="189"/>
    <s v="数据变更"/>
    <x v="0"/>
    <s v=".\数据提取变更签字扫描件\机务\20160912-工具移动历史问题-signed.pdf"/>
    <x v="6"/>
  </r>
  <r>
    <n v="424"/>
    <x v="141"/>
    <s v="张琦"/>
    <s v="维修工程部"/>
    <s v="MIS"/>
    <s v="Fw:工卡工具信息导出"/>
    <s v="导出工卡的工具航材信息的工具栏内容“项目、件号、设备类型、名称、数量、备注”，多行工具信息用多行表示，每1行1个数据，每行都带工卡号。_x000a_目前工卡管理共有很多份工卡，只要其中417份工卡的工具数据，范围：_x000a_1、取当前有效版本的工卡，也就是“最新已批准工卡、激活未批准工卡、MS改版待处理工卡”_x000a_2、这次导出范围只需要“维修能力审核管理”内“已批准”的417份工卡。"/>
    <s v="中"/>
    <n v="0.1"/>
    <n v="0"/>
    <s v="程泽"/>
    <s v="陈飞"/>
    <d v="2016-09-21T00:00:00"/>
    <d v="2016-09-27T00:00:00"/>
    <n v="188"/>
    <s v="数据提取"/>
    <x v="0"/>
    <s v=".\数据提取变更签字扫描件\机务\20160914.pdf"/>
    <x v="1"/>
  </r>
  <r>
    <n v="425"/>
    <x v="141"/>
    <s v="盛斌斌"/>
    <s v="维修工程部"/>
    <s v="MIS"/>
    <s v="8647时控件IT标准版"/>
    <n v="0"/>
    <s v="高"/>
    <n v="0.1"/>
    <n v="0"/>
    <s v="程泽"/>
    <s v="陈飞"/>
    <d v="2016-09-13T00:00:00"/>
    <d v="2016-09-13T00:00:00"/>
    <n v="188"/>
    <s v="数据变更"/>
    <x v="0"/>
    <n v="0"/>
    <x v="5"/>
  </r>
  <r>
    <n v="426"/>
    <x v="141"/>
    <s v="张志瑜"/>
    <s v="采购保障部"/>
    <s v="MIS"/>
    <s v="20160913-16POT0303合同修改问题"/>
    <s v="16POT0303 合同修改问题_x000a_对 16POT0303 的报批申请单的数量做修改，和合同管理界面的信息一致； "/>
    <s v="中"/>
    <n v="0.1"/>
    <n v="0"/>
    <s v="柳琢"/>
    <s v="陈飞"/>
    <d v="2016-09-19T00:00:00"/>
    <d v="2016-10-09T00:00:00"/>
    <n v="188"/>
    <s v="数据变更"/>
    <x v="0"/>
    <s v=".\数据提取变更签字扫描件\机务\20160913-16POT0303合同修改问题-signed.pdf"/>
    <x v="6"/>
  </r>
  <r>
    <n v="427"/>
    <x v="141"/>
    <s v="张志瑜"/>
    <s v="采购保障部"/>
    <s v="MIS"/>
    <s v="20160913-16POP1708数据修改"/>
    <s v="1） 把合同供应商改为：昆明利顿企业管理有限公司， 供应商编号：0027；  _x000a_2） 币种改为：RMB _x000a_3） 把合同备注改为：通过昆明利顿国内租件、费用 STA 支付。"/>
    <s v="中"/>
    <n v="0.1"/>
    <n v="0"/>
    <s v="柳琢"/>
    <s v="陈飞"/>
    <d v="2016-09-22T00:00:00"/>
    <d v="2016-10-09T00:00:00"/>
    <n v="188"/>
    <s v="数据变更"/>
    <x v="0"/>
    <s v=".\数据提取变更签字扫描件\机务\20160913-16POP1708数据修改-signed.pdf"/>
    <x v="3"/>
  </r>
  <r>
    <n v="428"/>
    <x v="142"/>
    <s v="张志瑜"/>
    <s v="采购保障部"/>
    <s v="MIS"/>
    <s v="20160914-工具1591165系统数据重复--急！"/>
    <s v="工具 1591165 系统数据重复 "/>
    <s v="高"/>
    <n v="0.1"/>
    <n v="0"/>
    <s v="柳琢"/>
    <s v="陈飞"/>
    <d v="2016-09-15T00:00:00"/>
    <d v="2016-09-18T00:00:00"/>
    <n v="187"/>
    <s v="数据变更"/>
    <x v="0"/>
    <s v=".\数据提取变更签字扫描件\机务\20160914-工具1591165系统数据重复-signed.pdf"/>
    <x v="6"/>
  </r>
  <r>
    <n v="429"/>
    <x v="142"/>
    <s v="张志瑜"/>
    <s v="采购保障部"/>
    <s v="MIS"/>
    <s v="20160914-251BDVD02R00系统数据删除"/>
    <s v="合同：16POS0653，件号：251BDVD02R00， 2EA, 现已收料在 KY。将该件号的收料记录、证书记录_x000a_全部删除，该合同下的该件号的收料数变为 0。"/>
    <s v="中"/>
    <n v="0.1"/>
    <n v="0"/>
    <s v="柳琢"/>
    <s v="陈飞"/>
    <d v="2016-09-21T00:00:00"/>
    <d v="2016-10-14T00:00:00"/>
    <n v="187"/>
    <s v="数据变更"/>
    <x v="0"/>
    <s v=".\数据提取变更签字扫描件\机务\20160914-251BDVD02R00系统数据删除-signed.pdf"/>
    <x v="6"/>
  </r>
  <r>
    <n v="430"/>
    <x v="142"/>
    <s v="张琦"/>
    <s v="维修工程部"/>
    <s v="MIS"/>
    <s v="CDD0036856 恢复打开状态"/>
    <s v="由于好几张FLB录入混乱了，其中CDD0036856使用错误的FLB号进行关闭， 造成CDD与错误FLB关联。_x000a_CDD0036856请恢复打开状态，请于上午修复数据。后续PPC进行MIS 前端FLB修改。"/>
    <s v="高"/>
    <n v="0.1"/>
    <n v="0"/>
    <s v="程泽"/>
    <s v="陈飞"/>
    <d v="2016-09-14T00:00:00"/>
    <d v="2016-09-14T00:00:00"/>
    <n v="187"/>
    <s v="数据变更"/>
    <x v="0"/>
    <s v=".\数据提取变更签字扫描件\机务\20160914.pdf"/>
    <x v="0"/>
  </r>
  <r>
    <n v="431"/>
    <x v="142"/>
    <s v="罗强"/>
    <s v="维修工程部"/>
    <s v="MIS"/>
    <s v="FLB号码修改"/>
    <s v="将FLB工程师录入的内容，从FLB（F0677811）搬移到FLB（F0677881）上"/>
    <s v="中"/>
    <n v="0.2"/>
    <s v="维修人员将FLB号输错了"/>
    <s v="程泽"/>
    <s v="陈飞"/>
    <d v="2016-09-21T00:00:00"/>
    <d v="2016-09-20T00:00:00"/>
    <n v="187"/>
    <s v="数据提取"/>
    <x v="0"/>
    <s v=".\数据提取变更签字扫描件\机务\20160914.pdf"/>
    <x v="0"/>
  </r>
  <r>
    <n v="432"/>
    <x v="142"/>
    <s v="张志瑜"/>
    <s v="采购保障部"/>
    <s v="MIS"/>
    <s v="20160914-D24005000 序号Y10116数据删除"/>
    <s v="件号：D24005000，序号：Y10116 被错误收料入库、转库、发料"/>
    <s v="低"/>
    <n v="0.1"/>
    <n v="0"/>
    <s v="柳琢"/>
    <s v="陈飞"/>
    <d v="2016-10-14T00:00:00"/>
    <d v="2016-10-14T00:00:00"/>
    <n v="187"/>
    <s v="数据变更"/>
    <x v="0"/>
    <s v=".\数据提取变更签字扫描件\机务\20160914-D24005000 序号Y10116数据删除-signed.pdf"/>
    <x v="0"/>
  </r>
  <r>
    <n v="433"/>
    <x v="143"/>
    <s v="张志瑜"/>
    <s v="采购保障部"/>
    <s v="MIS"/>
    <s v="20160915-C20195162几个序号的库寿信息删除"/>
    <s v="件号：C20195162,序号：55175、55208、55209、55199 库寿信息删除 "/>
    <s v="中"/>
    <n v="0.1"/>
    <n v="0"/>
    <s v="柳琢"/>
    <s v="陈飞"/>
    <d v="2016-09-28T00:00:00"/>
    <d v="2016-09-20T00:00:00"/>
    <n v="183"/>
    <s v="数据变更"/>
    <x v="0"/>
    <s v=".\数据提取变更签字扫描件\机务\20160915-C20195162几个序号的库寿信息删除-signed.pdf"/>
    <x v="6"/>
  </r>
  <r>
    <n v="434"/>
    <x v="143"/>
    <s v="张志瑜"/>
    <s v="采购保障部"/>
    <s v="MIS"/>
    <s v="20160918-965-1696-051退回YC BKY"/>
    <s v="件号：965-1696-051,序号：RTA50D-00660、RTA50D-00785 退回 CK-YC-PVG,BKY"/>
    <s v="中"/>
    <n v="0.1"/>
    <n v="0"/>
    <s v="柳琢"/>
    <s v="陈飞"/>
    <d v="2016-09-22T00:00:00"/>
    <d v="2016-09-20T00:00:00"/>
    <n v="183"/>
    <s v="数据变更"/>
    <x v="0"/>
    <s v=".\数据提取变更签字扫描件\机务\20160918-965-1696-051退回YC BKY-signed.pdf"/>
    <x v="6"/>
  </r>
  <r>
    <n v="435"/>
    <x v="143"/>
    <s v="张志瑜"/>
    <s v="采购保障部"/>
    <s v="MIS"/>
    <s v="20160918-90501100937系统数据有问题"/>
    <s v="条形码：90501100937综合查询界面上部的仓库和架位信息改为仓库：CK-KY-PVG,  架位：JD1804-D "/>
    <s v="高"/>
    <n v="0.1"/>
    <n v="0"/>
    <s v="柳琢"/>
    <s v="陈飞"/>
    <d v="2016-09-19T00:00:00"/>
    <d v="2016-09-18T00:00:00"/>
    <n v="183"/>
    <s v="数据变更"/>
    <x v="0"/>
    <s v=".\数据提取变更签字扫描件\机务\20160918-90501100937系统数据有问题-signed.pdf"/>
    <x v="6"/>
  </r>
  <r>
    <n v="436"/>
    <x v="144"/>
    <s v="张志瑜"/>
    <s v="采购保障部"/>
    <s v="MIS"/>
    <s v="20160921-工具件号删除"/>
    <s v="自编号：17523,17524,17525,17526 "/>
    <s v="中"/>
    <n v="0.1"/>
    <n v="0"/>
    <s v="柳琢"/>
    <s v="陈飞"/>
    <d v="2016-09-30T00:00:00"/>
    <d v="2016-10-09T00:00:00"/>
    <n v="180"/>
    <s v="数据变更"/>
    <x v="0"/>
    <s v=".\数据提取变更签字扫描件\机务\20160921-工具件号删除-signed.pdf"/>
    <x v="6"/>
  </r>
  <r>
    <n v="437"/>
    <x v="144"/>
    <s v="张志瑜"/>
    <s v="采购保障部"/>
    <s v="MIS"/>
    <s v="20160921-工具从检测清单中删除-signed"/>
    <s v="条形码：104412， 1044101 "/>
    <s v="中"/>
    <n v="0.1"/>
    <n v="0"/>
    <s v="柳琢"/>
    <s v="陈飞"/>
    <d v="2016-09-30T00:00:00"/>
    <d v="2016-10-14T00:00:00"/>
    <n v="180"/>
    <s v="数据变更"/>
    <x v="0"/>
    <s v=".\数据提取变更签字扫描件\机务\20160921-工具从检测清单中删除-signed.pdf"/>
    <x v="6"/>
  </r>
  <r>
    <n v="438"/>
    <x v="145"/>
    <s v="张志瑜"/>
    <s v="采购保障部"/>
    <s v="MIS"/>
    <s v="20160922-137631065914库存数据重复"/>
    <s v="137631065914 工具库存重复"/>
    <s v="高"/>
    <n v="0"/>
    <n v="0"/>
    <s v="柳琢"/>
    <s v="陈飞"/>
    <d v="2016-09-23T00:00:00"/>
    <d v="2016-09-27T00:00:00"/>
    <n v="179"/>
    <s v="数据变更"/>
    <x v="0"/>
    <s v=".\数据提取变更签字扫描件\机务\20160922-137631065914库存数据重复-signed.pdf"/>
    <x v="6"/>
  </r>
  <r>
    <n v="439"/>
    <x v="145"/>
    <s v="张志瑜"/>
    <s v="采购保障部"/>
    <s v="MIS"/>
    <s v="20160922-901401-901402系统件号重复"/>
    <s v="9014 6023 一个条形码搜出两条数据"/>
    <s v="中"/>
    <n v="0.1"/>
    <n v="0"/>
    <s v="柳琢"/>
    <s v="陈飞"/>
    <d v="2016-09-30T00:00:00"/>
    <d v="2016-10-09T00:00:00"/>
    <n v="179"/>
    <s v="数据变更"/>
    <x v="0"/>
    <s v=".\数据提取变更签字扫描件\机务\20160922-901401-901402系统件号重复-signed.pdf"/>
    <x v="6"/>
  </r>
  <r>
    <n v="440"/>
    <x v="145"/>
    <s v="张志瑜"/>
    <s v="采购保障部"/>
    <s v="MIS"/>
    <s v="20160922-16POLS0243无法推送ERP"/>
    <s v="16POLS0243 无法推送 ERP "/>
    <s v="中"/>
    <n v="0.1"/>
    <n v="0"/>
    <s v="柳琢"/>
    <s v="陈飞"/>
    <d v="2016-09-29T00:00:00"/>
    <d v="2016-10-14T00:00:00"/>
    <n v="179"/>
    <s v="数据变更"/>
    <x v="0"/>
    <s v=".\数据提取变更签字扫描件\机务\20160922-16POLS0243无法推送ERP-signed.pdf"/>
    <x v="6"/>
  </r>
  <r>
    <n v="441"/>
    <x v="145"/>
    <s v="张志瑜"/>
    <s v="采购保障部"/>
    <s v="MIS"/>
    <s v="20160922-16POLS0105合同状态错误-signed"/>
    <s v="16POLS0105 合同状态错误 "/>
    <s v="中"/>
    <n v="0.1"/>
    <n v="0"/>
    <s v="柳琢"/>
    <s v="陈飞"/>
    <d v="2016-09-28T00:00:00"/>
    <d v="2016-10-14T00:00:00"/>
    <n v="179"/>
    <s v="数据变更"/>
    <x v="0"/>
    <s v=".\数据提取变更签字扫描件\机务\20160922-16POLS0105合同状态错误-signed.pdf"/>
    <x v="6"/>
  </r>
  <r>
    <n v="442"/>
    <x v="145"/>
    <s v="张志瑜"/>
    <s v="采购保障部"/>
    <s v="MIS"/>
    <s v="20160922-16POT0319供应商修改问题"/>
    <s v="16POT0319 供应商修改"/>
    <s v="中"/>
    <n v="0"/>
    <n v="0"/>
    <s v="柳琢"/>
    <s v="陈飞"/>
    <d v="2016-09-23T00:00:00"/>
    <d v="2016-09-27T00:00:00"/>
    <n v="179"/>
    <s v="数据变更"/>
    <x v="0"/>
    <s v=".\数据提取变更签字扫描件\机务\20160922-16POT0319供应商修改问题-signed.pdf"/>
    <x v="6"/>
  </r>
  <r>
    <n v="443"/>
    <x v="145"/>
    <s v="张志瑜"/>
    <s v="采购保障部"/>
    <s v="MIS"/>
    <s v="16POLS0133序号H3057的历史记录消失"/>
    <s v="16POLS0133序号H3057的历史记录消失"/>
    <s v="中"/>
    <n v="0.1"/>
    <n v="0"/>
    <s v="柳琢"/>
    <s v="陈飞"/>
    <d v="2016-09-28T00:00:00"/>
    <d v="2016-10-14T00:00:00"/>
    <n v="179"/>
    <s v="数据变更"/>
    <x v="0"/>
    <s v=".\数据提取变更签字扫描件\机务\20160421.jpg"/>
    <x v="6"/>
  </r>
  <r>
    <n v="444"/>
    <x v="146"/>
    <s v="张志瑜"/>
    <s v="采购保障部"/>
    <s v="MIS"/>
    <s v="20160923-件号642-1016-501在YC无法退料"/>
    <s v="642-1016-501,S/N:CEA-0046 无法从 YC 做可用退料 "/>
    <s v="中"/>
    <n v="0.1"/>
    <n v="0"/>
    <s v="柳琢"/>
    <s v="陈飞"/>
    <d v="2016-09-27T00:00:00"/>
    <d v="2016-10-14T00:00:00"/>
    <n v="178"/>
    <s v="数据变更"/>
    <x v="0"/>
    <s v=".\数据提取变更签字扫描件\机务\20160923-件号642-1016-501在YC无法退料-signed.pdf"/>
    <x v="6"/>
  </r>
  <r>
    <n v="445"/>
    <x v="146"/>
    <s v="张志瑜"/>
    <s v="采购保障部"/>
    <s v="MIS"/>
    <s v="20160923-16POT0340取消-signed"/>
    <s v="16POT0340合同取消"/>
    <s v="中"/>
    <n v="0.1"/>
    <n v="0"/>
    <s v="柳琢"/>
    <s v="陈飞"/>
    <d v="2016-09-29T00:00:00"/>
    <d v="2016-10-14T00:00:00"/>
    <n v="178"/>
    <s v="数据变更"/>
    <x v="0"/>
    <s v=".\数据提取变更签字扫描件\机务\20160923-16POT0340取消-signed.pdf"/>
    <x v="6"/>
  </r>
  <r>
    <n v="446"/>
    <x v="146"/>
    <s v="张志瑜"/>
    <s v="采购保障部"/>
    <s v="MIS"/>
    <s v="20160923-16POLS0140 - 0101 - 0193 合同问题"/>
    <s v="具体问题如下： _x000a_1. 16POLS0140， MIS中合同报批弹错，错误信息：Error cux-20: 该供应商或供应商地点不合法，请检查！ _x000a_2. 16POLS0101， 1）租赁改价拨 2）无法确认价拨 &quot;ERROR：该合同行没有收料验收，不能再确认价拨&quot; _x000a_3. 16POLS0193， 无法确认价拨 &quot;ERROR：该合同行没有收料验收，不能再确认价拨&quot; "/>
    <s v="中"/>
    <n v="0.1"/>
    <n v="0"/>
    <s v="柳琢"/>
    <s v="陈飞"/>
    <d v="2016-09-29T00:00:00"/>
    <d v="2016-10-14T00:00:00"/>
    <n v="178"/>
    <s v="数据变更"/>
    <x v="0"/>
    <s v=".\数据提取变更签字扫描件\机务\20160923-16POLS0101-0140-1093问题-signed.pdf"/>
    <x v="3"/>
  </r>
  <r>
    <n v="447"/>
    <x v="147"/>
    <s v="张志瑜"/>
    <s v="采购保障部"/>
    <s v="MIS"/>
    <s v="20160926-D30665-709库寿信息删除"/>
    <s v="P/N:D30665-709,S/N:A10364删除综合查询界面和出入库料单查询界面的该错误库寿信息"/>
    <s v="中"/>
    <n v="0"/>
    <n v="0"/>
    <s v="柳琢"/>
    <s v="陈飞"/>
    <d v="2016-09-30T00:00:00"/>
    <d v="2016-09-27T00:00:00"/>
    <n v="175"/>
    <s v="数据变更"/>
    <x v="0"/>
    <s v=".\数据提取变更签字扫描件\机务\20160926-D30665-709库寿信息删除-signed.pdf"/>
    <x v="6"/>
  </r>
  <r>
    <n v="448"/>
    <x v="148"/>
    <s v="张志瑜"/>
    <s v="采购保障部"/>
    <s v="MIS"/>
    <s v="20160927-计量工具10283166无法收料操作"/>
    <s v="计量工具 10283166 无法收料，数据异常"/>
    <s v="中"/>
    <n v="0.1"/>
    <n v="0"/>
    <s v="柳琢"/>
    <s v="陈飞"/>
    <d v="2016-10-10T00:00:00"/>
    <d v="2016-10-14T00:00:00"/>
    <n v="174"/>
    <s v="数据变更"/>
    <x v="0"/>
    <s v=".\数据提取变更签字扫描件\机务\20160927-计量工具10283166无法收料操作-signed.pdf"/>
    <x v="6"/>
  </r>
  <r>
    <n v="449"/>
    <x v="148"/>
    <s v="张志瑜"/>
    <s v="采购保障部"/>
    <s v="MIS"/>
    <s v="20160927-16ROR2709供应商修改-signed"/>
    <s v="16ROR2709 供应商修改为编号：0509， 名称：北京凯兰航空技术有限公司上海分公司"/>
    <s v="中"/>
    <n v="0.1"/>
    <n v="0"/>
    <s v="柳琢"/>
    <s v="陈飞"/>
    <d v="2016-10-13T00:00:00"/>
    <d v="2016-10-14T00:00:00"/>
    <n v="174"/>
    <s v="数据变更"/>
    <x v="0"/>
    <s v=".\数据提取变更签字扫描件\机务\20160927-16ROR2709供应商修改-signed.pdf"/>
    <x v="3"/>
  </r>
  <r>
    <n v="450"/>
    <x v="148"/>
    <s v="张志瑜"/>
    <s v="采购保障部"/>
    <s v="MIS"/>
    <s v="20160927-16POH0137验收数据删除--急！"/>
    <s v="16POH0137 验收数据删除"/>
    <s v="高"/>
    <n v="0.1"/>
    <n v="0"/>
    <s v="柳琢"/>
    <s v="陈飞"/>
    <d v="2016-09-29T00:00:00"/>
    <d v="2016-10-14T00:00:00"/>
    <n v="174"/>
    <s v="数据变更"/>
    <x v="0"/>
    <s v=".\数据提取变更签字扫描件\机务\20160927-16POH0137验收数据删除-signed.pdf"/>
    <x v="0"/>
  </r>
  <r>
    <n v="451"/>
    <x v="148"/>
    <s v="张志瑜"/>
    <s v="采购保障部"/>
    <s v="MIS"/>
    <s v="20160927-16ROW0123无法报批"/>
    <s v="16ROW0123无法报批 “该供应商或供应商地点不合法，请检查！” "/>
    <s v="中"/>
    <n v="0.1"/>
    <n v="0"/>
    <s v="柳琢"/>
    <s v="陈飞"/>
    <d v="2016-09-29T00:00:00"/>
    <d v="2016-10-14T00:00:00"/>
    <n v="174"/>
    <s v="数据变更"/>
    <x v="0"/>
    <s v=".\数据提取变更签字扫描件\机务\20160927-16ROW0123无法报批-signed.pdf"/>
    <x v="3"/>
  </r>
  <r>
    <n v="452"/>
    <x v="148"/>
    <s v="张志瑜"/>
    <s v="采购保障部"/>
    <s v="MIS"/>
    <s v="20160927-PDA转库收料问题--紧急！_x000a_20160928---指令16SM03872无法收料"/>
    <s v="PDA 转库收料_x000a_89794015,C10060394\14401-028\SIC5059-14-20,AS384\16800-01-00,13T36,10T17\E0669D28A0"/>
    <s v="高"/>
    <n v="0.1"/>
    <n v="0"/>
    <s v="柳琢"/>
    <s v="陈飞"/>
    <d v="2016-09-30T00:00:00"/>
    <d v="2016-11-02T00:00:00"/>
    <n v="174"/>
    <s v="数据变更"/>
    <x v="0"/>
    <s v=".\数据提取变更签字扫描件\机务20160927-PDA转库收料问题-signed.pdf"/>
    <x v="6"/>
  </r>
  <r>
    <n v="453"/>
    <x v="148"/>
    <s v="张志瑜"/>
    <s v="采购保障部"/>
    <s v="MIS"/>
    <s v="20160927-16ROR2864收料数据删除"/>
    <s v="16ROR2864 收料数据删除"/>
    <s v="中"/>
    <n v="0.1"/>
    <n v="0"/>
    <s v="柳琢"/>
    <s v="陈飞"/>
    <d v="2016-09-30T00:00:00"/>
    <d v="2016-10-19T00:00:00"/>
    <n v="174"/>
    <s v="数据变更"/>
    <x v="0"/>
    <s v=".\数据提取变更签字扫描件\机务\20160927-16ROR2864收料数据删除-signed.pdf"/>
    <x v="6"/>
  </r>
  <r>
    <n v="454"/>
    <x v="144"/>
    <s v="张志瑜"/>
    <s v="采购保障部"/>
    <s v="MIS"/>
    <s v="20160921-工具136965系统数据丢失"/>
    <s v="P/N:DRT68923,136965库存信息不见、在工具查询界面，找不到该条形码信息 "/>
    <s v="高"/>
    <n v="0.1"/>
    <n v="0"/>
    <s v="柳琢"/>
    <s v="陈飞"/>
    <d v="2016-09-30T00:00:00"/>
    <d v="2016-10-14T00:00:00"/>
    <n v="180"/>
    <s v="数据变更"/>
    <x v="0"/>
    <s v=".\数据提取变更签字扫描件\机务\20160921-工具136965系统数据丢失-signed.pdf"/>
    <x v="6"/>
  </r>
  <r>
    <n v="455"/>
    <x v="148"/>
    <s v="张志瑜"/>
    <s v="采购保障部"/>
    <s v="MIS"/>
    <s v="20160927-16POLS0469发料申请撤回"/>
    <s v="16POLS0469 发料申请撤回"/>
    <s v="中"/>
    <n v="0.1"/>
    <n v="0"/>
    <s v="柳琢"/>
    <s v="陈飞"/>
    <d v="2016-10-10T00:00:00"/>
    <d v="2016-10-14T00:00:00"/>
    <n v="174"/>
    <s v="数据变更"/>
    <x v="0"/>
    <s v=".\数据提取变更签字扫描件\机务\20160927-16POLS0469发料申请撤回-signed.pdf"/>
    <x v="0"/>
  </r>
  <r>
    <n v="456"/>
    <x v="149"/>
    <s v="张志瑜"/>
    <s v="采购保障部"/>
    <s v="MIS"/>
    <s v="20160928-251BDUD01R02增加库寿信息"/>
    <s v="16POS0653， P/N: 251BDUD01R02,  批次号：1111415/1111416  已被收料,在相关界面补充库寿的起始/截止日期"/>
    <s v="中"/>
    <n v="0.1"/>
    <n v="0"/>
    <s v="柳琢"/>
    <s v="陈飞"/>
    <d v="2016-10-14T00:00:00"/>
    <d v="2016-10-14T00:00:00"/>
    <n v="173"/>
    <s v="数据变更"/>
    <x v="0"/>
    <s v=".\数据提取变更签字扫描件\机务\20160928-251BDUD01R02增加库寿信息-signed.pdf"/>
    <x v="1"/>
  </r>
  <r>
    <n v="457"/>
    <x v="149"/>
    <s v="张志瑜"/>
    <s v="采购保障部"/>
    <s v="MIS"/>
    <s v="20160928-工具1369102数据丢失"/>
    <s v="工具 1369102 数据丢失"/>
    <s v="中"/>
    <n v="0.1"/>
    <n v="0"/>
    <s v="柳琢"/>
    <s v="陈飞"/>
    <d v="2016-10-14T00:00:00"/>
    <d v="2016-10-14T00:00:00"/>
    <n v="173"/>
    <s v="数据变更"/>
    <x v="0"/>
    <s v=".\数据提取变更签字扫描件\机务\20160928-工具1369102数据丢失-signed.pdf"/>
    <x v="6"/>
  </r>
  <r>
    <n v="458"/>
    <x v="150"/>
    <s v="张志瑜"/>
    <s v="采购保障部"/>
    <s v="MIS"/>
    <s v="20160929-10325156计量工具无法收料"/>
    <s v="条形码 10325156 计量工具送检后无法收料"/>
    <s v="高"/>
    <n v="0.1"/>
    <n v="0"/>
    <s v="柳琢"/>
    <s v="陈飞"/>
    <d v="2016-10-14T00:00:00"/>
    <d v="2016-10-14T00:00:00"/>
    <n v="172"/>
    <s v="数据变更"/>
    <x v="0"/>
    <s v=".\数据提取变更签字扫描件\机务\20160929-10325156计量工具无法收料-signed.pdf"/>
    <x v="6"/>
  </r>
  <r>
    <n v="459"/>
    <x v="151"/>
    <s v="盛斌斌"/>
    <s v="维修工程部"/>
    <s v="MIS"/>
    <s v="TGC-M7100-003IT标准版"/>
    <s v="IT导入下附件内的查件单，由于工程要求下个C执行，因此请尽快导入，我10月6号过来升计划，然后准备加入10月份的C检清单"/>
    <s v="高"/>
    <n v="0.1"/>
    <n v="0"/>
    <s v="程泽"/>
    <s v="陈飞"/>
    <d v="2016-10-02T00:00:00"/>
    <d v="2016-10-02T00:00:00"/>
    <n v="171"/>
    <s v="数据变更"/>
    <x v="0"/>
    <s v=".\数据提取变更签字扫描件\机务\20160930.pdf"/>
    <x v="5"/>
  </r>
  <r>
    <n v="460"/>
    <x v="151"/>
    <s v="盛斌斌"/>
    <s v="维修工程部"/>
    <s v="MIS"/>
    <s v="清理换件异常2"/>
    <s v="系统还有19条需要处理。（按时间排列，前面20条中有19条需要删掉）"/>
    <s v="中"/>
    <n v="0.1"/>
    <s v="换件异常BUG"/>
    <s v="程泽"/>
    <s v="陈飞"/>
    <d v="1899-12-30T00:00:00"/>
    <d v="2016-10-09T00:00:00"/>
    <n v="171"/>
    <s v="数据变更"/>
    <x v="0"/>
    <s v=".\数据提取变更签字扫描件\机务\20160930.pdf"/>
    <x v="6"/>
  </r>
  <r>
    <n v="461"/>
    <x v="148"/>
    <s v="周磊"/>
    <s v="维修工程部"/>
    <s v="MIS"/>
    <s v="部件修改9.26"/>
    <s v="由于部件已经删除，请帮忙删除这条换件记录"/>
    <s v="中"/>
    <n v="0.1"/>
    <s v="操作步骤先后顺序"/>
    <s v="程泽"/>
    <s v="陈飞"/>
    <d v="1899-12-30T00:00:00"/>
    <d v="2016-12-08T00:00:00"/>
    <n v="174"/>
    <s v="数据变更"/>
    <x v="0"/>
    <s v=".\数据提取变更签字扫描件\机务\20160930.pdf"/>
    <x v="0"/>
  </r>
  <r>
    <n v="462"/>
    <x v="150"/>
    <s v="张琦"/>
    <s v="维修工程部"/>
    <s v="MIS"/>
    <s v="MAO日期变更"/>
    <s v="MAOA320-53-149的录入日期和批准日期请修改为2016-09-25 "/>
    <s v="高"/>
    <n v="0.1"/>
    <n v="0"/>
    <s v="程泽"/>
    <s v="陈飞"/>
    <d v="2016-09-29T00:00:00"/>
    <d v="2016-09-29T00:00:00"/>
    <n v="172"/>
    <s v="数据变更"/>
    <x v="0"/>
    <n v="0"/>
    <x v="0"/>
  </r>
  <r>
    <n v="463"/>
    <x v="152"/>
    <s v="张琦"/>
    <s v="维修工程部"/>
    <s v="MIS"/>
    <s v="B1896 CDD0032714需要作废"/>
    <s v="B1896 CDD0032714由于重复检输入有问题，有四个重复检，不能再一个保留中输入，因此新开了4个保留，此保留需作废，见附件图片，烦请处理，谢谢！_x000a_10月12日前，删除CDD0032714全部信息。 "/>
    <s v="高"/>
    <n v="0.1"/>
    <n v="0"/>
    <s v="程泽"/>
    <s v="陈飞"/>
    <d v="2016-10-12T00:00:00"/>
    <d v="2016-10-09T00:00:00"/>
    <n v="169"/>
    <s v="数据变更"/>
    <x v="0"/>
    <s v=".\数据提取变更签字扫描件\机务\20161008.pdf"/>
    <x v="0"/>
  </r>
  <r>
    <n v="464"/>
    <x v="146"/>
    <s v="张琦"/>
    <s v="维修工程部"/>
    <s v="MIS"/>
    <s v="201600923数据提取变更申请单V1.0"/>
    <s v="1、 规定集数据，有编辑状态统一一次变为已批准状态，用户名 ADMIN。 _x000a_2、 任务管理，输入输出产品，由对应操作指南带入。 "/>
    <s v="高"/>
    <n v="0.1"/>
    <n v="0"/>
    <s v="程泽"/>
    <s v="陈飞"/>
    <d v="2016-09-23T00:00:00"/>
    <d v="2016-09-23T00:00:00"/>
    <n v="178"/>
    <s v="数据变更"/>
    <x v="0"/>
    <s v=".\数据提取变更签字扫描件\机务\20160923.pdf"/>
    <x v="0"/>
  </r>
  <r>
    <n v="465"/>
    <x v="153"/>
    <s v="张志瑜"/>
    <s v="采购保障部"/>
    <s v="MIS"/>
    <s v="20161008-16POLS0200租赁改采购"/>
    <s v="16POLS0200该合同的供应商地址需要从航材租赁，改为航材采购。"/>
    <s v="中"/>
    <n v="0.1"/>
    <n v="0"/>
    <s v="柳琢"/>
    <s v="陈飞"/>
    <d v="2016-10-14T00:00:00"/>
    <d v="2016-10-09T00:00:00"/>
    <n v="163"/>
    <s v="数据变更"/>
    <x v="0"/>
    <s v=".\数据提取变更签字扫描件\机务\20161008-16POLS0200租赁改采购-signed.pdf"/>
    <x v="0"/>
  </r>
  <r>
    <n v="466"/>
    <x v="153"/>
    <s v="张志瑜"/>
    <s v="采购保障部"/>
    <s v="MIS"/>
    <s v="20161008-16POLS0243合同状态错误"/>
    <s v="16POLS0243需从“已批准”改为“全部收料”"/>
    <s v="中"/>
    <n v="0.1"/>
    <n v="0"/>
    <s v="柳琢"/>
    <s v="陈飞"/>
    <d v="2016-10-14T00:00:00"/>
    <d v="2016-10-09T00:00:00"/>
    <n v="163"/>
    <s v="数据变更"/>
    <x v="0"/>
    <s v=".\数据提取变更签字扫描件\机务\20161008-16POLS0243合同状态错误-signed.pdf"/>
    <x v="6"/>
  </r>
  <r>
    <n v="467"/>
    <x v="153"/>
    <s v="张志瑜"/>
    <s v="采购保障部"/>
    <s v="MIS"/>
    <s v="20161008-16POLS0369无法点击价拨"/>
    <s v="16POLS0369 无法确认价拨"/>
    <s v="中"/>
    <n v="0.1"/>
    <n v="0"/>
    <s v="柳琢"/>
    <s v="陈飞"/>
    <d v="2016-10-14T00:00:00"/>
    <d v="2016-10-09T00:00:00"/>
    <n v="163"/>
    <s v="数据变更"/>
    <x v="0"/>
    <s v=".\数据提取变更签字扫描件\机务\20161008-16POLS0369无法点击价拨-signed.pdf"/>
    <x v="6"/>
  </r>
  <r>
    <n v="468"/>
    <x v="153"/>
    <s v="张志瑜"/>
    <s v="采购保障部"/>
    <s v="MIS"/>
    <s v="20161008-RCF6708退回YC"/>
    <s v="RCF6708  SN:16170删除该件最后 2 条动历史记录，使该件回到 CK-YC-PVG,BKY。 "/>
    <s v="中"/>
    <n v="0.1"/>
    <n v="0"/>
    <s v="柳琢"/>
    <s v="陈飞"/>
    <d v="2016-10-11T00:00:00"/>
    <d v="2016-10-14T00:00:00"/>
    <n v="163"/>
    <s v="数据变更"/>
    <x v="0"/>
    <s v=".\数据提取变更签字扫描件\机务\20161008-RCF6708退回YC-signed.pdf"/>
    <x v="0"/>
  </r>
  <r>
    <n v="469"/>
    <x v="153"/>
    <s v="蔡磊"/>
    <s v="维修工程部"/>
    <s v="MIS"/>
    <s v="B1893 拆换件信息修改"/>
    <s v="帮忙删除一条拆换件记录（见附近红圈内信息），我需要重新录入。_x000a_之前这个拆下件只有原始装机记录，被我删掉了，然后换件记录就无法删除了。操作顺序被我弄反了，应该先删换件记录，再删原始装机记录。 "/>
    <s v="中"/>
    <n v="0.1"/>
    <s v="误操作"/>
    <s v="程泽"/>
    <s v="陈飞"/>
    <d v="2016-10-14T00:00:00"/>
    <d v="2016-10-09T00:00:00"/>
    <n v="163"/>
    <s v="数据变更"/>
    <x v="0"/>
    <s v=".\数据提取变更签字扫描件\机务\20161008.pdf"/>
    <x v="0"/>
  </r>
  <r>
    <n v="470"/>
    <x v="154"/>
    <s v="张琦"/>
    <s v="维修工程部"/>
    <s v="MIS"/>
    <s v="MIS授权后台恢复申请"/>
    <s v="授权号 424 账号201110082 姓名 顾悦 _x000a_恢复附件中顾悦的三个项目授权（必检项目、A320-214机型航线维护、线路施工）,授权状态“取消”恢复至“正常”。“取消原因”和“取消日期”清空。_x000a_该修复比较急，请于今日修复"/>
    <s v="高"/>
    <n v="0.1"/>
    <s v="误操作"/>
    <s v="程泽"/>
    <s v="陈飞"/>
    <d v="2016-10-09T00:00:00"/>
    <d v="2016-10-09T00:00:00"/>
    <n v="162"/>
    <s v="数据变更"/>
    <x v="0"/>
    <s v=".\数据提取变更签字扫描件\机务\20161008.pdf"/>
    <x v="0"/>
  </r>
  <r>
    <n v="471"/>
    <x v="155"/>
    <s v="张志瑜"/>
    <s v="采购保障部"/>
    <s v="MIS"/>
    <s v="20161010-16ROE0130验收问题"/>
    <s v="16ROE0130该合同数量200个，已验收199个，在验收第200个时弹出错误框：收料数量超过合同数量。"/>
    <s v="高"/>
    <n v="0.1"/>
    <n v="0"/>
    <s v="柳琢"/>
    <s v="陈飞"/>
    <d v="2016-10-13T00:00:00"/>
    <d v="2016-10-11T00:00:00"/>
    <n v="161"/>
    <s v="数据变更"/>
    <x v="0"/>
    <s v=".\数据提取变更签字扫描件\机务\20161010-16ROE0130验收问题-signed.pdf"/>
    <x v="6"/>
  </r>
  <r>
    <n v="472"/>
    <x v="156"/>
    <s v="张志瑜"/>
    <s v="采购保障部"/>
    <s v="MIS"/>
    <s v="20161011-条形码1256201移动记录问题"/>
    <s v="条形码 1256201 历史移动记录有问题，导致有多余数据，需做删除"/>
    <s v="中"/>
    <n v="0.1"/>
    <n v="0"/>
    <s v="柳琢"/>
    <s v="陈飞"/>
    <d v="2016-10-24T00:00:00"/>
    <d v="2016-10-14T00:00:00"/>
    <n v="160"/>
    <s v="数据变更"/>
    <x v="0"/>
    <s v=".\数据提取变更签字扫描件\机务\20161011-条形码1256201移动记录问题-signed.pdf"/>
    <x v="2"/>
  </r>
  <r>
    <n v="473"/>
    <x v="157"/>
    <s v="张志瑜"/>
    <s v="采购保障部"/>
    <s v="MIS"/>
    <s v="20161011-条形码5059118、5059119移动记录问题"/>
    <s v="条形码 5059118,5059119 数据重复"/>
    <s v="高"/>
    <n v="0.1"/>
    <n v="0"/>
    <s v="柳琢"/>
    <s v="陈飞"/>
    <d v="2016-10-14T00:00:00"/>
    <d v="2016-10-19T00:00:00"/>
    <n v="159"/>
    <s v="数据变更"/>
    <x v="0"/>
    <s v=".\数据提取变更签字扫描件\机务\20161011-条形码5059118-5059119数据重复-signed.pdf"/>
    <x v="6"/>
  </r>
  <r>
    <n v="474"/>
    <x v="157"/>
    <s v="张志瑜"/>
    <s v="采购保障部"/>
    <s v="MIS"/>
    <s v="20161012-条形码1042404数据重复-"/>
    <s v="条形码 1042404 数据重复 "/>
    <s v="高"/>
    <n v="0.1"/>
    <n v="0"/>
    <s v="柳琢"/>
    <s v="陈飞"/>
    <d v="2016-10-14T00:00:00"/>
    <d v="2016-10-14T00:00:00"/>
    <n v="159"/>
    <s v="数据变更"/>
    <x v="0"/>
    <s v=".\数据提取变更签字扫描件\机务\20161012-条形码1042404数据重复-signed.pdf"/>
    <x v="6"/>
  </r>
  <r>
    <n v="475"/>
    <x v="158"/>
    <s v="张志瑜"/>
    <s v="采购保障部"/>
    <s v="MIS"/>
    <s v="20161013-2024T3-转库收料上架后库存消失----急！"/>
    <s v="件号 2024T3-1.8 转库收料、上架后，库存信息不见"/>
    <s v="高"/>
    <n v="0.1"/>
    <n v="0"/>
    <s v="柳琢"/>
    <s v="陈飞"/>
    <d v="2016-10-14T00:00:00"/>
    <d v="2016-10-14T00:00:00"/>
    <n v="158"/>
    <s v="数据变更"/>
    <x v="0"/>
    <s v=".\数据提取变更签字扫描件\机务\20161013-2024T3-转库收料上架后库存消失-signed.pdf"/>
    <x v="6"/>
  </r>
  <r>
    <n v="476"/>
    <x v="159"/>
    <s v="张志瑜"/>
    <s v="采购保障部"/>
    <s v="MIS"/>
    <s v="20161013-16SM04115申请数量即状态修改"/>
    <s v="16SM04115 申请数量及状态修改"/>
    <s v="高"/>
    <n v="0.1"/>
    <n v="0"/>
    <s v="柳琢"/>
    <s v="陈飞"/>
    <d v="2016-10-21T00:00:00"/>
    <d v="2016-10-19T00:00:00"/>
    <n v="157"/>
    <s v="数据变更"/>
    <x v="0"/>
    <s v=".\数据提取变更签字扫描件\机务\20161013-16SM04115申请数量及状态修改-signed.pdf"/>
    <x v="6"/>
  </r>
  <r>
    <n v="477"/>
    <x v="160"/>
    <s v="洪赟"/>
    <s v="维修工程部"/>
    <s v="MIS"/>
    <s v="9920 FCU 移动历史 不正确"/>
    <s v="PN:441921-5， SN:CUC14296这个件的移动历史有误，目前位置是正确的，该件应该是6310原始装机，后进入APU，SN:P-3437._x000a_如果可以修改移动历史的话，请按附件所示修改，如果不方便修改，请在装机设备中删除该件，我手工再加一次。"/>
    <s v="中"/>
    <n v="0.1"/>
    <n v="0"/>
    <s v="程泽"/>
    <s v="陈飞"/>
    <d v="1899-12-30T00:00:00"/>
    <d v="2016-10-19T00:00:00"/>
    <n v="154"/>
    <s v="数据变更"/>
    <x v="0"/>
    <s v=".\数据提取变更签字扫描件\机务\20161017.pdf"/>
    <x v="0"/>
  </r>
  <r>
    <n v="478"/>
    <x v="160"/>
    <s v="洪赟"/>
    <s v="维修工程部"/>
    <s v="MIS"/>
    <s v="B6840 FLB 0691941"/>
    <s v="FLB的报告1中有个拆换件没有成功，我本来打算做NA无序号件的记录，然后删除了原始装机，造成无法删除拆换记录，烦请帮忙删除一下此换件记录，我后续补"/>
    <s v="中"/>
    <n v="0.1"/>
    <n v="0"/>
    <s v="程泽"/>
    <s v="陈飞"/>
    <d v="1899-12-30T00:00:00"/>
    <d v="2016-10-19T00:00:00"/>
    <n v="154"/>
    <s v="数据变更"/>
    <x v="0"/>
    <s v=".\数据提取变更签字扫描件\机务\20161017.pdf"/>
    <x v="0"/>
  </r>
  <r>
    <n v="479"/>
    <x v="160"/>
    <s v="蔡磊"/>
    <s v="维修工程部"/>
    <s v="MIS"/>
    <s v="1839 虚拟完工 2016.09.30"/>
    <s v="修改一下B1839工卡的完工人信息（见附件红圈内），将完工人修改为“虚拟完工”。"/>
    <s v="中"/>
    <n v="0.1"/>
    <n v="0"/>
    <s v="程泽"/>
    <s v="陈飞"/>
    <d v="1899-12-30T00:00:00"/>
    <d v="2016-10-19T00:00:00"/>
    <n v="154"/>
    <s v="数据变更"/>
    <x v="0"/>
    <s v=".\数据提取变更签字扫描件\机务\20161017.pdf"/>
    <x v="0"/>
  </r>
  <r>
    <n v="480"/>
    <x v="161"/>
    <s v="徐智翰"/>
    <s v="日分"/>
    <s v="MIS"/>
    <n v="0"/>
    <s v="16ROR0122合同状态修改"/>
    <s v="高"/>
    <n v="0"/>
    <n v="0"/>
    <s v="杨潇白"/>
    <s v="陈飞"/>
    <d v="2016-10-18T00:00:00"/>
    <d v="2016-10-18T00:00:00"/>
    <n v="153"/>
    <s v="数据变更"/>
    <x v="0"/>
    <s v=".\数据提取变更签字扫描件\机务\数据变更申请1018.pdf"/>
    <x v="0"/>
  </r>
  <r>
    <n v="481"/>
    <x v="161"/>
    <s v="张志瑜"/>
    <s v="采购保障部"/>
    <s v="MIS"/>
    <s v="20161018-16POLS0133部件历史记录丢失-signed"/>
    <s v="16POLS0133部件缺少前几次合同的历史记录"/>
    <s v="中"/>
    <n v="0.1"/>
    <n v="0"/>
    <s v="杨潇白"/>
    <s v="陈飞"/>
    <d v="2016-10-30T00:00:00"/>
    <d v="2016-10-19T00:00:00"/>
    <n v="153"/>
    <s v="数据变更"/>
    <x v="0"/>
    <s v=".\数据提取变更签字扫描件\机务\20161018-16POLS0133部件历史记录丢失-signed.pdf"/>
    <x v="6"/>
  </r>
  <r>
    <n v="482"/>
    <x v="162"/>
    <s v="张志瑜"/>
    <s v="采购保障部"/>
    <s v="MIS"/>
    <s v="2016101-136965系统状态和移动历史问题"/>
    <s v="条形码136965今天做领用发料，然后领用归还后，发现系统的状态还在 DZ, 且领用归还的记录显示不出来。"/>
    <s v="高"/>
    <n v="0.1"/>
    <n v="0"/>
    <s v="杨潇白"/>
    <s v="陈飞"/>
    <d v="2016-10-20T00:00:00"/>
    <d v="2016-10-26T00:00:00"/>
    <n v="152"/>
    <s v="数据变更"/>
    <x v="0"/>
    <s v=".\数据提取变更签字扫描件\机务\20161019-136965系统状态和移动历史问题-signed.pdf"/>
    <x v="6"/>
  </r>
  <r>
    <n v="483"/>
    <x v="162"/>
    <s v="郑冉"/>
    <s v="维修工程部"/>
    <s v="MIS"/>
    <s v="MIS送修工作包ENG57322200问题修改"/>
    <s v="MIS送修工作包ENG57322200选择改版后出来两个R1版本的工作包，请帮忙联系IT将多余的编辑状态下的工作包ENG57322200删除。"/>
    <s v="中"/>
    <n v="0.1"/>
    <n v="0"/>
    <s v="程泽"/>
    <s v="陈飞"/>
    <d v="1899-12-30T00:00:00"/>
    <d v="2016-10-26T00:00:00"/>
    <n v="152"/>
    <s v="数据变更"/>
    <x v="0"/>
    <s v=".\数据提取变更签字扫描件\机务\20161019.pdf"/>
    <x v="6"/>
  </r>
  <r>
    <n v="484"/>
    <x v="162"/>
    <s v="冯小辉"/>
    <s v="维修工程部"/>
    <s v="MIS"/>
    <s v="关于b1628飞机CVR，DFDR译码工卡进MIS"/>
    <s v="B1628 FDR 980-4750-001 FDR-03372 TGPE-M3133-001 WO160818883709 _x000a_B1628 CVR 980-6032-020 CVR-03128 TGPE-M2371-001 WO160818883708_x000a_请将这2份卡补记录，通过后台做数据方式加入化验类管理项目，状态为“已取样”，计划日期 2016-09-19 ，反馈截止日期为空，操作日期为今日 2016-10-19 ，操作人 ADMIN 。"/>
    <s v="中"/>
    <n v="0.1"/>
    <n v="0"/>
    <s v="程泽"/>
    <s v="陈飞"/>
    <d v="1899-12-30T00:00:00"/>
    <d v="2016-10-26T00:00:00"/>
    <n v="152"/>
    <s v="数据变更"/>
    <x v="0"/>
    <s v=".\数据提取变更签字扫描件\机务\20161019.pdf"/>
    <x v="0"/>
  </r>
  <r>
    <n v="485"/>
    <x v="162"/>
    <s v="张志瑜"/>
    <s v="采购保障部"/>
    <s v="MIS"/>
    <s v="20161019-需求 杨州-暹粒新增基地字段"/>
    <s v="1.发料量统计界面、必备器材监控、各基地最低库存警告界面、外基地不备清单、需求计划界面、备件数量监控界面、RSPL 管理界面增加扬州、暹粒字段，EXCEL导出也要相应增加_x000a_2.出入库料单查询，扬州和暹粒在库房的下拉菜单里顺序要自动排序靠前，可列在济州后面。 "/>
    <s v="高"/>
    <n v="0"/>
    <n v="0"/>
    <s v="杨潇白"/>
    <s v="陈飞"/>
    <d v="2016-10-21T00:00:00"/>
    <d v="2016-12-15T00:00:00"/>
    <n v="152"/>
    <s v="数据变更"/>
    <x v="0"/>
    <s v=".\数据提取变更签字扫描件\机务\20161019-需求 杨州-暹粒新增基地代码-signed.pdf"/>
    <x v="1"/>
  </r>
  <r>
    <n v="486"/>
    <x v="163"/>
    <s v="周磊"/>
    <s v="维修工程部"/>
    <s v="MIS"/>
    <s v="FLB整体搬移10.14"/>
    <s v="将FLB（F0556365）上的内容搬移到FLB（F0556353）上"/>
    <s v="中"/>
    <n v="0.1"/>
    <n v="0"/>
    <s v="程泽"/>
    <s v="陈飞"/>
    <d v="1899-12-30T00:00:00"/>
    <s v="2016/10/26_x000a_2016/12/6业务反馈仍然未改好_x000a_2016/12/8"/>
    <n v="151"/>
    <s v="数据变更"/>
    <x v="0"/>
    <s v=".\数据提取变更签字扫描件\机务\20161019.pdf"/>
    <x v="0"/>
  </r>
  <r>
    <n v="487"/>
    <x v="163"/>
    <s v="张志瑜"/>
    <s v="采购保障部"/>
    <s v="MIS"/>
    <s v="20161020-D31865-111几个序号的库寿信息删除"/>
    <s v="件号：D31865-111,多个序号的库寿信息需删除"/>
    <s v="中"/>
    <n v="0.1"/>
    <n v="0"/>
    <s v="杨潇白"/>
    <s v="陈飞"/>
    <d v="2016-10-28T00:00:00"/>
    <d v="2016-10-26T00:00:00"/>
    <n v="151"/>
    <s v="数据变更"/>
    <x v="0"/>
    <s v=".\数据提取变更签字扫描件\机务\20161020-D31865-111几个序号的库寿信息删除-signed.pdf"/>
    <x v="0"/>
  </r>
  <r>
    <n v="488"/>
    <x v="164"/>
    <s v="张志瑜"/>
    <s v="采购保障部"/>
    <s v="MIS"/>
    <s v="20161021-112788转库收料界面多余数据删除"/>
    <s v="112788 转库收料界面多余数据删除"/>
    <s v="中"/>
    <n v="0.1"/>
    <n v="0"/>
    <s v="杨潇白"/>
    <s v="陈飞"/>
    <d v="2016-10-26T00:00:00"/>
    <d v="2016-10-26T00:00:00"/>
    <n v="150"/>
    <s v="数据变更"/>
    <x v="0"/>
    <s v=".\数据提取变更签字扫描件\机务\20161021-112788转库收料界面多余数据删除-signed.pdf"/>
    <x v="6"/>
  </r>
  <r>
    <n v="489"/>
    <x v="164"/>
    <s v="张志瑜"/>
    <s v="采购保障部"/>
    <s v="MIS"/>
    <s v="20161021-合同发料问题及数据修复-----紧急！"/>
    <s v="16ROR3172、16ROR0365合同状态、库存信息修改"/>
    <s v="高"/>
    <n v="0.1"/>
    <n v="0"/>
    <s v="杨潇白"/>
    <s v="陈飞"/>
    <d v="2016-10-26T00:00:00"/>
    <d v="2016-10-26T00:00:00"/>
    <n v="150"/>
    <s v="数据变更"/>
    <x v="0"/>
    <s v=".\数据提取变更签字扫描件\机务\20161021-16ROR3172-0365相关数据问题-signed.pdf"/>
    <x v="6"/>
  </r>
  <r>
    <n v="490"/>
    <x v="164"/>
    <s v="张志瑜"/>
    <s v="采购保障部"/>
    <s v="MIS"/>
    <s v="20161021-16ROR3286无法报批-signed"/>
    <s v="15ROR3286 无法报批推送"/>
    <s v="中"/>
    <n v="0.1"/>
    <n v="0"/>
    <s v="杨潇白"/>
    <s v="陈飞"/>
    <d v="2016-10-30T00:00:00"/>
    <d v="2016-10-26T00:00:00"/>
    <n v="150"/>
    <s v="数据变更"/>
    <x v="0"/>
    <s v=".\数据提取变更签字扫描件\机务\20161021-16ROR3286无法报批-signed.pdf"/>
    <x v="3"/>
  </r>
  <r>
    <n v="491"/>
    <x v="165"/>
    <s v="张志瑜"/>
    <s v="采购保障部"/>
    <s v="MIS"/>
    <s v="20161024-1033358数据修改----紧急"/>
    <s v="1033358 工具数据修改，删除 3 条记录"/>
    <s v="高"/>
    <n v="0"/>
    <n v="0"/>
    <s v="杨潇白"/>
    <s v="陈飞"/>
    <d v="2016-10-24T00:00:00"/>
    <d v="2016-10-24T00:00:00"/>
    <n v="147"/>
    <s v="数据变更"/>
    <x v="1"/>
    <s v=".\数据提取变更签字扫描件\机务\20161024-1033358数据修改----急-signed.pdf"/>
    <x v="6"/>
  </r>
  <r>
    <n v="492"/>
    <x v="166"/>
    <s v="张志瑜"/>
    <s v="采购保障部"/>
    <s v="MIS"/>
    <s v="20161025-16POT0389合同修改-signed"/>
    <s v="16POT0389,直接删除该合同的这 2 个合同行"/>
    <s v="高"/>
    <n v="0.1"/>
    <n v="0"/>
    <s v="杨潇白"/>
    <s v="陈飞"/>
    <d v="2016-10-28T00:00:00"/>
    <d v="2016-12-01T00:00:00"/>
    <n v="146"/>
    <s v="数据变更"/>
    <x v="0"/>
    <s v=".\数据提取变更签字扫描件\机务\20161025-16POT0389合同修改-signed.pdf"/>
    <x v="0"/>
  </r>
  <r>
    <n v="493"/>
    <x v="163"/>
    <s v="吴葵智"/>
    <s v="维修工程部"/>
    <s v="MIS"/>
    <s v="请在10月30日下班前帮忙导出附表中评估历史延长维修周期所需的数据"/>
    <n v="0"/>
    <s v="高"/>
    <n v="0.1"/>
    <n v="0"/>
    <s v="程泽"/>
    <s v="陈飞"/>
    <d v="2016-10-30T00:00:00"/>
    <d v="2016-11-01T00:00:00"/>
    <n v="151"/>
    <s v="数据提取"/>
    <x v="0"/>
    <s v=".\数据提取变更签字扫描件\机务\20161028.pdf"/>
    <x v="5"/>
  </r>
  <r>
    <n v="494"/>
    <x v="167"/>
    <s v="谢志谦"/>
    <s v="维修工程部"/>
    <s v="MIS"/>
    <s v="B1839-F0561390-VOR拆下序号错误"/>
    <s v="正确的拆下序号应该是RVA36B-12805,而不是RVA36B-12806，请帮忙删除附件红色框内的三个步骤"/>
    <s v="中"/>
    <n v="0.1"/>
    <s v="工作者输入错误的序号信息"/>
    <s v="程泽"/>
    <s v="陈飞"/>
    <d v="1899-12-30T00:00:00"/>
    <d v="2016-11-10T00:00:00"/>
    <n v="140"/>
    <s v="数据变更"/>
    <x v="0"/>
    <s v=".\数据提取变更签字扫描件\机务\20161031.pdf"/>
    <x v="0"/>
  </r>
  <r>
    <n v="495"/>
    <x v="168"/>
    <s v="张志瑜"/>
    <s v="采购保障部"/>
    <s v="MIS"/>
    <s v="20161028-16POLS0454供应商修改-signed"/>
    <s v="16POLS0454把供应商改为昆明利顿企业管理有限公司，编号：0027 "/>
    <s v="中"/>
    <n v="0.1"/>
    <n v="0"/>
    <s v="杨潇白"/>
    <s v="陈飞"/>
    <d v="2016-11-02T00:00:00"/>
    <d v="2016-11-10T00:00:00"/>
    <n v="143"/>
    <s v="数据变更"/>
    <x v="0"/>
    <s v=".\数据提取变更签字扫描件\机务\20161028-16POLS0454供应商修改-signed.pdf"/>
    <x v="3"/>
  </r>
  <r>
    <n v="496"/>
    <x v="168"/>
    <s v="张志瑜"/>
    <s v="采购保障部"/>
    <s v="MIS"/>
    <s v="20161028-16POLS0336租赁改采购-signed"/>
    <s v="16POLS0336 租赁改采购"/>
    <s v="中"/>
    <n v="0.1"/>
    <n v="0"/>
    <s v="杨潇白"/>
    <s v="陈飞"/>
    <d v="2016-11-02T00:00:00"/>
    <d v="2016-11-10T00:00:00"/>
    <n v="143"/>
    <s v="数据变更"/>
    <x v="0"/>
    <s v=".\数据提取变更签字扫描件\机务\20161028-16POLS0336租赁改采购-signed.pdf"/>
    <x v="0"/>
  </r>
  <r>
    <n v="497"/>
    <x v="167"/>
    <s v="张志瑜"/>
    <s v="采购保障部"/>
    <s v="MIS"/>
    <s v="20161031-大阪报废数据问题"/>
    <s v="大阪在 2016-10-28 做了 9 个器材报废，但系统数据显示出错。"/>
    <s v="高"/>
    <n v="0.1"/>
    <n v="0"/>
    <s v="杨潇白"/>
    <s v="陈飞"/>
    <d v="2016-11-03T00:00:00"/>
    <d v="2016-11-10T00:00:00"/>
    <n v="140"/>
    <s v="数据变更"/>
    <x v="0"/>
    <s v=".\数据提取变更签字扫描件\机务\20161031-大阪报废数据问题-signed.pdf"/>
    <x v="6"/>
  </r>
  <r>
    <n v="498"/>
    <x v="169"/>
    <s v="张志瑜"/>
    <s v="采购保障部"/>
    <s v="MIS"/>
    <s v="20161101-浦东报废数据问题"/>
    <s v="上部位置和下部移动历史有矛盾"/>
    <s v="高"/>
    <n v="0.1"/>
    <n v="0"/>
    <s v="杨潇白"/>
    <s v="陈飞"/>
    <d v="2016-11-03T00:00:00"/>
    <d v="2016-11-10T00:00:00"/>
    <n v="139"/>
    <s v="数据变更"/>
    <x v="0"/>
    <s v=".\数据提取变更签字扫描件\机务\20161101-浦东报废数据问题-signed.pdf"/>
    <x v="0"/>
  </r>
  <r>
    <n v="499"/>
    <x v="170"/>
    <s v="张琦"/>
    <s v="维修工程部"/>
    <s v="MIS"/>
    <s v="B1671 CDD24360 需要删除"/>
    <s v="B1671 CDD0024360 删除，目前我在MIS内看不到与CDD0024360的FLB F0635612的关联关系，请删除时确认一下，关联关系应该断开的。"/>
    <s v="中"/>
    <n v="0.1"/>
    <s v="因为雷达罩最终更换了，不需要办理雷达罩保留"/>
    <s v="程泽"/>
    <s v="陈飞"/>
    <d v="1899-12-30T00:00:00"/>
    <d v="2016-11-10T00:00:00"/>
    <n v="138"/>
    <s v="数据变更"/>
    <x v="0"/>
    <s v=".\数据提取变更签字扫描件\机务\20161109(2).pdf"/>
    <x v="0"/>
  </r>
  <r>
    <n v="500"/>
    <x v="170"/>
    <s v="张志瑜"/>
    <s v="采购保障部"/>
    <s v="MIS"/>
    <s v="20161102-16POT0275收料数量问题---紧急！"/>
    <s v="16POT0275， 15POT0122  收料数据问题 "/>
    <s v="高"/>
    <n v="0.1"/>
    <n v="0"/>
    <s v="杨潇白"/>
    <s v="陈飞"/>
    <d v="2016-11-03T00:00:00"/>
    <d v="2016-11-10T00:00:00"/>
    <n v="138"/>
    <s v="数据变更"/>
    <x v="0"/>
    <s v=".\数据提取变更签字扫描件\机务\20161102-16POT0275收料数量问题-signed.pdf"/>
    <x v="6"/>
  </r>
  <r>
    <n v="501"/>
    <x v="170"/>
    <s v="张志瑜"/>
    <s v="采购保障部"/>
    <s v="MIS"/>
    <s v="20161102-库寿信息删除"/>
    <s v="272-381230-00，D31516-717 库寿信息删除"/>
    <s v="中"/>
    <n v="0.1"/>
    <n v="0"/>
    <s v="杨潇白"/>
    <s v="陈飞"/>
    <d v="2016-11-04T00:00:00"/>
    <d v="2016-11-10T00:00:00"/>
    <n v="138"/>
    <s v="数据变更"/>
    <x v="0"/>
    <s v=".\数据提取变更签字扫描件\机务\20161102-库寿信息删除-signed.pdf"/>
    <x v="2"/>
  </r>
  <r>
    <n v="502"/>
    <x v="171"/>
    <s v="张志瑜"/>
    <s v="采购保障部"/>
    <s v="MIS"/>
    <s v="20161103-MS21914V10P转库问题---急！"/>
    <s v="MS21914V10P 综合查询显示在 ZK 状态，指令单显示在准备状态（未发料），导致在浦东无法做转库收料（HQTOPVG201601123） "/>
    <s v="高"/>
    <n v="0.1"/>
    <n v="0"/>
    <s v="杨潇白"/>
    <s v="陈飞"/>
    <d v="2016-11-04T00:00:00"/>
    <d v="2016-11-10T00:00:00"/>
    <n v="137"/>
    <s v="数据变更"/>
    <x v="0"/>
    <s v=".\数据提取变更签字扫描件\机务\20161103-MS21914V10P转库问题-signed.pdf"/>
    <x v="6"/>
  </r>
  <r>
    <n v="503"/>
    <x v="171"/>
    <s v="张志瑜"/>
    <s v="采购保障部"/>
    <s v="MIS"/>
    <s v="20161103-1261459-1261428转库收料数据重复"/>
    <s v="1261459、1261428工具转库收料的这2条记录，应删除，这2条记录都已经转库收料了，重复数据"/>
    <s v="中"/>
    <n v="0.1"/>
    <n v="0"/>
    <s v="杨潇白"/>
    <s v="陈飞"/>
    <d v="2016-11-08T00:00:00"/>
    <d v="2016-11-10T00:00:00"/>
    <n v="137"/>
    <s v="数据变更"/>
    <x v="0"/>
    <s v=".\数据提取变更签字扫描件\机务\20161103-1261459-1261428转库收料数据重复-signed.pdf"/>
    <x v="6"/>
  </r>
  <r>
    <n v="504"/>
    <x v="171"/>
    <s v="张志瑜"/>
    <s v="采购保障部"/>
    <s v="MIS"/>
    <s v="20161103- NAS1611-029A转库收料多余数据问题，  1010804-0转库及库存数据问题"/>
    <s v="NAS1611-029A  该件号在 16SM00738下，HQ--KIX, 系统查询已转库收料入库，但现在还发现 HQTOKIX201600014内还包括该件号的未收料记录。"/>
    <s v="中"/>
    <n v="0.1"/>
    <n v="0"/>
    <s v="杨潇白"/>
    <s v="陈飞"/>
    <d v="2016-11-08T00:00:00"/>
    <d v="2016-11-10T00:00:00"/>
    <n v="137"/>
    <s v="数据变更"/>
    <x v="0"/>
    <s v=".\数据提取变更签字扫描件\机务\20161103-NAS1611-029A转库收料多余数据-signed.pdf"/>
    <x v="6"/>
  </r>
  <r>
    <n v="505"/>
    <x v="171"/>
    <s v="张志瑜"/>
    <s v="采购保障部"/>
    <s v="MIS"/>
    <s v="20161103-15POT合同取消及数量修改"/>
    <s v="1）15POT0010 中合同数修改为 2，合同状态改为：全部收料； _x000a_2）15POT0229 合同数修改为 3，，合同状态改为：全部收料； _x000a_3）以下合同请把状态改为：取消。 _x000a_ 15POT0033、15POT0076、15POT0084、15POT0204、15POT0254、    15POT0340。 "/>
    <s v="中"/>
    <n v="0.1"/>
    <n v="0"/>
    <s v="杨潇白"/>
    <s v="陈飞"/>
    <d v="2016-11-11T00:00:00"/>
    <d v="2016-11-17T00:00:00"/>
    <n v="137"/>
    <s v="数据变更"/>
    <x v="0"/>
    <s v=".\数据提取变更签字扫描件\机务\20161103-15POT合同取消及数量修改-signed.pdf"/>
    <x v="0"/>
  </r>
  <r>
    <n v="506"/>
    <x v="171"/>
    <s v="张志瑜"/>
    <s v="采购保障部"/>
    <s v="MIS"/>
    <s v="20161103-16POS0893报批申请单问题"/>
    <s v="16POS0893 该合同采购件号：3876223-1，1 个。 但点击报批申请单，弹出的界面显示 4 行一样的行信息。"/>
    <s v="中"/>
    <n v="0"/>
    <n v="0"/>
    <s v="杨潇白"/>
    <s v="陈飞"/>
    <d v="2016-11-08T00:00:00"/>
    <d v="1899-12-30T00:00:00"/>
    <n v="137"/>
    <s v="数据变更"/>
    <x v="2"/>
    <s v=".\数据提取变更签字扫描件\机务\20161103-16POS0893报批申请单问题-signed.pdf"/>
    <x v="6"/>
  </r>
  <r>
    <n v="507"/>
    <x v="172"/>
    <s v="张志瑜"/>
    <s v="采购保障部"/>
    <s v="MIS"/>
    <s v="20161104-16POLS0516合同数据修改"/>
    <s v="16POLS0516  该合同件号：DK120 被错误按批次件收料，发料了，需把该件的收料，发料记录删除，合同退回到未收料状态，再重新做收料。"/>
    <s v="中"/>
    <n v="0.1"/>
    <n v="0"/>
    <s v="杨潇白"/>
    <s v="陈飞"/>
    <d v="2016-11-10T00:00:00"/>
    <d v="2016-11-10T00:00:00"/>
    <n v="136"/>
    <s v="数据变更"/>
    <x v="0"/>
    <s v=".\数据提取变更签字扫描件\机务\20161104-16POLS0516合同数据修改-signed.pdf"/>
    <x v="0"/>
  </r>
  <r>
    <n v="508"/>
    <x v="172"/>
    <s v="张志瑜"/>
    <s v="采购保障部"/>
    <s v="MIS"/>
    <s v="20161104-工具包95022905数据问题"/>
    <s v="工具包 95022905 该工具包从 KYGZ--SXW--KY 后，发现里面的一个工具状态变成 GZ 了，需改回到 KY."/>
    <s v="高"/>
    <n v="0.1"/>
    <n v="0"/>
    <s v="杨潇白"/>
    <s v="陈飞"/>
    <d v="2016-11-10T00:00:00"/>
    <d v="2016-11-16T00:00:00"/>
    <n v="136"/>
    <s v="数据变更"/>
    <x v="0"/>
    <s v=".\数据提取变更签字扫描件\机务\20161104-工具包95022905数据问题-signed.pdf"/>
    <x v="6"/>
  </r>
  <r>
    <n v="509"/>
    <x v="172"/>
    <s v="张志瑜"/>
    <s v="采购保障部"/>
    <s v="MIS"/>
    <s v="20161104-2LA005543-10删除收料转库发料等记录"/>
    <s v="件号：2LA005543-10,批次：1112276 收料、转库、发料记录删除 "/>
    <s v="中"/>
    <n v="0.1"/>
    <n v="0"/>
    <s v="杨潇白"/>
    <s v="陈飞"/>
    <d v="2016-11-10T00:00:00"/>
    <d v="2016-11-10T00:00:00"/>
    <n v="136"/>
    <s v="数据变更"/>
    <x v="0"/>
    <s v=".\数据提取变更签字扫描件\机务\20161104-2LA005543-10删除收料转库发料等记录-signed.pdf"/>
    <x v="6"/>
  </r>
  <r>
    <n v="510"/>
    <x v="173"/>
    <s v="张琦"/>
    <s v="维修工程部"/>
    <s v="MIS"/>
    <s v="CDD0018446 和 CDD0018447 飞机号输错，烦请修改"/>
    <s v="CDD0018446和CDD0018447 机号改为B6902"/>
    <s v="高"/>
    <n v="0.1"/>
    <s v="航线人为"/>
    <s v="程泽"/>
    <s v="陈飞"/>
    <d v="2016-11-08T00:00:00"/>
    <d v="2016-11-10T00:00:00"/>
    <n v="132"/>
    <s v="数据变更"/>
    <x v="0"/>
    <s v=".\数据提取变更签字扫描件\机务\20161109.pdf"/>
    <x v="0"/>
  </r>
  <r>
    <n v="511"/>
    <x v="173"/>
    <s v="张琦"/>
    <s v="维修工程部"/>
    <s v="MIS"/>
    <s v="无主题"/>
    <s v="后台导出一份持有维修人员执照的人员名单。_x000a_1、MIS用户处于激活状态_x000a_2、在人事基本信息-证书-证书类型是“维修人员执照”的人员清单。_x000a_3、清单显示列只需要 授权号和姓名 即可。_x000a_"/>
    <s v="高"/>
    <n v="0.1"/>
    <n v="0"/>
    <s v="程泽"/>
    <s v="陈飞"/>
    <d v="2016-11-08T00:00:00"/>
    <d v="2016-11-25T00:00:00"/>
    <n v="132"/>
    <s v="数据提取"/>
    <x v="0"/>
    <s v=".\数据提取变更签字扫描件\机务\20161109.pdf"/>
    <x v="5"/>
  </r>
  <r>
    <n v="512"/>
    <x v="173"/>
    <s v="吴葵智"/>
    <s v="维修工程部"/>
    <s v="MIS"/>
    <s v="请帮忙将B-8871[MSN 7282] 新飞机工卡MIS导入"/>
    <n v="0"/>
    <s v="高"/>
    <n v="0.1"/>
    <s v="新飞机"/>
    <s v="程泽"/>
    <s v="陈飞"/>
    <d v="2016-11-09T00:00:00"/>
    <d v="1899-12-30T00:00:00"/>
    <n v="132"/>
    <s v="数据变更"/>
    <x v="0"/>
    <s v="无需签字"/>
    <x v="5"/>
  </r>
  <r>
    <n v="513"/>
    <x v="174"/>
    <s v="张琦"/>
    <s v="维修工程部"/>
    <s v="MIS"/>
    <s v="ADD27354飞机号修改"/>
    <s v="错把B6970飞机的ADD27354飞机号输成了B1892飞机，麻烦修改"/>
    <s v="中"/>
    <n v="0.1"/>
    <s v="航线人为"/>
    <s v="程泽"/>
    <s v="陈飞"/>
    <d v="1899-12-30T00:00:00"/>
    <d v="2016-11-10T00:00:00"/>
    <n v="131"/>
    <s v="数据变更"/>
    <x v="0"/>
    <s v=".\数据提取变更签字扫描件\机务\20161109.pdf"/>
    <x v="0"/>
  </r>
  <r>
    <n v="514"/>
    <x v="174"/>
    <s v="张琦"/>
    <s v="维修工程部"/>
    <s v="MIS"/>
    <s v="删除一步移动步骤"/>
    <s v="把 PN：34100005-1 SN:76141D1 最近一步移动步骤删除"/>
    <s v="中"/>
    <n v="0.1"/>
    <s v="该件KY，误被点成DX。"/>
    <s v="程泽"/>
    <s v="陈飞"/>
    <d v="1899-12-30T00:00:00"/>
    <d v="2016-11-10T00:00:00"/>
    <n v="131"/>
    <s v="数据变更"/>
    <x v="0"/>
    <s v=".\数据提取变更签字扫描件\机务\20161109.pdf"/>
    <x v="0"/>
  </r>
  <r>
    <n v="515"/>
    <x v="174"/>
    <s v="张琦"/>
    <s v="维修工程部"/>
    <s v="MIS"/>
    <s v="FLB号码修改"/>
    <s v="F0687984的故障1和故障2均搬移到F0687987上。_x000a_故障2换件已经送修回来可用上架了。PPC的FLB修改改不了。"/>
    <s v="中"/>
    <n v="0.1"/>
    <s v="航线人为"/>
    <s v="程泽"/>
    <s v="陈飞"/>
    <d v="1899-12-30T00:00:00"/>
    <d v="2016-11-10T00:00:00"/>
    <n v="131"/>
    <s v="数据变更"/>
    <x v="0"/>
    <s v=".\数据提取变更签字扫描件\机务\20161109.pdf"/>
    <x v="0"/>
  </r>
  <r>
    <n v="516"/>
    <x v="174"/>
    <s v="盛斌斌"/>
    <s v="维修工程部"/>
    <s v="MIS"/>
    <s v="修改FIN号"/>
    <s v="1、把PN：9238M66P08 SN:UNJUJ695 这个件的FIN号从“EXCITER UP”修改为“EXCIT UP”。谢谢！_x000a_另外把PN：9238M66P08 SN：UNJSR201 这个件的FIN号从“EXC LWR”修改为“EXCIT LWR”_x000a_2、后续需要修改的已经全部统计好，在附件内EXCEL里面，总共46个，11月15号提供"/>
    <s v="中"/>
    <n v="0.1"/>
    <n v="0"/>
    <s v="程泽"/>
    <s v="陈飞"/>
    <s v="1、2016/11/18_x000a_2、2016/11/30"/>
    <d v="2016-11-17T00:00:00"/>
    <n v="131"/>
    <s v="数据变更"/>
    <x v="0"/>
    <s v=".\数据提取变更签字扫描件\机务\20161109(2).pdf"/>
    <x v="0"/>
  </r>
  <r>
    <n v="517"/>
    <x v="174"/>
    <s v="张志瑜"/>
    <s v="采购保障部"/>
    <s v="MIS"/>
    <s v="20161109-16SM04540发料问题---紧急！"/>
    <s v="件号：ABS0916B07 发料数据问题，系统数据不符导致无法发料/无法取消准备. "/>
    <s v="高"/>
    <n v="0.1"/>
    <n v="0"/>
    <s v="杨潇白"/>
    <s v="陈飞"/>
    <d v="2016-11-09T00:00:00"/>
    <d v="2016-11-18T00:00:00"/>
    <n v="131"/>
    <s v="数据变更"/>
    <x v="0"/>
    <s v=".\数据提取变更签字扫描件\机务\20161109-16SM04540发料问题-signed.pdf"/>
    <x v="6"/>
  </r>
  <r>
    <n v="518"/>
    <x v="174"/>
    <s v="张志瑜"/>
    <s v="采购保障部"/>
    <s v="MIS"/>
    <s v="20161109-16POT0302入库数量问题---紧急！"/>
    <s v="16POT0302  该合同界面显示收料 1 个，但在综合查询/工具查询界面显示 2 条记录。"/>
    <s v="高"/>
    <n v="0.1"/>
    <n v="0"/>
    <s v="杨潇白"/>
    <s v="陈飞"/>
    <d v="2016-11-09T00:00:00"/>
    <d v="2016-11-18T00:00:00"/>
    <n v="131"/>
    <s v="数据变更"/>
    <x v="0"/>
    <s v=".\数据提取变更签字扫描件\机务\20161109-16POT0302入库数量问题.pdf"/>
    <x v="6"/>
  </r>
  <r>
    <n v="519"/>
    <x v="175"/>
    <s v="盛斌斌"/>
    <s v="维修工程部"/>
    <s v="MIS"/>
    <s v="修改一个APU的原始装机时间"/>
    <s v="把PN：3800708-1 SN：P-5934 的原始装机日期从“2014-09-08”修改为“2014-09-07”，_x000a_先用86环境改这个APU的装机日期，看一下部件履历是否能计算出来"/>
    <s v="中"/>
    <n v="0.1"/>
    <n v="0"/>
    <s v="程泽"/>
    <s v="陈飞"/>
    <d v="1899-12-30T00:00:00"/>
    <s v="2016/11/10修改后仍有问题"/>
    <n v="145"/>
    <s v="数据变更"/>
    <x v="2"/>
    <s v=".\数据提取变更签字扫描件\机务\20161109(2).pdf"/>
    <x v="0"/>
  </r>
  <r>
    <n v="520"/>
    <x v="176"/>
    <s v="张志瑜"/>
    <s v="采购保障部"/>
    <s v="MIS"/>
    <s v="20161114-无料监控导出无剩余FHFC等字段"/>
    <s v="无料监控导出 EXCEL 表格，缺少字段：剩余 FH、剩余 FC、MWO 编号、安排日期。"/>
    <s v="中"/>
    <n v="9"/>
    <n v="0"/>
    <s v="杨潇白"/>
    <s v="陈飞"/>
    <d v="2016-12-15T00:00:00"/>
    <d v="2016-12-15T00:00:00"/>
    <n v="126"/>
    <s v="数据变更"/>
    <x v="0"/>
    <s v=".\数据提取变更签字扫描件\机务\20161114-无料监控导出无FHFC等字段-signed.pdf"/>
    <x v="5"/>
  </r>
  <r>
    <n v="521"/>
    <x v="176"/>
    <s v="张志瑜"/>
    <s v="采购保障部"/>
    <s v="MIS"/>
    <s v="20161114-16POS0875库寿信息补充-signed"/>
    <s v="PN:SHJH872972  批次号：1112931 _x000a_PN:SHJH806717  批次号：1112932 _x000a_PN:SHJH500576  批次号：1112933_x000a_库寿信息补充 "/>
    <s v="中"/>
    <n v="0.1"/>
    <n v="0"/>
    <s v="杨潇白"/>
    <s v="陈飞"/>
    <d v="2016-11-18T00:00:00"/>
    <d v="2016-11-18T00:00:00"/>
    <n v="126"/>
    <s v="数据变更"/>
    <x v="0"/>
    <s v=".\数据提取变更签字扫描件\机务\20161114-16POS0875库寿信息补充-signed.pdf"/>
    <x v="2"/>
  </r>
  <r>
    <n v="522"/>
    <x v="176"/>
    <s v="张志瑜"/>
    <s v="采购保障部"/>
    <s v="MIS"/>
    <s v="20161114-16ROR4133合同修改-signed"/>
    <s v="16ROR4133把该合同所带的这张工卡释放，不带该工卡送修。 "/>
    <s v="中"/>
    <n v="0.1"/>
    <n v="0"/>
    <s v="杨潇白"/>
    <s v="陈飞"/>
    <d v="2016-11-17T00:00:00"/>
    <d v="2016-11-17T00:00:00"/>
    <n v="126"/>
    <s v="数据变更"/>
    <x v="0"/>
    <s v=".\数据提取变更签字扫描件\机务\20161114-16ROR4133合同修改-signed.pdf"/>
    <x v="8"/>
  </r>
  <r>
    <n v="523"/>
    <x v="176"/>
    <s v="盛斌斌"/>
    <s v="维修工程部"/>
    <s v="MIS"/>
    <s v="删除最后一步移动步骤"/>
    <s v="PN：C20195162 SN：41652 这个件在B8427上呆的好好的，不知道为何，现在多了一步移动步骤，跑去了B6561上，麻烦先让IT把最后一步移动步骤删除，使之回到B8427的2650GM上。"/>
    <s v="高"/>
    <n v="0.1"/>
    <n v="0"/>
    <s v="程泽"/>
    <s v="陈飞"/>
    <d v="1899-12-30T00:00:00"/>
    <d v="2016-11-17T00:00:00"/>
    <n v="126"/>
    <s v="数据变更"/>
    <x v="0"/>
    <s v=".\数据提取变更签字扫描件\机务\20161202.pdf"/>
    <x v="8"/>
  </r>
  <r>
    <n v="524"/>
    <x v="177"/>
    <s v="张志瑜"/>
    <s v="采购保障部"/>
    <s v="MIS"/>
    <s v="20161115-不可用件转库箱单问题"/>
    <s v="不可用件转库上线后，上周从大阪转库到浦东，发现打印出来的装箱单显示错误。"/>
    <s v="中"/>
    <n v="0"/>
    <n v="0"/>
    <s v="杨潇白"/>
    <s v="陈飞"/>
    <d v="1899-12-30T00:00:00"/>
    <d v="1899-12-30T00:00:00"/>
    <n v="125"/>
    <s v="数据变更"/>
    <x v="2"/>
    <s v=".\数据提取变更签字扫描件\机务\20161115-不可用件转库箱单问题-signed.pdf"/>
    <x v="6"/>
  </r>
  <r>
    <n v="525"/>
    <x v="177"/>
    <s v="张志瑜"/>
    <s v="采购保障部"/>
    <s v="MIS"/>
    <s v="20161115-工具系统数据重复数据---急！"/>
    <s v="16041297、16041248、169401102406 条码系统有重复数据"/>
    <s v="中"/>
    <n v="0.1"/>
    <n v="0"/>
    <s v="杨潇白"/>
    <s v="陈飞"/>
    <d v="2016-11-18T00:00:00"/>
    <d v="2016-11-18T00:00:00"/>
    <n v="125"/>
    <s v="数据变更"/>
    <x v="0"/>
    <s v=".\数据提取变更签字扫描件\机务\20161115-工具系统数据重复数据-signed.pdf"/>
    <x v="6"/>
  </r>
  <r>
    <n v="526"/>
    <x v="177"/>
    <s v="张志瑜"/>
    <s v="采购保障部"/>
    <s v="MIS"/>
    <s v="20161115-发票07058586付款问题---急！"/>
    <s v="发票 07058586 ERP预估表中不存在对应的预估数据"/>
    <s v="高"/>
    <n v="0.1"/>
    <n v="0"/>
    <s v="杨潇白"/>
    <s v="陈飞"/>
    <d v="1899-12-30T00:00:00"/>
    <d v="2016-11-17T00:00:00"/>
    <n v="125"/>
    <s v="数据变更"/>
    <x v="0"/>
    <s v=".\数据提取变更签字扫描件\机务\20161115-发票07058586付款问题-signed.pdf"/>
    <x v="2"/>
  </r>
  <r>
    <n v="527"/>
    <x v="177"/>
    <s v="张琦"/>
    <s v="维修工程部"/>
    <s v="MIS"/>
    <s v="维修方案导出需求"/>
    <s v="导出一份“有效”状态的带RII列的维修方案"/>
    <s v="高"/>
    <n v="0"/>
    <n v="0.1"/>
    <s v="程泽"/>
    <s v="陈飞"/>
    <d v="2016-11-18T00:00:00"/>
    <d v="2016-11-25T00:00:00"/>
    <n v="125"/>
    <s v="数据提取"/>
    <x v="0"/>
    <s v=".\数据提取变更签字扫描件\机务\20161202.pdf"/>
    <x v="1"/>
  </r>
  <r>
    <n v="528"/>
    <x v="178"/>
    <s v="张志瑜"/>
    <s v="采购保障部"/>
    <s v="MIS"/>
    <s v="20161115-16POLS0538退回未收料状态-高"/>
    <s v="16POLS0538 退回未收料状态"/>
    <s v="高"/>
    <n v="0.1"/>
    <n v="0"/>
    <s v="杨潇白"/>
    <s v="陈飞"/>
    <d v="2016-11-17T00:00:00"/>
    <d v="2016-11-17T00:00:00"/>
    <n v="124"/>
    <s v="数据变更"/>
    <x v="0"/>
    <s v=".\数据提取变更签字扫描件\机务\20161115-16POLS0538退回未收料状态-signed.pdf"/>
    <x v="0"/>
  </r>
  <r>
    <n v="529"/>
    <x v="177"/>
    <s v="钱懿"/>
    <s v="维修工程部"/>
    <s v="MIS"/>
    <s v="B8871ST"/>
    <s v="请将B8871ST数据导入MIS系统，谢谢，最好在周五前完成导入工作。"/>
    <s v="高"/>
    <n v="0.1"/>
    <s v="新飞机"/>
    <s v="程泽"/>
    <s v="陈飞"/>
    <d v="2016-11-18T00:00:00"/>
    <d v="2016-11-16T00:00:00"/>
    <n v="125"/>
    <s v="数据变更"/>
    <x v="0"/>
    <s v="无需签字"/>
    <x v="5"/>
  </r>
  <r>
    <n v="530"/>
    <x v="178"/>
    <s v="张志瑜"/>
    <s v="采购保障部"/>
    <s v="MIS"/>
    <s v="20161116-15POT0251修改"/>
    <s v="15POT0251同在 MIS 内录入的供应商、价格、币种有误，需修改。 "/>
    <s v="高"/>
    <n v="0.1"/>
    <n v="0"/>
    <s v="杨潇白"/>
    <s v="陈飞"/>
    <d v="2016-11-17T00:00:00"/>
    <d v="2016-11-17T00:00:00"/>
    <n v="124"/>
    <s v="数据变更"/>
    <x v="0"/>
    <s v=".\数据提取变更签字扫描件\机务\20161116-15POT0251修改-signed.pdf"/>
    <x v="0"/>
  </r>
  <r>
    <n v="531"/>
    <x v="178"/>
    <s v="张志瑜"/>
    <s v="采购保障部"/>
    <s v="MIS"/>
    <s v="20161116-件号3876227-2从BF退回DX"/>
    <s v="件号：3876227-2，序号：151124124809 退回 DX "/>
    <s v="中"/>
    <n v="0.1"/>
    <n v="0"/>
    <s v="杨潇白"/>
    <s v="陈飞"/>
    <d v="2016-11-17T00:00:00"/>
    <d v="2016-11-17T00:00:00"/>
    <n v="124"/>
    <s v="数据变更"/>
    <x v="0"/>
    <s v=".\数据提取变更签字扫描件\机务\20161116-件号3876227-2从BF退回DX-signed.pdf"/>
    <x v="0"/>
  </r>
  <r>
    <n v="532"/>
    <x v="178"/>
    <s v="张志瑜"/>
    <s v="采购保障部"/>
    <s v="MIS"/>
    <s v="20161116-16POLS0557供应商修改"/>
    <s v="16POLS0557合同供应商改为0572上海吉祥航空股份有限公司"/>
    <s v="中"/>
    <n v="0.1"/>
    <n v="0"/>
    <s v="杨潇白"/>
    <s v="陈飞"/>
    <d v="2016-11-17T00:00:00"/>
    <d v="2016-11-17T00:00:00"/>
    <n v="124"/>
    <s v="数据变更"/>
    <x v="0"/>
    <s v=".\数据提取变更签字扫描件\机务\20161116-16POLS0557供应商修改-signed.pdf"/>
    <x v="0"/>
  </r>
  <r>
    <n v="533"/>
    <x v="178"/>
    <s v="张志瑜"/>
    <s v="采购保障部"/>
    <s v="MIS"/>
    <s v="20161116-互换件问题--紧急！"/>
    <s v="在综合查询界面可看出，件号：335-310-803-0 可以被335-310-708-0 取代。但到件号定义界面发现：335-310-803-0 并没有互换件信息。"/>
    <s v="高"/>
    <n v="0.1"/>
    <n v="0"/>
    <s v="杨潇白"/>
    <s v="陈飞"/>
    <d v="2016-11-17T00:00:00"/>
    <d v="2016-11-17T00:00:00"/>
    <n v="124"/>
    <s v="数据变更"/>
    <x v="0"/>
    <s v=".\数据提取变更签字扫描件\机务\20161116-互换件问题--紧急-signed.pdf"/>
    <x v="0"/>
  </r>
  <r>
    <n v="534"/>
    <x v="179"/>
    <s v="吴葵智"/>
    <s v="维修工程部"/>
    <s v="MIS"/>
    <s v="请在11月17日下班前帮忙导出附表中评估24章和27章延长间隔所需的数据"/>
    <s v="附件为24章和27章维修方案延长间隔所需的数据，请在11月17日下班前按照表中格式帮忙导出相关数据并邮件发我， 所需数据的截止日期至2016年6月31日。"/>
    <s v="高"/>
    <n v="0.1"/>
    <n v="0"/>
    <s v="程泽"/>
    <s v="陈飞"/>
    <d v="2016-11-17T00:00:00"/>
    <d v="2016-11-25T00:00:00"/>
    <n v="123"/>
    <s v="数据提取"/>
    <x v="0"/>
    <s v=".\数据提取变更签字扫描件\机务\20170124.pdf"/>
    <x v="5"/>
  </r>
  <r>
    <n v="535"/>
    <x v="179"/>
    <s v="夏友平"/>
    <s v="维修工程部"/>
    <s v="MIS"/>
    <s v="飞机基本信息修订需求（B-8871）"/>
    <s v="烦请根据附件帮忙修订一下B-8871飞机基本信息，谢谢！"/>
    <s v="高"/>
    <n v="0.1"/>
    <s v="新飞机"/>
    <s v="程泽"/>
    <s v="陈飞"/>
    <d v="2016-11-18T00:00:00"/>
    <d v="2016-11-17T00:00:00"/>
    <n v="123"/>
    <s v="数据变更"/>
    <x v="0"/>
    <s v="无需签字"/>
    <x v="0"/>
  </r>
  <r>
    <n v="536"/>
    <x v="179"/>
    <s v="张海燕"/>
    <s v="维修工程部"/>
    <s v="MIS"/>
    <s v="B8871装机导入样本"/>
    <s v="附件是飞机B8871的装机导入清册，麻烦导入一下。 _x000a_仓库样本选最新的飞机，例如B8647 _x000a_原始装机日期如下： _x000a_B8871装机清册，Move Type:原始装机。Move Date：2016-11-15"/>
    <s v="高"/>
    <n v="0.1"/>
    <s v="新飞机"/>
    <s v="程泽"/>
    <s v="陈飞"/>
    <d v="2016-11-18T00:00:00"/>
    <s v="2016/11/17_x000a_2016/11/23反应有30项没有导入MIS系统_x000a_2016/11/25_x000a_导入剩余的"/>
    <n v="123"/>
    <s v="数据变更"/>
    <x v="0"/>
    <s v="无需签字"/>
    <x v="5"/>
  </r>
  <r>
    <n v="537"/>
    <x v="179"/>
    <s v="张志瑜"/>
    <s v="采购保障部"/>
    <s v="MIS"/>
    <s v="20161117-69000942-151取消GH退回YC"/>
    <s v="件号：69000942-151，序号：MK5A-02313 退回 YC 该合同号恢复到全部收料状态，可再重新做发料申请。"/>
    <s v="中"/>
    <n v="0.1"/>
    <n v="0"/>
    <s v="杨潇白"/>
    <s v="陈飞"/>
    <d v="2016-11-25T00:00:00"/>
    <d v="2016-11-25T00:00:00"/>
    <n v="123"/>
    <s v="数据变更"/>
    <x v="0"/>
    <s v=".\数据提取变更签字扫描件\机务\20161117-69000942-151取消GH退回YC-signed.pdf"/>
    <x v="0"/>
  </r>
  <r>
    <n v="538"/>
    <x v="180"/>
    <s v="盛斌斌"/>
    <s v="维修工程部"/>
    <s v="MIS"/>
    <s v="8871时控件IT标准版"/>
    <n v="0"/>
    <s v="高"/>
    <n v="0"/>
    <s v="新飞机"/>
    <s v="程泽"/>
    <s v="陈飞"/>
    <d v="2016-11-18T00:00:00"/>
    <d v="2016-11-22T00:00:00"/>
    <n v="122"/>
    <s v="数据变更"/>
    <x v="0"/>
    <s v="无需签字"/>
    <x v="5"/>
  </r>
  <r>
    <n v="539"/>
    <x v="180"/>
    <s v="张志瑜"/>
    <s v="维修工程部"/>
    <s v="MIS"/>
    <s v="Re:Re:Re:删除最后一步移动步骤"/>
    <s v="麻烦再根据附件内，，把这个件的位置修改为“B8427”，谢谢！"/>
    <s v="中"/>
    <n v="0.1"/>
    <s v="2016/11/22反馈错误的移动历史已经删除了，但界面上部的位置、架位还没改，还在B6561上。 请也修改为位置：B8427， 架位：2650GM"/>
    <s v="程泽"/>
    <s v="陈飞"/>
    <d v="1899-12-30T00:00:00"/>
    <d v="2016-11-25T00:00:00"/>
    <n v="122"/>
    <s v="数据变更"/>
    <x v="0"/>
    <s v="无需签字"/>
    <x v="0"/>
  </r>
  <r>
    <n v="540"/>
    <x v="180"/>
    <s v="张志瑜"/>
    <s v="采购保障部"/>
    <s v="MIS"/>
    <s v="20161118-条码101301历史移动记录问题"/>
    <s v="条形码 101301历史数据不全，无法看出是从哪个供应商购买、何时购买、合同号、购买单价、币种。 "/>
    <s v="高"/>
    <n v="0.1"/>
    <n v="0"/>
    <s v="杨潇白"/>
    <s v="陈飞"/>
    <d v="2016-11-22T00:00:00"/>
    <d v="2016-11-22T00:00:00"/>
    <n v="122"/>
    <s v="数据变更"/>
    <x v="0"/>
    <s v=".\数据提取变更签字扫描件\机务\20161118-条码101301历史移动记录问题-signed.pdf"/>
    <x v="2"/>
  </r>
  <r>
    <n v="541"/>
    <x v="181"/>
    <s v="张志瑜"/>
    <s v="采购保障部"/>
    <s v="MIS"/>
    <s v="20161122-发票01704809无法推送"/>
    <s v="发票 01704809 ERP预估表不存在对应预估数据"/>
    <s v="中"/>
    <n v="0.1"/>
    <n v="0"/>
    <s v="杨潇白"/>
    <s v="陈飞"/>
    <d v="1899-12-30T00:00:00"/>
    <d v="2016-11-24T00:00:00"/>
    <n v="118"/>
    <s v="数据变更"/>
    <x v="0"/>
    <s v=".\数据提取变更签字扫描件\机务\20161122-发票01704809无法推送-signed.pdf"/>
    <x v="3"/>
  </r>
  <r>
    <n v="542"/>
    <x v="181"/>
    <s v="张志瑜"/>
    <s v="采购保障部"/>
    <s v="MIS"/>
    <s v="20161122-16POT0211删除部分件号-signed"/>
    <s v="16POT0211该合同有 1 个工具未收料，现需将该件号做删除。合同状态变为：全部收料"/>
    <s v="中"/>
    <n v="0.1"/>
    <n v="0"/>
    <s v="杨潇白"/>
    <s v="陈飞"/>
    <d v="2016-11-28T00:00:00"/>
    <d v="2016-11-25T00:00:00"/>
    <n v="118"/>
    <s v="数据变更"/>
    <x v="0"/>
    <s v=".\数据提取变更签字扫描件\机务\20161122-16POT0211删除部分件号-signed.pdf"/>
    <x v="0"/>
  </r>
  <r>
    <n v="543"/>
    <x v="182"/>
    <s v="张志瑜"/>
    <s v="采购保障部"/>
    <s v="MIS"/>
    <s v="20161123-工具803803系统数据重复"/>
    <s v="工具 803803 系统数据重复"/>
    <s v="中"/>
    <n v="0.1"/>
    <n v="0"/>
    <s v="杨潇白"/>
    <s v="陈飞"/>
    <d v="2016-11-28T00:00:00"/>
    <d v="2016-11-25T00:00:00"/>
    <n v="117"/>
    <s v="数据变更"/>
    <x v="0"/>
    <s v=".\数据提取变更签字扫描件\机务\20161123-工具803803系统数据重复-signed.pdf"/>
    <x v="2"/>
  </r>
  <r>
    <n v="544"/>
    <x v="182"/>
    <s v="张志瑜"/>
    <s v="采购保障部"/>
    <s v="MIS"/>
    <s v="20161123-3个件号系统报废数据问题+系统报废问题"/>
    <s v="件号 NSA5516CA10NJ 批次：1025518   _x000a_件号：ABS5006-6A  批次: 1078403  _x000a_件号：3M5490-1&quot;   批次：1088650 _x000a_系统状态矛盾，报废流程有 BUG"/>
    <s v="中"/>
    <n v="0.1"/>
    <n v="0"/>
    <s v="杨潇白"/>
    <s v="陈飞"/>
    <d v="2016-11-28T00:00:00"/>
    <d v="2016-11-25T00:00:00"/>
    <n v="117"/>
    <s v="数据变更"/>
    <x v="0"/>
    <s v=".\数据提取变更签字扫描件\机务\20161123-3个件号系统报废流程BUG-signed.pdf"/>
    <x v="2"/>
  </r>
  <r>
    <n v="545"/>
    <x v="176"/>
    <s v="洪赟"/>
    <s v="维修工程部"/>
    <s v="MIS"/>
    <s v="F0682586 B6841 故障报告2"/>
    <s v="1、B6841的FLB682586故障报告1和2的拆换记录，麻烦请都删除，拆下件和装上件都退回到原来的位置，拆下件退回到飞机上的对应FIN号，装上件退回到DZ位置。_x000a_2、我发现两个装上件的移动历史中，还需要把上次错误的装上记录再删除一下，请看一下附件截图。前一次错误的记录中BIN号和目前的是不一样的，请注意。"/>
    <s v="中"/>
    <n v="0.2"/>
    <s v="工作者录入时把两次拆换的对应装上件搞反了。 "/>
    <s v="程泽"/>
    <s v="陈飞"/>
    <d v="1899-12-30T00:00:00"/>
    <s v="2016/11/25反馈仍需修改_x000a_2016/11/29"/>
    <n v="126"/>
    <s v="数据变更"/>
    <x v="0"/>
    <s v=".\数据提取变更签字扫描件\机务\20161202.pdf"/>
    <x v="0"/>
  </r>
  <r>
    <n v="546"/>
    <x v="176"/>
    <s v="盛斌斌"/>
    <s v="维修工程部"/>
    <s v="MIS"/>
    <s v="修改序号"/>
    <s v="把PN：642W9956-501 SN：NA 这个件的序号从“NA”修改为“NA10”"/>
    <s v="中"/>
    <n v="0.1"/>
    <s v="这个件证书上没有序号，因此拆装录入我们准备以序号NA来完成（类似于油滤，盖板），但是序号为NA的件曾经被航材收料过，造成这个件号的拆装不能以NA序号来做，因此麻烦改一下。 "/>
    <s v="程泽"/>
    <s v="陈飞"/>
    <d v="1899-12-30T00:00:00"/>
    <d v="2016-11-25T00:00:00"/>
    <n v="126"/>
    <s v="数据变更"/>
    <x v="0"/>
    <s v=".\数据提取变更签字扫描件\机务\20161202.pdf"/>
    <x v="0"/>
  </r>
  <r>
    <n v="547"/>
    <x v="183"/>
    <s v="吴葵智"/>
    <s v="维修工程部"/>
    <s v="MIS"/>
    <s v="请帮忙将B-8872[MSN 7308]新飞机工卡MIS导入"/>
    <n v="0"/>
    <s v="高"/>
    <n v="0.1"/>
    <n v="0"/>
    <s v="程泽"/>
    <s v="陈飞"/>
    <d v="2016-11-25T00:00:00"/>
    <d v="2016-11-25T00:00:00"/>
    <n v="116"/>
    <s v="数据变更"/>
    <x v="0"/>
    <s v="无需签字"/>
    <x v="5"/>
  </r>
  <r>
    <n v="548"/>
    <x v="184"/>
    <s v="张海燕"/>
    <s v="维修工程部"/>
    <s v="MIS"/>
    <s v="B1892 FLB号码修改"/>
    <s v="将FLB故障报告2中的全部内容，从FLB（F0759370）搬移到FLB（F0759371）上，"/>
    <s v="中"/>
    <n v="0.1"/>
    <n v="0"/>
    <s v="程泽"/>
    <s v="陈飞"/>
    <d v="2016-11-25T00:00:00"/>
    <d v="2016-11-25T00:00:00"/>
    <n v="115"/>
    <s v="数据变更"/>
    <x v="0"/>
    <s v=".\数据提取变更签字扫描件\机务\20170204.pdf"/>
    <x v="0"/>
  </r>
  <r>
    <n v="549"/>
    <x v="185"/>
    <s v="张志瑜"/>
    <s v="采购保障部"/>
    <s v="MIS"/>
    <s v="20161128-系统工具条码重复问题---紧急"/>
    <s v="条码50689\505810\112133\173715\315788\16041119\506091\309516\310811\34081043626\34071043627 "/>
    <s v="高"/>
    <n v="0.1"/>
    <n v="0"/>
    <s v="杨潇白"/>
    <s v="陈飞"/>
    <d v="2016-11-29T00:00:00"/>
    <d v="2016-11-29T00:00:00"/>
    <n v="112"/>
    <s v="数据变更"/>
    <x v="0"/>
    <s v=".\数据提取变更签字扫描件\机务\20161128-系统工具条码重复问题-signed.pdf"/>
    <x v="2"/>
  </r>
  <r>
    <n v="550"/>
    <x v="185"/>
    <s v="张志瑜"/>
    <s v="采购保障部"/>
    <s v="MIS"/>
    <s v="20161128-救生衣退回DZ"/>
    <s v="件号：XMF0400-01V    批次：1039578  救生衣退回 CK-DZ-HQ "/>
    <s v="中"/>
    <n v="0.1"/>
    <n v="0"/>
    <s v="杨潇白"/>
    <s v="陈飞"/>
    <d v="2016-11-29T00:00:00"/>
    <d v="2016-11-29T00:00:00"/>
    <n v="112"/>
    <s v="数据变更"/>
    <x v="0"/>
    <s v=".\数据提取变更签字扫描件\机务\20161128-救生衣退回DZ-signed.pdf"/>
    <x v="0"/>
  </r>
  <r>
    <n v="551"/>
    <x v="185"/>
    <s v="张志瑜"/>
    <s v="采购保障部"/>
    <s v="MIS"/>
    <s v="20161128-石家庄DF多余数据清理-signed"/>
    <s v="石家庄 DF 多余数据清理"/>
    <s v="中"/>
    <n v="0.1"/>
    <n v="0"/>
    <s v="杨潇白"/>
    <s v="陈飞"/>
    <d v="2016-12-01T00:00:00"/>
    <d v="2016-12-01T00:00:00"/>
    <n v="112"/>
    <s v="数据变更"/>
    <x v="0"/>
    <s v=".\数据提取变更签字扫描件\机务\20161128-石家庄DF多余数据清理-signed.pdf"/>
    <x v="0"/>
  </r>
  <r>
    <n v="552"/>
    <x v="186"/>
    <s v="张志瑜"/>
    <s v="采购保障部"/>
    <s v="MIS"/>
    <s v="20161129-C20225510移动记录删除--紧急！"/>
    <s v="16ROR2423 9月取消，C20225510,序号：16390  11.18沈阳库房做送修发料，导致该件位置错误"/>
    <s v="高"/>
    <n v="0.1"/>
    <n v="0"/>
    <s v="杨潇白"/>
    <s v="陈飞"/>
    <d v="2016-11-30T00:00:00"/>
    <d v="2016-12-01T00:00:00"/>
    <n v="111"/>
    <s v="数据变更"/>
    <x v="0"/>
    <s v=".\数据提取变更签字扫描件\机务\20161129-C20225510移动记录删除--紧急！.pdf"/>
    <x v="0"/>
  </r>
  <r>
    <n v="553"/>
    <x v="187"/>
    <s v="张志瑜"/>
    <s v="采购保障部"/>
    <s v="MIS"/>
    <s v="20161130-16POT0396合同取消-signed"/>
    <s v="16POT0396 合同取消 "/>
    <s v="中"/>
    <n v="0.1"/>
    <n v="0"/>
    <s v="杨潇白"/>
    <s v="陈飞"/>
    <d v="2016-12-06T00:00:00"/>
    <d v="2016-12-01T00:00:00"/>
    <n v="110"/>
    <s v="数据变更"/>
    <x v="0"/>
    <s v=".\数据提取变更签字扫描件\机务\20161130-16POT0396合同取消-signed.pdf"/>
    <x v="0"/>
  </r>
  <r>
    <n v="554"/>
    <x v="187"/>
    <s v="张志瑜"/>
    <s v="采购保障部"/>
    <s v="MIS"/>
    <s v="20161130-发票03843145无法推送付款-signed"/>
    <s v="发票 03843145 无法推送付款"/>
    <s v="中"/>
    <n v="0.1"/>
    <n v="0"/>
    <s v="杨潇白"/>
    <s v="陈飞"/>
    <d v="2016-12-06T00:00:00"/>
    <d v="2016-11-30T00:00:00"/>
    <n v="110"/>
    <s v="数据变更"/>
    <x v="0"/>
    <s v=".\数据提取变更签字扫描件\机务\20161130-发票03843145无法推送付款-signed.pdf"/>
    <x v="2"/>
  </r>
  <r>
    <n v="555"/>
    <x v="188"/>
    <s v="张志瑜"/>
    <s v="采购保障部"/>
    <s v="MIS"/>
    <s v="20161201---合同状态错误问题"/>
    <s v="16ROB0077、12ROR3039/13ROR0848， 现在系统合同状态错误，以及部分移动历史错误。"/>
    <s v="中"/>
    <n v="0.1"/>
    <n v="0"/>
    <s v="杨潇白"/>
    <s v="陈飞"/>
    <d v="2016-12-06T00:00:00"/>
    <d v="2016-12-01T00:00:00"/>
    <n v="109"/>
    <s v="数据变更"/>
    <x v="0"/>
    <s v=".\数据提取变更签字扫描件\机务\20161201---合同状态错误问题-signed.pdf"/>
    <x v="2"/>
  </r>
  <r>
    <n v="556"/>
    <x v="188"/>
    <s v="张志瑜"/>
    <s v="采购保障部"/>
    <s v="MIS"/>
    <s v="20161201---16POS0672供应商地址修改-signed"/>
    <s v="16POS0672 供应商地址修改为：航材采购。"/>
    <s v="中"/>
    <n v="0.1"/>
    <n v="0"/>
    <s v="杨潇白"/>
    <s v="陈飞"/>
    <d v="2016-12-06T00:00:00"/>
    <d v="2016-12-01T00:00:00"/>
    <n v="109"/>
    <s v="数据变更"/>
    <x v="0"/>
    <s v=".\数据提取变更签字扫描件\机务\20161201---16POS0672供应商地址修改-signed.pdf"/>
    <x v="0"/>
  </r>
  <r>
    <n v="557"/>
    <x v="188"/>
    <s v="钱懿"/>
    <s v="维修工程部"/>
    <s v="MIS"/>
    <s v="B8872ST"/>
    <n v="0"/>
    <s v="高"/>
    <n v="0.1"/>
    <n v="0"/>
    <s v="程泽"/>
    <s v="陈飞"/>
    <d v="1899-12-30T00:00:00"/>
    <d v="2016-12-02T00:00:00"/>
    <n v="109"/>
    <s v="数据变更"/>
    <x v="0"/>
    <s v="无需签字"/>
    <x v="5"/>
  </r>
  <r>
    <n v="558"/>
    <x v="189"/>
    <s v="夏友平"/>
    <s v="维修工程部"/>
    <s v="MIS"/>
    <s v="飞机基本信息修订需求（B-8872）"/>
    <n v="0"/>
    <s v="高"/>
    <n v="0.1"/>
    <n v="0"/>
    <s v="程泽"/>
    <s v="陈飞"/>
    <d v="1899-12-30T00:00:00"/>
    <d v="2016-12-08T00:00:00"/>
    <n v="108"/>
    <s v="数据变更"/>
    <x v="0"/>
    <s v="无需签字"/>
    <x v="0"/>
  </r>
  <r>
    <n v="559"/>
    <x v="189"/>
    <s v="张志瑜"/>
    <s v="采购保障部"/>
    <s v="MIS"/>
    <s v="20161201-16POLS0603供应商地址修改-signed"/>
    <s v="16POLS0603 供应商地址改为：航材采购 "/>
    <s v="中"/>
    <n v="0.1"/>
    <n v="0"/>
    <s v="杨潇白"/>
    <s v="陈飞"/>
    <d v="2016-12-07T00:00:00"/>
    <d v="2016-12-08T00:00:00"/>
    <n v="108"/>
    <s v="数据变更"/>
    <x v="0"/>
    <s v=".\数据提取变更签字扫描件\机务\20161201-16POLS0603供应商地址修改-signed.pdf"/>
    <x v="0"/>
  </r>
  <r>
    <n v="560"/>
    <x v="189"/>
    <s v="张志瑜"/>
    <s v="采购保障部"/>
    <s v="MIS"/>
    <s v="20161202-合同交货期无显示-signed"/>
    <s v="当 ERP 批准后，MIS 系统的合同状态变为已批准的同时，批准日期也要显示，同时系统也要进行交货期的相应计算。"/>
    <s v="中"/>
    <n v="0"/>
    <n v="0"/>
    <s v="杨潇白"/>
    <s v="陈飞"/>
    <d v="2016-12-09T00:00:00"/>
    <d v="1899-12-30T00:00:00"/>
    <n v="108"/>
    <s v="数据变更"/>
    <x v="0"/>
    <s v=".\数据提取变更签字扫描件\机务\20161202-合同交货期无显示-signed.pdf"/>
    <x v="6"/>
  </r>
  <r>
    <n v="561"/>
    <x v="189"/>
    <s v="张志瑜"/>
    <s v="采购保障部"/>
    <s v="MIS"/>
    <s v="20161202-A2528934020200数据问题--紧急！"/>
    <s v="A2528934020200   该件在合同16POS0958，共采购 6 个，分 2 个批次收料。收第一批次 1 个时，正常验收入库，但在综合查询界面发现移动历史有 5 行数据。在收第二个批次 5 个时，发现无法验收了（系统提示数量大于合同数量了） "/>
    <s v="中"/>
    <n v="0.1"/>
    <n v="0"/>
    <s v="杨潇白"/>
    <s v="陈飞"/>
    <d v="2016-12-02T00:00:00"/>
    <d v="2016-12-23T00:00:00"/>
    <n v="108"/>
    <s v="数据变更"/>
    <x v="0"/>
    <s v=".\数据提取变更签字扫描件\机务\20161202-A2528934020200数据问题-signed.pdf"/>
    <x v="6"/>
  </r>
  <r>
    <n v="562"/>
    <x v="189"/>
    <s v="谢志谦"/>
    <s v="维修工程部"/>
    <s v="MIS"/>
    <s v="B8872装机导入清册"/>
    <n v="0"/>
    <s v="高"/>
    <n v="0.1"/>
    <n v="0"/>
    <s v="程泽"/>
    <s v="陈飞"/>
    <d v="1899-12-30T00:00:00"/>
    <d v="2016-12-05T00:00:00"/>
    <n v="108"/>
    <s v="数据变更"/>
    <x v="0"/>
    <s v="无需签字"/>
    <x v="5"/>
  </r>
  <r>
    <n v="563"/>
    <x v="189"/>
    <s v="张志瑜"/>
    <s v="采购保障部"/>
    <s v="MIS"/>
    <s v="20161202-16POS0833合同修改-signed"/>
    <s v="16POS0833 合同做件号删除合同状态改为：部分收料。"/>
    <s v="中"/>
    <n v="0.1"/>
    <n v="0"/>
    <s v="杨潇白"/>
    <s v="陈飞"/>
    <d v="2016-12-08T00:00:00"/>
    <d v="2016-12-21T00:00:00"/>
    <n v="108"/>
    <s v="数据变更"/>
    <x v="0"/>
    <s v=".\数据提取变更签字扫描件\机务\20161202-16POS0833合同修改-signed.pdf"/>
    <x v="0"/>
  </r>
  <r>
    <n v="564"/>
    <x v="190"/>
    <s v="张志瑜"/>
    <s v="采购保障部"/>
    <s v="MIS"/>
    <s v="20161205-发票36773896-16POS0958付款问题-signed"/>
    <s v="发票：36773896，16POS0958 付款数据问题 "/>
    <s v="中"/>
    <n v="0.1"/>
    <n v="0"/>
    <s v="杨潇白"/>
    <s v="陈飞"/>
    <d v="2016-12-23T00:00:00"/>
    <d v="2016-12-23T00:00:00"/>
    <n v="105"/>
    <s v="数据变更"/>
    <x v="0"/>
    <s v=".\数据提取变更签字扫描件\机务\20161205-发票36773896-16POS0958付款问题-signed.pdf"/>
    <x v="2"/>
  </r>
  <r>
    <n v="565"/>
    <x v="190"/>
    <s v="张志瑜"/>
    <s v="采购保障部"/>
    <s v="MIS"/>
    <s v="20161205-15POLS0397供应商地址修改-signed"/>
    <s v="15POLS0397 供应商地址修改为：航材采购。 "/>
    <s v="中"/>
    <n v="0.1"/>
    <n v="0"/>
    <s v="杨潇白"/>
    <s v="陈飞"/>
    <d v="2016-12-08T00:00:00"/>
    <d v="2016-12-08T00:00:00"/>
    <n v="105"/>
    <s v="数据变更"/>
    <x v="0"/>
    <s v=".\数据提取变更签字扫描件\机务\20161205-15POLS0397供应商地址修改-signed.pdf"/>
    <x v="3"/>
  </r>
  <r>
    <n v="566"/>
    <x v="191"/>
    <s v="张志瑜"/>
    <s v="采购保障部"/>
    <s v="MIS"/>
    <s v="20161206-16ROR4135收料错误-signed"/>
    <s v="16ROR4355 收料错误，退回到未收料状态 CK-SX-SJW。"/>
    <s v="高"/>
    <n v="0.1"/>
    <n v="0"/>
    <s v="杨潇白"/>
    <s v="陈飞"/>
    <d v="2016-12-07T00:00:00"/>
    <d v="2016-12-08T00:00:00"/>
    <n v="104"/>
    <s v="数据变更"/>
    <x v="0"/>
    <s v=".\数据提取变更签字扫描件\机务\20161206-16ROR4135收料错误-signed.pdf"/>
    <x v="0"/>
  </r>
  <r>
    <n v="567"/>
    <x v="192"/>
    <s v="张志瑜"/>
    <s v="采购保障部"/>
    <s v="MIS"/>
    <s v="20161130-发票00349240无法冲抵-signed"/>
    <s v="合同 16OT0382 已预付款。现在要做发票 00349240付款推送冲抵，但提示错误。"/>
    <s v="中"/>
    <n v="0.1"/>
    <n v="0"/>
    <s v="杨潇白"/>
    <s v="陈飞"/>
    <d v="2016-12-07T00:00:00"/>
    <d v="2016-12-23T00:00:00"/>
    <n v="103"/>
    <s v="数据变更"/>
    <x v="0"/>
    <s v=".\数据提取变更签字扫描件\机务\20161130-发票00349240无法冲抵-signed.pdf"/>
    <x v="0"/>
  </r>
  <r>
    <n v="568"/>
    <x v="192"/>
    <s v="张志瑜"/>
    <s v="采购保障部"/>
    <s v="MIS"/>
    <s v="20161207-送修类合同非原件返回问题-signed"/>
    <s v="16ROW0147在做 RO 类合同的收料时，当选择非原件返回，收料后，在验收界面发现收料仓库显示有问题（正常的显示是收料仓库：CK-KY-XXX, 但现在显示是：CK-QA-XXX）。即使验收通过的记录，在验收界面还是显示在 CK-QA-XXX。 "/>
    <s v="中"/>
    <n v="0"/>
    <n v="0"/>
    <s v="杨潇白"/>
    <s v="陈飞"/>
    <d v="2016-12-16T00:00:00"/>
    <d v="1899-12-30T00:00:00"/>
    <n v="103"/>
    <s v="数据变更"/>
    <x v="2"/>
    <s v=".\数据提取变更签字扫描件\机务\20161207-送修类合同非原件返回问题-signed.pdf"/>
    <x v="1"/>
  </r>
  <r>
    <n v="569"/>
    <x v="193"/>
    <s v="冯小辉"/>
    <s v="维修工程部"/>
    <s v="MIS"/>
    <s v="Re:Re:Re:Re:关于b1628飞机CVR，DFDR译码工卡进MIS"/>
    <s v="烦请帮忙提供以下译码工卡的录入格式要求，以便IT同事可以按要求跟进执行，非常感谢。_x000a__x000a_B1627 FDR_x000a_B1839 FDR_x000a_B1840 FDR_x000a_B6752 CVR"/>
    <s v="中"/>
    <n v="0"/>
    <n v="0"/>
    <s v="程泽"/>
    <s v="陈飞"/>
    <d v="1899-12-30T00:00:00"/>
    <d v="1899-12-30T00:00:00"/>
    <n v="102"/>
    <s v="数据变更"/>
    <x v="1"/>
    <s v="待签字"/>
    <x v="1"/>
  </r>
  <r>
    <n v="570"/>
    <x v="193"/>
    <s v="张志瑜"/>
    <s v="采购保障部"/>
    <s v="MIS"/>
    <s v="20161208-合同证书及收料问题SB3-005-003-01-signed"/>
    <s v="件号：SB3-005-003-01，批次:1099703，合同号：15POS1125; 批次：1104225，合同号：16POS0161 无法找到证书。 "/>
    <s v="中"/>
    <n v="0.1"/>
    <n v="0"/>
    <s v="杨潇白"/>
    <s v="陈飞"/>
    <d v="2016-12-16T00:00:00"/>
    <d v="2016-12-08T00:00:00"/>
    <n v="102"/>
    <s v="数据变更"/>
    <x v="0"/>
    <s v=".\数据提取变更签字扫描件\机务\20161207-送修类合同非原件返回问题-signed.pdf"/>
    <x v="2"/>
  </r>
  <r>
    <n v="571"/>
    <x v="193"/>
    <s v="张志瑜"/>
    <s v="采购保障部"/>
    <s v="MIS"/>
    <s v="MIS系统装机件直接被送修BUG--数据导出+数据修复---紧急！"/>
    <s v="件号：20499006，  序号：10736 移动历史错误"/>
    <s v="高"/>
    <n v="0.1"/>
    <n v="0"/>
    <s v="杨潇白"/>
    <s v="陈飞"/>
    <d v="2016-12-08T00:00:00"/>
    <d v="2016-12-08T00:00:00"/>
    <n v="102"/>
    <s v="数据变更"/>
    <x v="0"/>
    <s v=".\数据提取变更签字扫描件\机务\20161208-20499006移动历史错误-signed.pdf"/>
    <x v="6"/>
  </r>
  <r>
    <n v="572"/>
    <x v="193"/>
    <s v="张志瑜"/>
    <s v="采购保障部"/>
    <s v="MIS"/>
    <s v="20161208-工具合同收料数据错误问题-signed"/>
    <s v="11POT0250/14POT0305 收料数量大于采购数量"/>
    <s v="中"/>
    <n v="0.1"/>
    <n v="0"/>
    <s v="杨潇白"/>
    <s v="陈飞"/>
    <d v="2016-12-20T00:00:00"/>
    <d v="2016-12-08T00:00:00"/>
    <n v="102"/>
    <s v="数据变更"/>
    <x v="0"/>
    <s v=".\数据提取变更签字扫描件\机务\20161208-工具合同收料数据错误问题-signed.pdf"/>
    <x v="6"/>
  </r>
  <r>
    <n v="573"/>
    <x v="193"/>
    <s v="罗强"/>
    <s v="维修工程部"/>
    <s v="MIS"/>
    <s v="删除PN：45731-1391，SN:YB009609-0在装机设备管理界面的信息"/>
    <s v="将PN：45731-1391，SN:YB009609-0 信息从装机设备管理界面删除"/>
    <s v="中"/>
    <n v="0.1"/>
    <n v="0"/>
    <s v="程泽"/>
    <s v="陈飞"/>
    <d v="1899-12-30T00:00:00"/>
    <d v="2016-12-08T00:00:00"/>
    <n v="102"/>
    <s v="数据变更"/>
    <x v="0"/>
    <s v=".\数据提取变更签字扫描件\机务\20170224.pdf"/>
    <x v="0"/>
  </r>
  <r>
    <n v="574"/>
    <x v="194"/>
    <s v="张志瑜"/>
    <s v="采购保障部"/>
    <s v="MIS"/>
    <s v="Re:数据提取需求  冗余航材"/>
    <s v=" 库存计划、分析需要，_x000a_1.  当前所有在可用库的件号信息、库存数量，包括各个基地的信息； _x000a_2.  这些件号在每一年的发料总数量（仅指发料量，不管退料量）； _x000a_3.  这些件号的第一次采购信息和最后一次采购信息。 "/>
    <s v="中"/>
    <n v="0.1"/>
    <n v="0"/>
    <s v="杨潇白"/>
    <s v="陈飞"/>
    <d v="2016-12-16T00:00:00"/>
    <d v="2016-12-23T00:00:00"/>
    <n v="98"/>
    <s v="数据提取"/>
    <x v="0"/>
    <s v=".\数据提取变更签字扫描件\机务\20161212-数据提取-可用库存-发料量-合同信息-signed.pdf"/>
    <x v="5"/>
  </r>
  <r>
    <n v="575"/>
    <x v="194"/>
    <s v="张志瑜"/>
    <s v="采购保障部"/>
    <s v="MIS"/>
    <s v="20161212-16POS0373收料数据修改-signed"/>
    <s v="该合同中的件号：AR4755-6，3 个，被错误按批次件号收料了。需删除掉这些数据，重新做收料。"/>
    <s v="中"/>
    <n v="0.1"/>
    <n v="0"/>
    <s v="杨潇白"/>
    <s v="陈飞"/>
    <d v="2016-12-16T00:00:00"/>
    <d v="2016-12-21T00:00:00"/>
    <n v="98"/>
    <s v="数据变更"/>
    <x v="0"/>
    <s v=".\数据提取变更签字扫描件\机务\20161212-16POS0373收料数据修改-signed.pdf"/>
    <x v="0"/>
  </r>
  <r>
    <n v="576"/>
    <x v="194"/>
    <s v="盛斌斌"/>
    <s v="维修工程部"/>
    <s v="MIS"/>
    <s v="8872时控件IT标准版"/>
    <n v="0"/>
    <s v="高"/>
    <n v="0.1"/>
    <n v="0"/>
    <s v="程泽"/>
    <s v="陈飞"/>
    <d v="1899-12-30T00:00:00"/>
    <d v="2016-12-12T00:00:00"/>
    <n v="98"/>
    <s v="数据变更"/>
    <x v="0"/>
    <s v="无需签字"/>
    <x v="5"/>
  </r>
  <r>
    <n v="577"/>
    <x v="195"/>
    <s v="张志瑜"/>
    <s v="采购保障部"/>
    <s v="MIS"/>
    <s v=""/>
    <s v="批次：1110741， 1110742， 1110743提供下这 3 个批次的具体收料时间。"/>
    <s v="中"/>
    <n v="0.1"/>
    <n v="0"/>
    <s v="杨潇白"/>
    <s v="陈飞"/>
    <d v="2016-12-16T00:00:00"/>
    <d v="2016-12-19T00:00:00"/>
    <n v="97"/>
    <s v="数据提取"/>
    <x v="0"/>
    <s v=".\数据提取变更签字扫描件\机务\20161213-件号219818-2具体收料时间-signed.pdf"/>
    <x v="2"/>
  </r>
  <r>
    <n v="578"/>
    <x v="195"/>
    <s v="张志瑜"/>
    <s v="采购保障部"/>
    <s v="MIS"/>
    <s v="工具新件号信息修改-20161213"/>
    <s v="之前整理给IT的清单中所对应的型号（厂家编号）、新件号、新名称有错误。把这些条形码的厂家编号、新件号、新名称，用附件的信息覆盖现在系统内的信息。"/>
    <s v="中"/>
    <n v="0.1"/>
    <n v="0"/>
    <s v="杨潇白"/>
    <s v="陈飞"/>
    <d v="2016-12-16T00:00:00"/>
    <d v="2016-12-21T00:00:00"/>
    <n v="97"/>
    <s v="数据变更"/>
    <x v="0"/>
    <s v="无需签字"/>
    <x v="5"/>
  </r>
  <r>
    <n v="579"/>
    <x v="195"/>
    <s v="张志瑜"/>
    <s v="采购保障部"/>
    <s v="MIS"/>
    <s v="20161202-工具D-2-32-6-1类别无法修改"/>
    <s v="D-2-32-6-1 类别修改"/>
    <s v="中"/>
    <n v="0.1"/>
    <n v="0"/>
    <s v="杨潇白"/>
    <s v="陈飞"/>
    <d v="2016-12-16T00:00:00"/>
    <d v="2016-12-21T00:00:00"/>
    <n v="97"/>
    <s v="数据变更"/>
    <x v="0"/>
    <s v=".\数据提取变更签字扫描件\机务\20161202-工具D-2-32-6-1类别无法修改-signed.pdf"/>
    <x v="0"/>
  </r>
  <r>
    <n v="580"/>
    <x v="196"/>
    <s v="吴葵智"/>
    <s v="维修工程部"/>
    <s v="MIS"/>
    <s v="请帮忙将B-8873[MSN 7338]新飞机工卡MIS导入"/>
    <n v="0"/>
    <s v="高"/>
    <n v="0.1"/>
    <n v="0"/>
    <s v="程泽"/>
    <s v="陈飞"/>
    <d v="2016-12-19T00:00:00"/>
    <d v="2016-12-19T00:00:00"/>
    <n v="94"/>
    <s v="数据变更"/>
    <x v="0"/>
    <s v="无需签字"/>
    <x v="5"/>
  </r>
  <r>
    <n v="581"/>
    <x v="188"/>
    <s v="蔡磊"/>
    <s v="维修工程部"/>
    <s v="MIS"/>
    <s v="APU发电机 5913667-4 部件履历错误"/>
    <s v="这个APU发电机件号是 5913667-4，序号是 3782，现在它的部件履历算不出来。装机设备管理页面显示它的进入清单时间早于原始装机时间，见照片红圈内。麻烦将该部件的进入清单时间改到2008-07-09"/>
    <s v="中"/>
    <n v="0.1"/>
    <s v="春生12.21日反馈_x000a_日期修改了,但是部件履历还是有问题,这个问题我这边还在检查;"/>
    <s v="程泽"/>
    <s v="陈飞"/>
    <d v="1899-12-30T00:00:00"/>
    <d v="2016-12-21T00:00:00"/>
    <n v="109"/>
    <s v="数据变更"/>
    <x v="0"/>
    <s v=".\数据提取变更签字扫描件\机务\20170204.pdf"/>
    <x v="0"/>
  </r>
  <r>
    <n v="582"/>
    <x v="189"/>
    <s v="张海燕"/>
    <s v="维修工程部"/>
    <s v="MIS"/>
    <s v="FLB 号码修改"/>
    <s v="FLB故障报告2录入的内容，从FLB（F0059640）搬移到FLB（F0597640）上。 "/>
    <s v="中"/>
    <n v="0.1"/>
    <s v="航线人为"/>
    <s v="程泽"/>
    <s v="陈飞"/>
    <d v="1899-12-30T00:00:00"/>
    <d v="2016-12-21T00:00:00"/>
    <n v="108"/>
    <s v="数据变更"/>
    <x v="0"/>
    <s v=".\数据提取变更签字扫描件\机务\20170204.pdf"/>
    <x v="0"/>
  </r>
  <r>
    <n v="583"/>
    <x v="197"/>
    <s v="罗强"/>
    <s v="维修工程部"/>
    <s v="MIS"/>
    <s v="删除PN：45731-1391，SN:YB009609-0在装机设备管理界面的信息"/>
    <s v="将PN：45731-1391，SN:YB009609-0 信息从装机设备管理界面删除"/>
    <s v="中"/>
    <n v="0.1"/>
    <n v="0"/>
    <s v="程泽"/>
    <s v="陈飞"/>
    <d v="1899-12-30T00:00:00"/>
    <d v="2016-12-08T00:00:00"/>
    <n v="101"/>
    <s v="数据变更"/>
    <x v="0"/>
    <s v=".\数据提取变更签字扫描件\机务\20170204.pdf"/>
    <x v="0"/>
  </r>
  <r>
    <n v="584"/>
    <x v="192"/>
    <s v="盛斌斌"/>
    <s v="维修工程部"/>
    <s v="MIS"/>
    <s v="C检界面删除工卡"/>
    <s v="在“C检工作完工”界面，删除37份计划日期为“2015-12-31”的工卡，因为删除功能我们没有权限。具体在附件中EXCEL表中列出。"/>
    <s v="中"/>
    <n v="0.1"/>
    <n v="0"/>
    <s v="程泽"/>
    <s v="陈飞"/>
    <d v="1899-12-30T00:00:00"/>
    <d v="2016-12-21T00:00:00"/>
    <n v="103"/>
    <s v="数据变更"/>
    <x v="0"/>
    <s v=".\数据提取变更签字扫描件\机务\20170204.pdf"/>
    <x v="6"/>
  </r>
  <r>
    <n v="585"/>
    <x v="198"/>
    <s v="张志瑜"/>
    <s v="采购保障部"/>
    <s v="MIS"/>
    <s v="20161219-16ROW0078-0079集合报批后ERP无-signed"/>
    <s v="16ROW0078-0079 集合报批后，在 ERP 系统内无信息。"/>
    <s v="中"/>
    <n v="0.1"/>
    <n v="0"/>
    <s v="杨潇白"/>
    <s v="陈飞"/>
    <d v="2016-12-21T00:00:00"/>
    <d v="2017-01-03T00:00:00"/>
    <n v="91"/>
    <s v="数据变更"/>
    <x v="0"/>
    <s v=".\数据提取变更签字扫描件\机务\20161219-16ROW0078-0079集合报批后ERP无-signed.pdf"/>
    <x v="3"/>
  </r>
  <r>
    <n v="586"/>
    <x v="198"/>
    <s v="张志瑜"/>
    <s v="采购保障部"/>
    <s v="MIS"/>
    <s v="20161219-15ROR1120供应商修改-signed"/>
    <s v="15ROR1120将厂家编号、厂商名称、实际送修供应商改为 0068的信息。如下。 请注意 ERP 系统的数据也要修改，否则后续付款会有问题。"/>
    <s v="中"/>
    <n v="0.1"/>
    <n v="0"/>
    <s v="杨潇白"/>
    <s v="陈飞"/>
    <d v="2016-12-21T00:00:00"/>
    <d v="2016-12-21T00:00:00"/>
    <n v="91"/>
    <s v="数据变更"/>
    <x v="0"/>
    <s v=".\数据提取变更签字扫描件\机务\20161219-15ROR1120供应商修改-signed.pdf"/>
    <x v="0"/>
  </r>
  <r>
    <n v="587"/>
    <x v="198"/>
    <s v="张志瑜"/>
    <s v="采购保障部"/>
    <s v="MIS"/>
    <s v="20161219-14ROR1591无法报批申请-signed"/>
    <s v="14ROR1591 无法报批申请,该合同设置合同优先级：RTE。"/>
    <s v="中"/>
    <n v="0.1"/>
    <n v="0"/>
    <s v="杨潇白"/>
    <s v="陈飞"/>
    <d v="2016-12-21T00:00:00"/>
    <d v="2017-01-03T00:00:00"/>
    <n v="91"/>
    <s v="数据变更"/>
    <x v="0"/>
    <s v=".\数据提取变更签字扫描件\机务\20161219-14ROR1591无法报批申请-signed.pdf"/>
    <x v="0"/>
  </r>
  <r>
    <n v="588"/>
    <x v="198"/>
    <s v="张志瑜"/>
    <s v="采购保障部"/>
    <s v="MIS"/>
    <s v="20161219-几个送修合同供应商相关信息修改-signed"/>
    <s v="16ROR3755,16ROR2612,16ROR3067,16ROR3489 供应商相关信息修改 "/>
    <s v="中"/>
    <n v="0.1"/>
    <n v="0"/>
    <s v="杨潇白"/>
    <s v="陈飞"/>
    <d v="2016-12-21T00:00:00"/>
    <d v="2016-12-21T00:00:00"/>
    <n v="91"/>
    <s v="数据变更"/>
    <x v="0"/>
    <s v=".\数据提取变更签字扫描件\机务\20161219-几个送修合同供应商相关信息修改-signed.pdf"/>
    <x v="3"/>
  </r>
  <r>
    <n v="589"/>
    <x v="198"/>
    <s v="张志瑜"/>
    <s v="采购保障部"/>
    <s v="MIS"/>
    <s v="20161219-89794077移动历史问题-signed"/>
    <s v="件号：89794077 同一序号被不同送修合同选择问题----前一个合同取消了，但发料申请无取消，_x000a_导致库房发料界面的申请还在"/>
    <s v="高"/>
    <n v="0.1"/>
    <n v="0"/>
    <s v="杨潇白"/>
    <s v="陈飞"/>
    <d v="2016-12-20T00:00:00"/>
    <d v="2016-12-21T00:00:00"/>
    <n v="91"/>
    <s v="数据变更"/>
    <x v="0"/>
    <s v=".\数据提取变更签字扫描件\机务\20161219-89794077移动历史问题-signed.pdf"/>
    <x v="1"/>
  </r>
  <r>
    <n v="590"/>
    <x v="198"/>
    <s v="张志瑜"/>
    <s v="采购保障部"/>
    <s v="MIS"/>
    <s v="20161219-ROR合同导出问题----紧急！"/>
    <s v=" 最近发现大量 ROR 合同导出的拆件时间字段数据错误。"/>
    <s v="高"/>
    <n v="0"/>
    <n v="0"/>
    <s v="杨潇白"/>
    <s v="陈飞"/>
    <d v="2016-12-20T00:00:00"/>
    <d v="2016-12-21T00:00:00"/>
    <n v="91"/>
    <s v="数据变更"/>
    <x v="1"/>
    <s v=".\数据提取变更签字扫描件\机务\20161219-ROR合同导出问题-signed.pdf"/>
    <x v="1"/>
  </r>
  <r>
    <n v="591"/>
    <x v="198"/>
    <s v="张志瑜"/>
    <s v="采购保障部"/>
    <s v="MIS"/>
    <s v="20161219-16POT0473无法报批申请-signed"/>
    <s v="16POT0473 无法报批申请, 估计是由于部分合同行金额为零导致。 "/>
    <s v="高"/>
    <n v="0.1"/>
    <n v="0"/>
    <s v="杨潇白"/>
    <s v="陈飞"/>
    <d v="2016-12-20T00:00:00"/>
    <d v="2017-01-03T00:00:00"/>
    <n v="91"/>
    <s v="数据变更"/>
    <x v="0"/>
    <s v=".\数据提取变更签字扫描件\机务\20161219-16POT0473无法报批申请-signed.pdf"/>
    <x v="6"/>
  </r>
  <r>
    <n v="592"/>
    <x v="199"/>
    <s v="张志瑜"/>
    <s v="采购保障部"/>
    <s v="MIS"/>
    <s v="20161220-C20195162无法DX转库--紧急！"/>
    <s v="C20195162 无法 DX 转库,做了转库指令后，库房发料发现无法选择该序号"/>
    <s v="高"/>
    <n v="0.1"/>
    <n v="0"/>
    <s v="杨潇白"/>
    <s v="陈飞"/>
    <d v="2016-12-20T00:00:00"/>
    <d v="2016-12-21T00:00:00"/>
    <n v="90"/>
    <s v="数据变更"/>
    <x v="0"/>
    <s v=".\数据提取变更签字扫描件\机务\20161220-C20195162无法DX转库-signed.pdf"/>
    <x v="6"/>
  </r>
  <r>
    <n v="593"/>
    <x v="199"/>
    <s v="张志瑜"/>
    <s v="采购保障部"/>
    <s v="MIS"/>
    <s v="20161220-D31516-417库寿信息删除-signed"/>
    <s v="D31516-417 库寿信息删除"/>
    <s v="中"/>
    <n v="0.1"/>
    <n v="0"/>
    <s v="杨潇白"/>
    <s v="陈飞"/>
    <d v="2016-12-21T00:00:00"/>
    <d v="2016-12-21T00:00:00"/>
    <n v="90"/>
    <s v="数据变更"/>
    <x v="0"/>
    <s v=".\数据提取变更签字扫描件\机务\20161220-D31516-417库寿信息删除-signed.pdf"/>
    <x v="0"/>
  </r>
  <r>
    <n v="594"/>
    <x v="199"/>
    <s v="张琦"/>
    <s v="维修工程部"/>
    <s v="MIS"/>
    <s v="Fw:南阳授权"/>
    <s v="MIS中质量管理-授权管理-外站维修单位授权管理-南阳姜营机场界面，请将培训类别是“航线维修”的人员“执照到期日期”设置为空。（这些人员是没有执照号的）_x000a_另外，请查一下，“航线维修”的人员“执照到期日期”是哪个账号设置的。"/>
    <s v="中"/>
    <n v="0.1"/>
    <s v="数据已经处理，系统目前未保存修改执照日期的人员，目前只能看出来最后一次操作时间是2016-11-07"/>
    <s v="程泽"/>
    <s v="陈飞"/>
    <d v="1899-12-30T00:00:00"/>
    <d v="2017-01-19T00:00:00"/>
    <n v="90"/>
    <s v="数据变更"/>
    <x v="0"/>
    <s v=".\数据提取变更签字扫描件\机务\20170204.pdf"/>
    <x v="0"/>
  </r>
  <r>
    <n v="595"/>
    <x v="198"/>
    <s v="张志瑜"/>
    <s v="采购保障部"/>
    <s v="MIS"/>
    <s v="20161219-16ROR3759实际送修供应商修改-signed"/>
    <n v="0"/>
    <s v="中"/>
    <n v="0.1"/>
    <n v="0"/>
    <s v="杨潇白"/>
    <s v="陈飞"/>
    <d v="2016-12-21T00:00:00"/>
    <d v="2016-12-21T00:00:00"/>
    <n v="91"/>
    <s v="数据变更"/>
    <x v="0"/>
    <s v=".\数据提取变更签字扫描件\机务\20161219-16ROR3759实际送修供应商修改-signed.pdf"/>
    <x v="3"/>
  </r>
  <r>
    <n v="596"/>
    <x v="200"/>
    <s v="张志瑜"/>
    <s v="采购保障部"/>
    <s v="MIS"/>
    <s v="20161221-送修合同实际送修供应商问题-signed"/>
    <s v="16ROR3767、16ROR3892、16ROR3213、16ROR2898、16ROR2660、16ROR3553、16ROR3056、16ROR3784、16ROR3500、16ROR3776 实际送修供应商信息修改"/>
    <s v="中"/>
    <n v="0.1"/>
    <n v="0"/>
    <s v="杨潇白"/>
    <s v="陈飞"/>
    <d v="2016-12-21T00:00:00"/>
    <d v="2016-12-21T00:00:00"/>
    <n v="89"/>
    <s v="数据变更"/>
    <x v="0"/>
    <s v=".\数据提取变更签字扫描件\机务\20161221-送修合同实际送修供应商问题-signed.pdf"/>
    <x v="3"/>
  </r>
  <r>
    <n v="597"/>
    <x v="200"/>
    <s v="张志瑜"/>
    <s v="采购保障部"/>
    <s v="MIS"/>
    <s v="20161221-拆下可用退料记录删除-signed"/>
    <s v="D31516-417，D31517-417，D18309-20 拆下可用退料记录删除"/>
    <s v="中"/>
    <n v="0.1"/>
    <n v="0"/>
    <s v="杨潇白"/>
    <s v="陈飞"/>
    <d v="2016-12-23T00:00:00"/>
    <d v="2016-12-21T00:00:00"/>
    <n v="89"/>
    <s v="数据变更"/>
    <x v="0"/>
    <s v=".\数据提取变更签字扫描件\机务\20161221-拆下可用退料记录删除-signed.pdf"/>
    <x v="0"/>
  </r>
  <r>
    <n v="598"/>
    <x v="200"/>
    <s v="张志瑜"/>
    <s v="采购保障部"/>
    <s v="MIS"/>
    <s v="20161221-16ROB0078无法付款问题-signed"/>
    <s v="16ROB0078 无法付款挑选"/>
    <s v="中"/>
    <n v="0.1"/>
    <n v="0"/>
    <s v="杨潇白"/>
    <s v="陈飞"/>
    <d v="2016-12-23T00:00:00"/>
    <d v="2016-12-21T00:00:00"/>
    <n v="89"/>
    <s v="数据变更"/>
    <x v="0"/>
    <s v=".\数据提取变更签字扫描件\机务\20161221-16ROB0078无法付款问题-signed.pdf"/>
    <x v="6"/>
  </r>
  <r>
    <n v="599"/>
    <x v="200"/>
    <s v="张琦"/>
    <s v="维修工程部"/>
    <s v="MIS"/>
    <s v="Fw:外形缺损清单图是编号修订"/>
    <s v="附件中外形缺损清单的“图示编号”录入错误，且无法通过改变来修改。需要IT协助，修订为“69996108”。"/>
    <s v="高"/>
    <n v="0.1"/>
    <s v="人为"/>
    <s v="程泽"/>
    <s v="陈飞"/>
    <d v="2016-12-21T00:00:00"/>
    <d v="2016-12-21T00:00:00"/>
    <n v="89"/>
    <s v="数据变更"/>
    <x v="0"/>
    <s v=".\数据提取变更签字扫描件\机务\20170204.pdf"/>
    <x v="0"/>
  </r>
  <r>
    <n v="600"/>
    <x v="196"/>
    <s v="罗强"/>
    <s v="维修工程部"/>
    <s v="MIS"/>
    <s v="删除FLB757914换件纪录"/>
    <s v="帮忙删除，B6821，FLB0757914,中关于PN:45731-1391 SN:YB009424-6,并将该部件在装机设备管理界面的一条移动历史删除"/>
    <s v="中"/>
    <n v="0.1"/>
    <n v="0"/>
    <s v="程泽"/>
    <s v="陈飞"/>
    <d v="1899-12-30T00:00:00"/>
    <d v="2016-12-21T00:00:00"/>
    <n v="94"/>
    <s v="数据变更"/>
    <x v="0"/>
    <s v=".\数据提取变更签字扫描件\机务\20170224.pdf"/>
    <x v="0"/>
  </r>
  <r>
    <n v="601"/>
    <x v="201"/>
    <s v="钱懿"/>
    <s v="维修工程部"/>
    <s v="MIS"/>
    <s v="B8873ST"/>
    <n v="0"/>
    <s v="高"/>
    <n v="0.1"/>
    <n v="0"/>
    <s v="程泽"/>
    <s v="陈飞"/>
    <d v="1899-12-30T00:00:00"/>
    <d v="2016-12-26T00:00:00"/>
    <n v="88"/>
    <s v="数据变更"/>
    <x v="0"/>
    <s v="无需签字"/>
    <x v="5"/>
  </r>
  <r>
    <n v="602"/>
    <x v="201"/>
    <s v="张志瑜"/>
    <s v="采购保障部"/>
    <s v="MIS"/>
    <s v="20161222-16POT0458无法收料问题---紧急！"/>
    <s v="16POT0458 该合同已经部分收料了，现在要对最后一个工具收料时，弹出错误提示框，可做合同保存时没_x000a_提醒，之前收料其他合同行也没问题，为何现在收最后一个才弹出此错误？ 核查合同备注，发现备_x000a_注没有超过 100。 "/>
    <s v="高"/>
    <n v="0.1"/>
    <n v="0"/>
    <s v="杨潇白"/>
    <s v="陈飞"/>
    <d v="2016-12-23T00:00:00"/>
    <d v="2017-01-03T00:00:00"/>
    <n v="88"/>
    <s v="数据变更"/>
    <x v="0"/>
    <s v=".\数据提取变更签字扫描件\机务\20161222-16POT0458无法收料问题-signed.pdf"/>
    <x v="6"/>
  </r>
  <r>
    <n v="603"/>
    <x v="201"/>
    <s v="张志瑜"/>
    <s v="采购保障部"/>
    <s v="MIS"/>
    <s v="20161222-16POS0886重新报批问题-signed"/>
    <s v="16POS0886报批完成后，发现供应商信息错误，业务在合同修改界面做供应商修改，并重新报批，但推送报批的信息还是老的信息，没有更新。"/>
    <s v="中"/>
    <n v="0.1"/>
    <n v="0"/>
    <s v="杨潇白"/>
    <s v="陈飞"/>
    <d v="2016-12-29T00:00:00"/>
    <d v="2017-03-01T00:00:00"/>
    <n v="88"/>
    <s v="数据变更"/>
    <x v="0"/>
    <s v=".\数据提取变更签字扫描件\机务\20161222-16POS0886重新报批问题-signed.pdf"/>
    <x v="0"/>
  </r>
  <r>
    <n v="604"/>
    <x v="201"/>
    <s v="张志瑜"/>
    <s v="采购保障部"/>
    <s v="MIS"/>
    <s v="20161222-16ROR2086组合件收料问题-signed"/>
    <s v="16ROR2086 组合件收料问题"/>
    <s v="中"/>
    <n v="0.1"/>
    <n v="0"/>
    <s v="杨潇白"/>
    <s v="陈飞"/>
    <d v="2016-12-27T00:00:00"/>
    <d v="2017-01-03T00:00:00"/>
    <n v="88"/>
    <s v="数据变更"/>
    <x v="0"/>
    <s v=".\数据提取变更签字扫描件\机务\20161222-16ROR2086组合件收料问题-signed.pdf"/>
    <x v="1"/>
  </r>
  <r>
    <n v="605"/>
    <x v="201"/>
    <s v="张志瑜"/>
    <s v="采购保障部"/>
    <s v="MIS"/>
    <s v="20161222-工具C-2-1-6-1新件号覆盖--紧急！"/>
    <s v="工具新件号 C-2-1-6-1 条形码覆盖 ，条形码 124651102278 和 124651106926 的新件号被定义错_x000a_了，请 IT 协助，将这 2 个条形码的对应工具件号改为：C-2-1-6-1."/>
    <s v="高"/>
    <n v="0.1"/>
    <n v="0"/>
    <s v="杨潇白"/>
    <s v="陈飞"/>
    <d v="2016-12-23T00:00:00"/>
    <d v="2017-01-03T00:00:00"/>
    <n v="88"/>
    <s v="数据变更"/>
    <x v="0"/>
    <s v=".\数据提取变更签字扫描件\机务\20161222-工具C-2-1-6-1新件号覆盖-signed.pdf"/>
    <x v="0"/>
  </r>
  <r>
    <n v="606"/>
    <x v="201"/>
    <s v="张志瑜"/>
    <s v="采购保障部"/>
    <s v="MIS"/>
    <s v="20161222-条形码215971114142数据问题---紧急！"/>
    <s v="条形码 215971114142该条形码今天在做组包时发现有数据错乱，当选择 1 条数据入包后，发现有很多各种状态的数据被入包了。且在工具查询界面出现重复 ZK 的数据。"/>
    <s v="高"/>
    <n v="0.1"/>
    <n v="0"/>
    <s v="杨潇白"/>
    <s v="陈飞"/>
    <d v="2016-12-23T00:00:00"/>
    <d v="2017-01-03T00:00:00"/>
    <n v="88"/>
    <s v="数据变更"/>
    <x v="0"/>
    <s v=".\数据提取变更签字扫描件\机务\20161222-条形码215971114142数据问题-signed.pdf"/>
    <x v="6"/>
  </r>
  <r>
    <n v="607"/>
    <x v="202"/>
    <s v="张志瑜"/>
    <s v="采购保障部"/>
    <s v="MIS"/>
    <s v="20161223-16POH0214合同价格修改后报批申请单问题-signed"/>
    <s v="16POH0214 该合同报批申请完成后，价格需要修改，在 MIS 内改完价格后，重新报批，发现报批申请单中的合同行的单价变成不含税金额，导致 ERP 总金额计算错误。"/>
    <s v="中"/>
    <n v="0.1"/>
    <n v="0"/>
    <s v="杨潇白"/>
    <s v="陈飞"/>
    <d v="2016-12-27T00:00:00"/>
    <d v="2017-03-01T00:00:00"/>
    <n v="87"/>
    <s v="数据变更"/>
    <x v="0"/>
    <s v=".\数据提取变更签字扫描件\机务\20161223-16POH0214合同价格修改后报批申请单问题-signed.pdf"/>
    <x v="6"/>
  </r>
  <r>
    <n v="608"/>
    <x v="202"/>
    <s v="张志瑜"/>
    <s v="采购保障部"/>
    <s v="MIS"/>
    <s v="20161223-14POLS0209供应商修改--紧急！"/>
    <s v="14POLS0209 供应商，改为 0677"/>
    <s v="高"/>
    <n v="0.1"/>
    <n v="0"/>
    <s v="杨潇白"/>
    <s v="陈飞"/>
    <d v="2016-12-23T00:00:00"/>
    <d v="2016-12-23T00:00:00"/>
    <n v="87"/>
    <s v="数据变更"/>
    <x v="0"/>
    <s v=".\数据提取变更签字扫描件\机务\20161223-14POLS0209供应商修改-signed.pdf"/>
    <x v="3"/>
  </r>
  <r>
    <n v="609"/>
    <x v="203"/>
    <s v="张志瑜"/>
    <s v="采购保障部"/>
    <s v="MIS"/>
    <s v="20161226-16POT0447修改-signed"/>
    <s v="16POT0447 修改_x000a_1）请把件号：B-1-15-1-1 的合同数改为：6，  含税单价改为：75000，不含税单价，税额自动修改。_x000a_含税总价不变。合同总金额不变。  请注意 MIS 及 ERP 数据的同步修改； _x000a_2）请把合同状态改为：部分收料。   _x000a_修改后，业务再做 3 个的收料/验收。 "/>
    <s v="中"/>
    <n v="0.1"/>
    <n v="0"/>
    <s v="杨潇白"/>
    <s v="陈飞"/>
    <d v="2016-12-28T00:00:00"/>
    <d v="2017-01-03T00:00:00"/>
    <n v="84"/>
    <s v="数据变更"/>
    <x v="0"/>
    <s v=".\数据提取变更签字扫描件\机务\20161226-16POT0447修改-signed.pdf"/>
    <x v="0"/>
  </r>
  <r>
    <n v="610"/>
    <x v="203"/>
    <s v="罗强"/>
    <s v="维修工程部"/>
    <s v="MIS"/>
    <s v="B8873装机清册导入"/>
    <n v="0"/>
    <s v="高"/>
    <n v="0.1"/>
    <n v="0"/>
    <s v="程泽"/>
    <s v="陈飞"/>
    <d v="1899-12-30T00:00:00"/>
    <d v="2016-12-27T00:00:00"/>
    <n v="84"/>
    <s v="数据变更"/>
    <x v="0"/>
    <s v="无需签字"/>
    <x v="5"/>
  </r>
  <r>
    <n v="611"/>
    <x v="204"/>
    <s v="张志瑜"/>
    <s v="采购保障部"/>
    <s v="MIS"/>
    <s v="20161227-16POS1045付款方式修改-signed"/>
    <s v="16POS1045 1） 请把付款方式改为：预付 _x000a_2） 请在合同备注增加：30%预付款。 "/>
    <s v="中"/>
    <n v="0.1"/>
    <n v="0"/>
    <s v="杨潇白"/>
    <s v="陈飞"/>
    <d v="2016-12-29T00:00:00"/>
    <d v="2017-01-03T00:00:00"/>
    <n v="83"/>
    <s v="数据变更"/>
    <x v="0"/>
    <s v=".\数据提取变更签字扫描件\机务\20161227-16POS1045付款方式修改-signed.pdf"/>
    <x v="0"/>
  </r>
  <r>
    <n v="612"/>
    <x v="204"/>
    <s v="张志瑜"/>
    <s v="采购保障部"/>
    <s v="MIS"/>
    <s v="20161227-件号D5725114920000系统数据问题-signed"/>
    <s v="件号 D5725114920000该件号在 MIS 系统内有 2 个件号定义，一个尾部包含空格，一个没有，且目前系统内 2 个件号的记录都有。请 IT 把错误的件号删除掉，数据整合到正确的件号中"/>
    <s v="中"/>
    <n v="0.1"/>
    <n v="0"/>
    <s v="杨潇白"/>
    <s v="陈飞"/>
    <d v="2016-12-29T00:00:00"/>
    <d v="2017-01-03T00:00:00"/>
    <n v="83"/>
    <s v="数据变更"/>
    <x v="0"/>
    <s v=".\数据提取变更签字扫描件\机务\20161227-件号D5725114920000系统数据问题-signed.pdf"/>
    <x v="0"/>
  </r>
  <r>
    <n v="613"/>
    <x v="204"/>
    <s v="张志瑜"/>
    <s v="采购保障部"/>
    <s v="MIS"/>
    <s v="20161227-16POT0378合同修改-signed"/>
    <s v="16POT03781） 供应商修改！ _x000a_2） 第四个合同行还没收料，经与厂家确认，取消该合同行。请删除！ _x000a_3） 合同状态请改为：全部收料 _x000a_4） 合同总价要相应修改。改为：1265 "/>
    <s v="中"/>
    <n v="0.1"/>
    <n v="0"/>
    <s v="杨潇白"/>
    <s v="陈飞"/>
    <d v="2016-12-29T00:00:00"/>
    <d v="2017-01-03T00:00:00"/>
    <n v="83"/>
    <s v="数据变更"/>
    <x v="0"/>
    <s v=".\数据提取变更签字扫描件\机务\20161227-16POT0378合同修改-signed.pdf"/>
    <x v="0"/>
  </r>
  <r>
    <n v="614"/>
    <x v="204"/>
    <s v="张志瑜"/>
    <s v="采购保障部"/>
    <s v="MIS"/>
    <s v="20161202-工具D-2-32-6-1类别无法修改"/>
    <s v="D-2-32-6-1 请把代码 1 的工作尺寸改为：32710.0150（红） "/>
    <s v="中"/>
    <n v="0.1"/>
    <n v="0"/>
    <s v="杨潇白"/>
    <s v="陈飞"/>
    <d v="2016-12-29T00:00:00"/>
    <d v="2017-01-03T00:00:00"/>
    <n v="83"/>
    <s v="数据变更"/>
    <x v="0"/>
    <s v=".\数据提取变更签字扫描件\机务\20161202-工具D-2-32-6-1类别无法修改-signed.pdf"/>
    <x v="0"/>
  </r>
  <r>
    <n v="615"/>
    <x v="204"/>
    <s v="夏友平"/>
    <s v="维修工程部"/>
    <s v="MIS"/>
    <s v="飞机基本信息修订需求（B-8873）"/>
    <n v="0"/>
    <s v="高"/>
    <n v="0.1"/>
    <n v="0"/>
    <s v="程泽"/>
    <s v="陈飞"/>
    <d v="1899-12-30T00:00:00"/>
    <d v="2016-12-27T00:00:00"/>
    <n v="83"/>
    <s v="数据变更"/>
    <x v="0"/>
    <s v="无需签字"/>
    <x v="0"/>
  </r>
  <r>
    <n v="616"/>
    <x v="204"/>
    <s v="张志瑜"/>
    <s v="采购保障部"/>
    <s v="MIS"/>
    <s v="20161227-拆件处理界面重复数据-signed"/>
    <s v="拆件处理界面的重复数据问题"/>
    <s v="中"/>
    <n v="0"/>
    <n v="0"/>
    <s v="杨潇白"/>
    <s v="陈飞"/>
    <d v="2016-12-29T00:00:00"/>
    <d v="1899-12-30T00:00:00"/>
    <n v="83"/>
    <s v="数据变更"/>
    <x v="2"/>
    <s v=".\数据提取变更签字扫描件\机务\20161227-拆件处理界面重复数据-signed.pdf"/>
    <x v="6"/>
  </r>
  <r>
    <n v="617"/>
    <x v="204"/>
    <s v="张志瑜"/>
    <s v="采购保障部"/>
    <s v="MIS"/>
    <s v="20161227-条码215971114142系统数据重复-signed"/>
    <s v="条形码 215971114142在工具查询和综合库存查询界面，发现该条形码的大量记录是重复的。"/>
    <s v="中"/>
    <n v="0.1"/>
    <n v="0"/>
    <s v="杨潇白"/>
    <s v="陈飞"/>
    <d v="2016-12-29T00:00:00"/>
    <d v="2017-01-03T00:00:00"/>
    <n v="83"/>
    <s v="数据变更"/>
    <x v="0"/>
    <s v=".\数据提取变更签字扫描件\机务\20161227-条码215971114142系统数据重复-signed.pdf"/>
    <x v="6"/>
  </r>
  <r>
    <n v="618"/>
    <x v="204"/>
    <s v="张志瑜"/>
    <s v="采购保障部"/>
    <s v="MIS"/>
    <s v="20161227-16SOLS0401收料库寿问题----紧急！"/>
    <s v="16SOLS0401 将这 3 个序号件的收料记录删除，合同退回到全部发料状态"/>
    <s v="中"/>
    <n v="0.1"/>
    <n v="0"/>
    <s v="杨潇白"/>
    <s v="陈飞"/>
    <d v="2016-12-29T00:00:00"/>
    <d v="2017-01-16T00:00:00"/>
    <n v="83"/>
    <s v="数据变更"/>
    <x v="0"/>
    <s v=".\数据提取变更签字扫描件\机务\20161227-16SOLS0401收料库寿问题-signed.pdf"/>
    <x v="2"/>
  </r>
  <r>
    <n v="619"/>
    <x v="204"/>
    <s v="张志瑜"/>
    <s v="采购保障部"/>
    <s v="MIS"/>
    <s v="20161102-16POLS0454供应商修改-signed"/>
    <s v="16POLS0454 供应商。改为：0126 北京艾威胜航空技术咨询有限公司 "/>
    <s v="中"/>
    <n v="0.1"/>
    <n v="0"/>
    <s v="杨潇白"/>
    <s v="陈飞"/>
    <d v="2016-12-29T00:00:00"/>
    <d v="2017-01-03T00:00:00"/>
    <n v="83"/>
    <s v="数据变更"/>
    <x v="0"/>
    <s v=".\数据提取变更签字扫描件\机务\20161102-16POLS0454供应商修改-signed.pdf"/>
    <x v="3"/>
  </r>
  <r>
    <n v="620"/>
    <x v="204"/>
    <s v="张志瑜"/>
    <s v="采购保障部"/>
    <s v="MIS"/>
    <s v="20161227-件号3282970-4综合查询界面数据错误-signed"/>
    <s v="件号 3282970-4 综合查询界面上下数据矛盾"/>
    <s v="中"/>
    <n v="0.1"/>
    <n v="0"/>
    <s v="杨潇白"/>
    <s v="陈飞"/>
    <d v="2016-12-29T00:00:00"/>
    <d v="2017-01-03T00:00:00"/>
    <n v="83"/>
    <s v="数据变更"/>
    <x v="0"/>
    <s v=".\数据提取变更签字扫描件\机务\20161227-件号3282970-4综合查询界面数据错误-signed.pdf"/>
    <x v="6"/>
  </r>
  <r>
    <n v="621"/>
    <x v="205"/>
    <s v="张志瑜"/>
    <s v="采购保障部"/>
    <s v="MIS"/>
    <s v="20161214-发票号03843144 MIS系统里无法推送"/>
    <s v="发票号 03843144 无法推送付款"/>
    <s v="中"/>
    <n v="0.1"/>
    <n v="0"/>
    <s v="杨潇白"/>
    <s v="陈飞"/>
    <d v="2016-12-29T00:00:00"/>
    <d v="2016-12-28T00:00:00"/>
    <n v="82"/>
    <s v="数据变更"/>
    <x v="0"/>
    <s v=".\数据提取变更签字扫描件\机务\20161214-发票03843144无法推送-signed.pdf"/>
    <x v="6"/>
  </r>
  <r>
    <n v="622"/>
    <x v="205"/>
    <s v="盛斌斌"/>
    <s v="维修工程部"/>
    <s v="MIS"/>
    <s v="8873时控件IT标准版"/>
    <n v="0"/>
    <s v="高"/>
    <n v="0.1"/>
    <n v="0"/>
    <s v="程泽"/>
    <s v="陈飞"/>
    <d v="1899-12-30T00:00:00"/>
    <d v="2016-12-28T00:00:00"/>
    <n v="82"/>
    <s v="数据变更"/>
    <x v="0"/>
    <s v="无需签字"/>
    <x v="5"/>
  </r>
  <r>
    <n v="623"/>
    <x v="206"/>
    <s v="张志瑜"/>
    <s v="采购保障部"/>
    <s v="MIS"/>
    <s v="20161229-件号2060017-102退回YC-signed"/>
    <s v="件号 2060017-102 该件号从 CK-YC-PVG， KY 被点击待修到 CK-DX-PVG,KY. 错误。需把该件退回到 CK-YC-PVG, KY. 业务再重新做可用退料。"/>
    <s v="中"/>
    <n v="0.1"/>
    <n v="0"/>
    <s v="杨潇白"/>
    <s v="陈飞"/>
    <d v="2016-12-30T00:00:00"/>
    <d v="2017-01-03T00:00:00"/>
    <n v="81"/>
    <s v="数据变更"/>
    <x v="0"/>
    <s v=".\数据提取变更签字扫描件\机务\20161229-件号2060017-102退回YC-signed.pdf"/>
    <x v="0"/>
  </r>
  <r>
    <n v="624"/>
    <x v="206"/>
    <s v="盛斌斌"/>
    <s v="维修工程部"/>
    <s v="MIS"/>
    <s v="删除两步移动步骤"/>
    <s v="把PN：D31865-112 SN：A14696 这个件最近的两步移动步骤删除，使之 B6301的7505MM上"/>
    <s v="中"/>
    <n v="0.1"/>
    <n v="0"/>
    <s v="程泽"/>
    <s v="陈飞"/>
    <d v="1899-12-30T00:00:00"/>
    <d v="2017-01-01T00:00:00"/>
    <n v="81"/>
    <s v="数据变更"/>
    <x v="0"/>
    <s v=".\数据提取变更签字扫描件\机务\20170209.pdf"/>
    <x v="0"/>
  </r>
  <r>
    <n v="625"/>
    <x v="206"/>
    <s v="盛斌斌"/>
    <s v="维修工程部"/>
    <s v="MIS"/>
    <s v="换件异常清理"/>
    <s v="删除附件中的换件异常"/>
    <s v="中"/>
    <n v="0.1"/>
    <s v="有些是航线输入了两遍，有些是老问题，组合件的子件拆换报错，这个应该已经修复。"/>
    <s v="程泽"/>
    <s v="陈飞"/>
    <d v="1899-12-30T00:00:00"/>
    <s v="2017/1/1部分修复"/>
    <n v="81"/>
    <s v="数据变更"/>
    <x v="2"/>
    <s v=".\数据提取变更签字扫描件\机务\20170209.pdf"/>
    <x v="2"/>
  </r>
  <r>
    <n v="626"/>
    <x v="206"/>
    <s v="周磊"/>
    <s v="维修工程部"/>
    <s v="MIS"/>
    <s v="数据修改12.29（急）"/>
    <s v="EOA320-22-019，机号B6309，这个适用性被我点了完工关闭。_x000a_请帮忙将关闭状态从“完工关闭”状态退回到“未完工”的状态。"/>
    <s v="高"/>
    <n v="0.1"/>
    <s v="误操作"/>
    <s v="程泽"/>
    <s v="陈飞"/>
    <d v="1899-12-30T00:00:00"/>
    <d v="2016-12-29T00:00:00"/>
    <n v="81"/>
    <s v="数据变更"/>
    <x v="0"/>
    <s v=".\数据提取变更签字扫描件\机务\20170224.pdf"/>
    <x v="0"/>
  </r>
  <r>
    <n v="627"/>
    <x v="207"/>
    <s v="张志瑜"/>
    <s v="采购保障部"/>
    <s v="MIS"/>
    <s v="20161230-16ROE0171退回未收料-signed"/>
    <s v="16ROE0171该合同被错误按批次件收料了，实际是序号件。删除该合同对应的收料/验收记录，证书记录，合同退回到已批准状态，业务再重做收料。 "/>
    <s v="高"/>
    <n v="0.1"/>
    <n v="0"/>
    <s v="杨潇白"/>
    <s v="陈飞"/>
    <d v="2016-12-30T00:00:00"/>
    <d v="2017-01-03T00:00:00"/>
    <n v="80"/>
    <s v="数据变更"/>
    <x v="0"/>
    <s v=".\数据提取变更签字扫描件\机务\20161230-16ROE0171退回未收料-signed.pdf"/>
    <x v="0"/>
  </r>
  <r>
    <n v="628"/>
    <x v="207"/>
    <s v="张志瑜"/>
    <s v="采购保障部"/>
    <s v="MIS"/>
    <s v="20161230-条码1261414系统数据重复---紧急！"/>
    <s v="条码 1261414 在多个界面数据有问题"/>
    <s v="高"/>
    <n v="0.1"/>
    <n v="0"/>
    <s v="杨潇白"/>
    <s v="陈飞"/>
    <d v="2016-12-30T00:00:00"/>
    <d v="2017-01-03T00:00:00"/>
    <n v="80"/>
    <s v="数据变更"/>
    <x v="0"/>
    <s v=".\数据提取变更签字扫描件\机务\20161230-条码1261414系统数据重复-signed.pdf"/>
    <x v="6"/>
  </r>
  <r>
    <n v="629"/>
    <x v="207"/>
    <s v="张志瑜"/>
    <s v="采购保障部"/>
    <s v="MIS"/>
    <s v="20161230-条码136999无法领用归还-signed"/>
    <s v="条码 136999 无法领用归还  "/>
    <s v="高"/>
    <n v="0.1"/>
    <n v="0"/>
    <s v="杨潇白"/>
    <s v="陈飞"/>
    <d v="2016-12-30T00:00:00"/>
    <d v="2017-01-03T00:00:00"/>
    <n v="80"/>
    <s v="数据变更"/>
    <x v="0"/>
    <s v=".\数据提取变更签字扫描件\机务\20161230-条码136999无法领用归还-signed.pdf"/>
    <x v="6"/>
  </r>
  <r>
    <n v="630"/>
    <x v="208"/>
    <s v="张志瑜"/>
    <s v="采购保障部"/>
    <s v="MIS"/>
    <s v="20170103-件号4610030067转库问题--紧急！"/>
    <s v="件号 4610030067该件在 2 个转库指令中16SM05584， 16SM05581涉及，发现打包后，运单信息消失，导致无法做转库收料。"/>
    <s v="高"/>
    <n v="0"/>
    <n v="0"/>
    <s v="杨潇白"/>
    <s v="陈飞"/>
    <d v="1899-12-30T00:00:00"/>
    <d v="2017-01-23T00:00:00"/>
    <n v="76"/>
    <s v="数据变更"/>
    <x v="0"/>
    <s v=".\数据提取变更签字扫描件\机务\20170103-件号4610030067转库问题-signed.pdf"/>
    <x v="6"/>
  </r>
  <r>
    <n v="631"/>
    <x v="208"/>
    <s v="盛斌斌"/>
    <s v="维修工程部"/>
    <s v="MIS"/>
    <s v="修改两个件的FIN号"/>
    <s v="PN：642-2300-1 SN：5702P 这个件的FIN号从&quot;ATI VALVE&quot;修改为&quot;AFT MOUNT&quot;_x000a_PN：642D0010-507 SN：6737B 这个件的FIN号从&quot;AFT MOUNT&quot;修改为&quot;ATI VALVE&quot;"/>
    <s v="中"/>
    <n v="0.1"/>
    <n v="0"/>
    <s v="程泽"/>
    <s v="陈飞"/>
    <d v="1899-12-30T00:00:00"/>
    <d v="2017-01-16T00:00:00"/>
    <n v="76"/>
    <s v="数据变更"/>
    <x v="0"/>
    <s v=".\数据提取变更签字扫描件\机务\20170209.pdf"/>
    <x v="0"/>
  </r>
  <r>
    <n v="632"/>
    <x v="209"/>
    <s v="盛斌斌"/>
    <s v="维修工程部"/>
    <s v="MIS"/>
    <s v="修改飞机号"/>
    <s v="PN：C13043AA05 SN：C13043031682 这个件的位置从“B6309”修改为“B6301”"/>
    <s v="中"/>
    <n v="0"/>
    <n v="0"/>
    <s v="程泽"/>
    <s v="陈飞"/>
    <d v="1899-12-30T00:00:00"/>
    <d v="1899-12-30T00:00:00"/>
    <n v="75"/>
    <s v="数据变更"/>
    <x v="2"/>
    <s v=".\数据提取变更签字扫描件\机务\20170209.pdf"/>
    <x v="0"/>
  </r>
  <r>
    <n v="633"/>
    <x v="209"/>
    <s v="张志瑜"/>
    <s v="采购保障部"/>
    <s v="MIS"/>
    <s v="20170104-17POT0003价格问题-signed"/>
    <s v="17POT0003合同价格修改后，重新报批了，但发现 MIS 合同的总价无法自动更新。"/>
    <s v="中"/>
    <n v="0"/>
    <n v="0"/>
    <s v="杨潇白"/>
    <s v="陈飞"/>
    <d v="2017-01-10T00:00:00"/>
    <d v="2017-01-10T00:00:00"/>
    <n v="75"/>
    <s v="数据变更"/>
    <x v="0"/>
    <s v=".\数据提取变更签字扫描件\机务\20170104-17POT0003价格问题-signed.pdf"/>
    <x v="0"/>
  </r>
  <r>
    <n v="634"/>
    <x v="210"/>
    <s v="张志瑜"/>
    <s v="采购保障部"/>
    <s v="MIS"/>
    <s v="20170105-条码159151数据问题-signed"/>
    <s v="条码 159151系统历史数据残留在转库收料界面，结果被业务员点击收料了"/>
    <s v="中"/>
    <n v="0.1"/>
    <n v="0"/>
    <s v="杨潇白"/>
    <s v="陈飞"/>
    <d v="1899-12-30T00:00:00"/>
    <d v="2017-01-16T00:00:00"/>
    <n v="74"/>
    <s v="数据变更"/>
    <x v="0"/>
    <s v=".\数据提取变更签字扫描件\机务\20170105-条码159151数据问题-signed.pdf"/>
    <x v="0"/>
  </r>
  <r>
    <n v="635"/>
    <x v="210"/>
    <s v="徐辉"/>
    <s v="维修工程部"/>
    <s v="MIS"/>
    <s v="2016年下半年NRC匹配导出"/>
    <s v="导出2016年下半年7月1日到12月31日的数据"/>
    <s v="中"/>
    <n v="0.1"/>
    <n v="0"/>
    <s v="程泽"/>
    <s v="陈飞"/>
    <d v="1899-12-30T00:00:00"/>
    <d v="2017-01-09T00:00:00"/>
    <n v="74"/>
    <s v="数据提取"/>
    <x v="0"/>
    <s v=".\数据提取变更签字扫描件\机务\20170209.pdf"/>
    <x v="6"/>
  </r>
  <r>
    <n v="636"/>
    <x v="210"/>
    <s v="盛斌斌"/>
    <s v="维修工程部"/>
    <s v="MIS"/>
    <s v="删除两步移动步骤"/>
    <s v="把PN：ACP2788AD01 SN：2788-31779这个件的最近两步移动步骤删除，使之回到CK-YC-PVG"/>
    <s v="中"/>
    <n v="0.1"/>
    <n v="0"/>
    <s v="程泽"/>
    <s v="陈飞"/>
    <d v="1899-12-30T00:00:00"/>
    <d v="2017-01-16T00:00:00"/>
    <n v="74"/>
    <s v="数据变更"/>
    <x v="0"/>
    <s v=".\数据提取变更签字扫描件\机务\20170224.pdf"/>
    <x v="0"/>
  </r>
  <r>
    <n v="637"/>
    <x v="211"/>
    <s v="张志瑜"/>
    <s v="采购保障部"/>
    <s v="MIS"/>
    <s v="20170106-条码950173中文名称问题-signed"/>
    <s v="条码 950173 该条形码的中文名称，在部分界面的中文名显示有问题。"/>
    <s v="中"/>
    <n v="0"/>
    <n v="0"/>
    <s v="杨潇白"/>
    <s v="陈飞"/>
    <d v="1899-12-30T00:00:00"/>
    <d v="1899-12-30T00:00:00"/>
    <n v="73"/>
    <s v="数据变更"/>
    <x v="2"/>
    <s v=".\数据提取变更签字扫描件\机务\20170106-条码950173中文名称问题-signed.pdf"/>
    <x v="6"/>
  </r>
  <r>
    <n v="638"/>
    <x v="211"/>
    <s v="张志瑜"/>
    <s v="采购保障部"/>
    <s v="MIS"/>
    <s v="20170106-工具RSE1133从定期检测清单删除-signed"/>
    <s v="工具 RSE1133 厂家确认无需做定期检测，因此，需要把系统内的定期检测信息删除。 "/>
    <s v="中"/>
    <n v="0.1"/>
    <n v="0"/>
    <s v="杨潇白"/>
    <s v="陈飞"/>
    <d v="2017-01-16T00:00:00"/>
    <d v="2017-01-16T00:00:00"/>
    <n v="73"/>
    <s v="数据变更"/>
    <x v="0"/>
    <s v=".\数据提取变更签字扫描件\机务\20170106-工具RSE1133从定期检测清单删除-signed.pdf"/>
    <x v="1"/>
  </r>
  <r>
    <n v="639"/>
    <x v="212"/>
    <s v="张志瑜"/>
    <s v="采购保障部"/>
    <s v="MIS"/>
    <s v="20170106-17POT0005取消-signed"/>
    <s v="17POT0005 取消"/>
    <s v="中"/>
    <n v="0.1"/>
    <n v="0"/>
    <s v="杨潇白"/>
    <s v="陈飞"/>
    <d v="1899-12-30T00:00:00"/>
    <d v="2017-01-16T00:00:00"/>
    <n v="70"/>
    <s v="数据变更"/>
    <x v="0"/>
    <s v=".\数据提取变更签字扫描件\机务\20170106-17POT0005取消-signed.pdf"/>
    <x v="0"/>
  </r>
  <r>
    <n v="640"/>
    <x v="212"/>
    <s v="张志瑜"/>
    <s v="采购保障部"/>
    <s v="MIS"/>
    <s v="20170108-16ROR3383 SAO修改-signed"/>
    <s v="16ROR3383该合同已送修发料了，在修理过程中，需改变修理级别及 SAO，目前系统内无法改变"/>
    <s v="高"/>
    <n v="0.1"/>
    <n v="0"/>
    <s v="杨潇白"/>
    <s v="陈飞"/>
    <d v="2017-01-16T00:00:00"/>
    <d v="2017-01-16T00:00:00"/>
    <n v="70"/>
    <s v="数据变更"/>
    <x v="0"/>
    <s v=".\数据提取变更签字扫描件\机务\20170108-16ROR3383 SAO修改-signed.pdf"/>
    <x v="0"/>
  </r>
  <r>
    <n v="641"/>
    <x v="212"/>
    <s v="张琦"/>
    <s v="维修工程部"/>
    <s v="MIS"/>
    <s v="失效规定集"/>
    <s v="需要失效规定集已整理好 _x000a__x000a_一部分是0版的（黄色标注） _x000a_一部分是所有版本（绿色标注） _x000a__x000a_表里的均是要失效的，请这周尽快完成"/>
    <s v="高"/>
    <n v="0"/>
    <n v="0"/>
    <s v="程泽"/>
    <s v="陈飞"/>
    <d v="2017-01-13T00:00:00"/>
    <d v="1899-12-30T00:00:00"/>
    <n v="70"/>
    <s v="数据变更"/>
    <x v="2"/>
    <s v="无需签字"/>
    <x v="5"/>
  </r>
  <r>
    <n v="642"/>
    <x v="212"/>
    <s v="张琦"/>
    <s v="维修工程部"/>
    <s v="MIS"/>
    <s v="RiskSourceMeasuresExp"/>
    <s v="烦请导出一份目前危险源管理内所有状态的（编辑、待批、已批）。 烦请这两天就导出给我。 _x000a__x000a_业务在导出的状态下进行数据处理，然后再导入。"/>
    <s v="高"/>
    <n v="0.2"/>
    <s v="导出加导入"/>
    <s v="程泽"/>
    <s v="陈飞"/>
    <d v="2017-01-13T00:00:00"/>
    <s v="2017/1/11 导出_x000a_2017/1/12 导入"/>
    <n v="70"/>
    <s v="数据提取"/>
    <x v="0"/>
    <s v=".\数据提取变更签字扫描件\机务\20170224.pdf"/>
    <x v="9"/>
  </r>
  <r>
    <n v="643"/>
    <x v="212"/>
    <s v="张志瑜"/>
    <s v="采购保障部"/>
    <s v="MIS"/>
    <s v="20170109-SOLS去向单位修改-signed"/>
    <s v="SOLS去向单位批量修改"/>
    <s v="中"/>
    <n v="0.1"/>
    <n v="0"/>
    <s v="杨潇白"/>
    <s v="陈飞"/>
    <d v="1899-12-30T00:00:00"/>
    <d v="2017-01-16T00:00:00"/>
    <n v="70"/>
    <s v="数据变更"/>
    <x v="0"/>
    <s v=".\数据提取变更签字扫描件\机务\20170109-SOLS去向单位修改-signed.pdf"/>
    <x v="0"/>
  </r>
  <r>
    <n v="644"/>
    <x v="213"/>
    <s v="盛斌斌"/>
    <s v="维修工程部"/>
    <s v="MIS"/>
    <s v="删除两步移动步骤2"/>
    <s v="把PN：642-4001-501 SN：12599001 这个件的最近两步移动步骤删除，使之回到569626的EXHAUST上"/>
    <s v="中"/>
    <n v="0.1"/>
    <s v="定检写错FLB，拆下了错误的序号"/>
    <s v="程泽"/>
    <s v="陈飞"/>
    <d v="1899-12-30T00:00:00"/>
    <d v="2017-01-16T00:00:00"/>
    <n v="69"/>
    <s v="数据变更"/>
    <x v="0"/>
    <s v=".\数据提取变更签字扫描件\机务\20170215.pdf"/>
    <x v="0"/>
  </r>
  <r>
    <n v="645"/>
    <x v="213"/>
    <s v="张志瑜"/>
    <s v="采购保障部"/>
    <s v="MIS"/>
    <s v="20170110-16ROR1060厂商名称修改"/>
    <s v="16ROR1060把厂家编号和名称改为：  0142，  GE ENGINE SERVICES, LLC"/>
    <s v="中"/>
    <n v="0.1"/>
    <n v="0"/>
    <s v="杨潇白"/>
    <s v="陈飞"/>
    <d v="1899-12-30T00:00:00"/>
    <d v="2017-02-04T00:00:00"/>
    <n v="69"/>
    <s v="数据变更"/>
    <x v="0"/>
    <s v=".\数据提取变更签字扫描件\机务\20170109-16ROR1060厂商名称修改-signed.pdf"/>
    <x v="10"/>
  </r>
  <r>
    <n v="646"/>
    <x v="213"/>
    <s v="张志瑜"/>
    <s v="采购保障部"/>
    <s v="MIS"/>
    <s v="20170110-17POS0008取消收料记录---紧急！"/>
    <s v="17POS0008 取消收料记录"/>
    <s v="高"/>
    <n v="0.1"/>
    <n v="0"/>
    <s v="杨潇白"/>
    <s v="陈飞"/>
    <d v="1899-12-30T00:00:00"/>
    <d v="2017-01-16T00:00:00"/>
    <n v="69"/>
    <s v="数据变更"/>
    <x v="0"/>
    <s v=".\数据提取变更签字扫描件\机务\20170110-17POS0008取消收料记录-signed.pdf"/>
    <x v="0"/>
  </r>
  <r>
    <n v="647"/>
    <x v="214"/>
    <s v="张志瑜"/>
    <s v="采购保障部"/>
    <s v="MIS"/>
    <s v="20170111-25-1483-03无法转库指令-signed"/>
    <s v="件号：25-1483-03 该件在 2011 年是 RL（6 类件）件，有采购收料数据，带有序号。后来该件件号定义修改为 E_x000a_（1 类件）件后。现在要做转库指令申请，系统出错。 "/>
    <s v="中"/>
    <n v="0"/>
    <n v="0"/>
    <s v="杨潇白"/>
    <s v="陈飞"/>
    <d v="1899-12-30T00:00:00"/>
    <d v="1899-12-30T00:00:00"/>
    <n v="68"/>
    <s v="数据变更"/>
    <x v="2"/>
    <s v=".\数据提取变更签字扫描件\机务\20170111-25-1483-03无法转库指令-signed.pdf"/>
    <x v="0"/>
  </r>
  <r>
    <n v="648"/>
    <x v="215"/>
    <s v="周磊"/>
    <s v="维修工程部"/>
    <s v="MIS"/>
    <s v="修改B6970的8D包工卡的完工记录"/>
    <s v="B6970 TGPE-M7900-001 WO161025924816_x000a_B6970 TGPE-M3831-001 WO161025924814_x000a_B6970 TGPE-A521000-01-1 WO161025924807_x000a_B6970 TGPE-A255000-01-1 WO161025924798_x000a_B6970 TGPE-A242400-01-2 WO161025924795_x000a_B6970 TGCB-4611-001 WO161025924793_x000a_B6970 TGCB-2526-001 WO161025924791_x000a_B6970 TGPE-M290000-01-1 WO161025924812_x000a_B6970 TGPE-M4990-001 WO161025924815_x000a_烦请将这些工卡在系统里的完工时间都更改为：2017-01-10，FH：15288.51，FC：6905 （请见附件）"/>
    <s v="高"/>
    <n v="0.1"/>
    <s v="航线人员在MIS中录入工卡完工时，录错了日期。造成MIS中工卡完工时间与实际不一致。"/>
    <s v="程泽"/>
    <s v="陈飞"/>
    <d v="1899-12-30T00:00:00"/>
    <d v="2017-01-16T00:00:00"/>
    <n v="67"/>
    <s v="数据变更"/>
    <x v="0"/>
    <s v=".\数据提取变更签字扫描件\机务\20170224.pdf"/>
    <x v="0"/>
  </r>
  <r>
    <n v="649"/>
    <x v="214"/>
    <s v="周磊"/>
    <s v="维修工程部"/>
    <s v="MIS"/>
    <s v="需要导出所有MAO的完工记录"/>
    <n v="0"/>
    <s v="高"/>
    <n v="0.1"/>
    <n v="0"/>
    <s v="程泽"/>
    <s v="陈飞"/>
    <d v="1899-12-30T00:00:00"/>
    <d v="2017-01-11T00:00:00"/>
    <n v="68"/>
    <s v="数据变更"/>
    <x v="0"/>
    <s v=".\数据提取变更签字扫描件\机务\20170224.pdf"/>
    <x v="9"/>
  </r>
  <r>
    <n v="650"/>
    <x v="216"/>
    <s v="张琦"/>
    <s v="维修工程部"/>
    <s v="MIS"/>
    <s v="EO批准人更改"/>
    <s v="EOA320一71一011 R3版《改装风扇整流罩前部锁扣》，误操作了（审核和批准都是陆卫中一人）。烦请将批准人改为 许铮。"/>
    <s v="高"/>
    <n v="0.1"/>
    <n v="0"/>
    <s v="程泽"/>
    <s v="陈飞"/>
    <d v="1899-12-30T00:00:00"/>
    <d v="2017-01-16T00:00:00"/>
    <n v="66"/>
    <s v="数据变更"/>
    <x v="0"/>
    <s v=".\数据提取变更签字扫描件\机务\20170124.pdf"/>
    <x v="0"/>
  </r>
  <r>
    <n v="651"/>
    <x v="217"/>
    <s v="张志瑜"/>
    <s v="采购保障部"/>
    <s v="MIS"/>
    <s v="20170114-17POP0082 件号15800-440收料删除-signed"/>
    <s v="17POP0082 该合同中的件号：15800-440， 序号：16063404 收料入库错误。请 IT 删除该序号的所有收料/_x000a_验收记录，以及该序号的证书查询记录 "/>
    <s v="高"/>
    <n v="0.1"/>
    <n v="0"/>
    <s v="杨潇白"/>
    <s v="陈飞"/>
    <d v="1899-12-30T00:00:00"/>
    <d v="2017-01-24T00:00:00"/>
    <n v="63"/>
    <s v="数据变更"/>
    <x v="0"/>
    <s v=".\数据提取变更签字扫描件\机务\20170114-17POP0082 件号15800-440收料删除-signed.pdf"/>
    <x v="0"/>
  </r>
  <r>
    <n v="652"/>
    <x v="217"/>
    <s v="张志瑜"/>
    <s v="采购保障部"/>
    <s v="MIS"/>
    <s v="20170116-错误工具件号225-815-150修改-signed"/>
    <s v="工具件号 225-815-150把老件号：225-815-150 直接用新件号：224-815-150 覆盖掉.合同 16POT0401 的件号也需用新件号覆盖"/>
    <s v="中"/>
    <n v="0.1"/>
    <n v="0"/>
    <s v="杨潇白"/>
    <s v="陈飞"/>
    <d v="1899-12-30T00:00:00"/>
    <d v="2017-01-24T00:00:00"/>
    <n v="63"/>
    <s v="数据变更"/>
    <x v="0"/>
    <s v=".\数据提取变更签字扫描件\机务\20170116-错误工具件号225-815-150修改-signed.pdf"/>
    <x v="0"/>
  </r>
  <r>
    <n v="653"/>
    <x v="218"/>
    <s v="吴葵智"/>
    <s v="维修工程部"/>
    <s v="MIS"/>
    <s v="请帮忙将B-8817[MSN 7385]新飞机工卡MIS导入"/>
    <n v="0"/>
    <s v="高"/>
    <n v="0.1"/>
    <s v="新飞机数据导入"/>
    <s v="程泽"/>
    <s v="陈飞"/>
    <d v="2017-01-18T00:00:00"/>
    <d v="2017-01-17T00:00:00"/>
    <n v="62"/>
    <s v="数据变更"/>
    <x v="0"/>
    <s v="无需签字"/>
    <x v="0"/>
  </r>
  <r>
    <n v="654"/>
    <x v="219"/>
    <s v="盛斌斌"/>
    <s v="维修工程部"/>
    <s v="MIS"/>
    <s v="换件异常清理3"/>
    <s v="让IT删除附件中用红框框出的换件异常。这些都上次清理后，漏删的。"/>
    <s v="中"/>
    <n v="0"/>
    <n v="0"/>
    <s v="程泽"/>
    <s v="陈飞"/>
    <d v="1899-12-30T00:00:00"/>
    <d v="1899-12-30T00:00:00"/>
    <n v="60"/>
    <s v="数据变更"/>
    <x v="2"/>
    <s v=".\数据提取变更签字扫描件\机务\20170209.pdf"/>
    <x v="6"/>
  </r>
  <r>
    <n v="655"/>
    <x v="219"/>
    <s v="张琦"/>
    <s v="维修工程部"/>
    <s v="MIS"/>
    <s v="风险梳理筛选-飞机受损（汇总）"/>
    <s v="风险条原始导入数据有误，需要改数据。_x000a_1、风险条对应关系改变，详细见附件。_x000a_2、3个风险集删除。附件红色标注部分。"/>
    <s v="中"/>
    <n v="0.1"/>
    <n v="0"/>
    <s v="程泽"/>
    <s v="陈飞"/>
    <d v="1899-12-30T00:00:00"/>
    <d v="2017-01-23T00:00:00"/>
    <n v="60"/>
    <s v="数据变更"/>
    <x v="0"/>
    <s v=".\数据提取变更签字扫描件\机务\20170124.pdf"/>
    <x v="6"/>
  </r>
  <r>
    <n v="656"/>
    <x v="220"/>
    <s v="张志瑜"/>
    <s v="维修工程部"/>
    <s v="MIS"/>
    <s v="20170120-16ROR3741-3100实际送修供应商修改"/>
    <s v="16ROR3741/16ROR3100 实际送修供应商修改"/>
    <s v="中"/>
    <n v="0.1"/>
    <n v="0"/>
    <s v="杨潇白"/>
    <s v="陈飞"/>
    <d v="2017-01-24T00:00:00"/>
    <d v="2017-01-23T00:00:00"/>
    <n v="59"/>
    <s v="数据变更"/>
    <x v="0"/>
    <s v=".\数据提取变更签字扫描件\机务\20170120-16ROR3741-3100实际送修供应商修改-signed.jpg"/>
    <x v="10"/>
  </r>
  <r>
    <n v="657"/>
    <x v="220"/>
    <s v="张志瑜"/>
    <s v="维修工程部"/>
    <s v="MIS"/>
    <s v="20170120-17POT0023件号修改-signed"/>
    <s v="17POT0023 件号修改,合同件号录入错误"/>
    <s v="中"/>
    <n v="0.1"/>
    <n v="0"/>
    <s v="杨潇白"/>
    <s v="陈飞"/>
    <d v="2017-01-24T00:00:00"/>
    <d v="2017-01-22T00:00:00"/>
    <n v="59"/>
    <s v="数据变更"/>
    <x v="0"/>
    <s v=".\数据提取变更签字扫描件\机务\20170120-17POT0023件号修改-signed.jpg"/>
    <x v="6"/>
  </r>
  <r>
    <n v="658"/>
    <x v="220"/>
    <s v="张志瑜"/>
    <s v="维修工程部"/>
    <s v="MIS"/>
    <s v="20170120-条码9023150无法领用归还----紧急！"/>
    <s v="条码 9023150 无法做领用归还 "/>
    <s v="高"/>
    <n v="0.1"/>
    <n v="0"/>
    <s v="杨潇白"/>
    <s v="陈飞"/>
    <d v="2017-01-24T00:00:00"/>
    <d v="2017-01-20T00:00:00"/>
    <n v="59"/>
    <s v="数据变更"/>
    <x v="0"/>
    <s v=".\数据提取变更签字扫描件\机务\20170120-条码9023150无法领用归还-signed.jpg"/>
    <x v="6"/>
  </r>
  <r>
    <n v="659"/>
    <x v="220"/>
    <s v="周磊"/>
    <s v="维修工程部"/>
    <s v="MIS"/>
    <s v="部件修改2017.1.20"/>
    <s v="这两天工程下发一份EO，关于升级ECU软件。在核实ECU的时候发现，B9920的ECU又被航材做到GH位。烦请it删除后续数据，将其恢复到飞机上。"/>
    <s v="中"/>
    <n v="0.1"/>
    <n v="0"/>
    <s v="程泽"/>
    <s v="陈飞"/>
    <d v="1899-12-30T00:00:00"/>
    <d v="2017-01-20T00:00:00"/>
    <n v="59"/>
    <s v="数据变更"/>
    <x v="0"/>
    <s v=".\数据提取变更签字扫描件\机务\20170124.pdf"/>
    <x v="0"/>
  </r>
  <r>
    <n v="660"/>
    <x v="221"/>
    <s v="罗强"/>
    <s v="维修工程部"/>
    <s v="MIS"/>
    <s v="B8817装机清册导入"/>
    <n v="0"/>
    <s v="高"/>
    <n v="0.1"/>
    <n v="0"/>
    <s v="程泽"/>
    <s v="陈飞"/>
    <d v="1899-12-30T00:00:00"/>
    <d v="2017-01-22T00:00:00"/>
    <n v="57"/>
    <s v="数据变更"/>
    <x v="0"/>
    <s v="无需签字"/>
    <x v="0"/>
  </r>
  <r>
    <n v="661"/>
    <x v="221"/>
    <s v="夏友平"/>
    <s v="维修工程部"/>
    <s v="MIS"/>
    <s v="飞机基本信息修订需求（B-8817）"/>
    <n v="0"/>
    <s v="高"/>
    <n v="0.1"/>
    <n v="0"/>
    <s v="程泽"/>
    <s v="陈飞"/>
    <d v="1899-12-30T00:00:00"/>
    <d v="2017-01-23T00:00:00"/>
    <n v="57"/>
    <s v="数据变更"/>
    <x v="0"/>
    <s v="无需签字"/>
    <x v="0"/>
  </r>
  <r>
    <n v="662"/>
    <x v="221"/>
    <s v="钱懿"/>
    <s v="维修工程部"/>
    <s v="MIS"/>
    <s v="B8817ST"/>
    <n v="0"/>
    <s v="高"/>
    <n v="0.1"/>
    <n v="0"/>
    <s v="程泽"/>
    <s v="陈飞"/>
    <d v="1899-12-30T00:00:00"/>
    <d v="2017-01-23T00:00:00"/>
    <n v="57"/>
    <s v="数据变更"/>
    <x v="0"/>
    <s v="无需签字"/>
    <x v="5"/>
  </r>
  <r>
    <n v="663"/>
    <x v="222"/>
    <s v="张志瑜"/>
    <s v="采购保障部"/>
    <s v="MIS"/>
    <s v="20170123-件号238-0451-523入库挂签打印问题--紧急！"/>
    <s v="件号 238-0451-523 入库挂签打印问题 "/>
    <s v="高"/>
    <n v="0.1"/>
    <n v="0"/>
    <s v="杨潇白"/>
    <s v="陈飞"/>
    <d v="1899-12-30T00:00:00"/>
    <d v="2017-01-24T00:00:00"/>
    <n v="56"/>
    <s v="数据变更"/>
    <x v="0"/>
    <s v=".\数据提取变更签字扫描件\机务\20170123-件号238-0451-523入库挂签打印问题-signed.pdf"/>
    <x v="6"/>
  </r>
  <r>
    <n v="664"/>
    <x v="222"/>
    <s v="张志瑜"/>
    <s v="采购保障部"/>
    <s v="MIS"/>
    <s v="20170123-16ROCT0021--条形码159304数据问题----紧急！"/>
    <s v="16ROCT0021，条形码：159304 发现在工具送检收料界面有 2 条数据，其中 1 条是重复数据。 估计是因此导致_x000a_在工具合同收料界面，也无法做收料。"/>
    <s v="高"/>
    <n v="0.1"/>
    <n v="0"/>
    <s v="杨潇白"/>
    <s v="陈飞"/>
    <d v="1899-12-30T00:00:00"/>
    <d v="2017-01-24T00:00:00"/>
    <n v="56"/>
    <s v="数据变更"/>
    <x v="0"/>
    <s v=".\数据提取变更签字扫描件\机务\20170123-16ROCT0021--条形码159304数据问题-signed.pdf"/>
    <x v="6"/>
  </r>
  <r>
    <n v="665"/>
    <x v="222"/>
    <s v="张琦"/>
    <s v="维修工程部"/>
    <s v="MIS"/>
    <s v="Fw:MIS修改"/>
    <s v="培训序号：8726 _x000a_培训名称：初级维修工程师岗前培训 LM2016171 _x000a_这个培训中有一个学员名字搞错，需要修改 _x000a_原来系统里的学员名字 王昱 工号2105 需要更改为 王煜 工号428 "/>
    <s v="中"/>
    <n v="0.1"/>
    <s v="人为差错"/>
    <s v="程泽"/>
    <s v="陈飞"/>
    <d v="1899-12-30T00:00:00"/>
    <d v="2017-01-23T00:00:00"/>
    <n v="56"/>
    <s v="数据变更"/>
    <x v="0"/>
    <s v=".\数据提取变更签字扫描件\机务\20170124.pdf"/>
    <x v="0"/>
  </r>
  <r>
    <n v="666"/>
    <x v="223"/>
    <s v="张琦"/>
    <s v="维修工程部"/>
    <s v="MIS"/>
    <s v="EOA320-22-019  激活AP-FD TCAS功能 B6309 误点完工"/>
    <s v="EO主监控，EOA320-22-019 R2，B-6309这条记录，“是否关闭”改为“N”，“关闭状态”改为“空值”，恢复未完工状态。 "/>
    <s v="中"/>
    <n v="0.1"/>
    <s v="人为差错"/>
    <s v="程泽"/>
    <s v="陈飞"/>
    <d v="1899-12-30T00:00:00"/>
    <d v="2017-01-25T00:00:00"/>
    <n v="54"/>
    <s v="数据变更"/>
    <x v="0"/>
    <s v=".\数据提取变更签字扫描件\机务\20170209.pdf"/>
    <x v="0"/>
  </r>
  <r>
    <n v="667"/>
    <x v="224"/>
    <s v="张琦"/>
    <s v="维修工程部"/>
    <s v="MIS"/>
    <s v="Fw:2017.1.31 B-6851办理MDD保留，MDD30988，FLB号F0737523故障报告二。因录入错误，将机号输入为B-8645。"/>
    <s v="将MIS系统中B-8645 MDD0030988删除 "/>
    <s v="中"/>
    <n v="0"/>
    <s v="人为差错"/>
    <s v="程泽"/>
    <s v="陈飞"/>
    <d v="1899-12-30T00:00:00"/>
    <d v="2017-02-03T00:00:00"/>
    <n v="45"/>
    <s v="数据变更"/>
    <x v="0"/>
    <s v=".\数据提取变更签字扫描件\机务\20170224.pdf"/>
    <x v="0"/>
  </r>
  <r>
    <n v="668"/>
    <x v="225"/>
    <s v="张志瑜"/>
    <s v="采购保障部"/>
    <s v="MIS"/>
    <s v="20170130-条码806504无法送检收料-signed"/>
    <s v="条码：806504该计量工具在 2016-01-08 做 SJ,当时是通过工具送检界面做的。现在在工具送检收料界面，无法对_x000a_该工具做收料，系统弹出错误框。"/>
    <s v="中"/>
    <n v="0.1"/>
    <n v="0"/>
    <s v="杨潇白"/>
    <s v="陈飞"/>
    <d v="1899-12-30T00:00:00"/>
    <d v="2017-02-15T00:00:00"/>
    <n v="49"/>
    <s v="数据变更"/>
    <x v="0"/>
    <s v=".\数据提取变更签字扫描件\机务\20170130-条码806504无法送检收料-signed.jpg"/>
    <x v="6"/>
  </r>
  <r>
    <n v="669"/>
    <x v="226"/>
    <s v="张志瑜"/>
    <s v="采购保障部"/>
    <s v="MIS"/>
    <s v="20170201-济州消耗工具数据重复-signed"/>
    <s v="条码 92301112267,96511111830,124741099149，济州库存可用数量比实物多一倍。"/>
    <s v="中"/>
    <n v="0.1"/>
    <n v="0"/>
    <s v="杨潇白"/>
    <s v="陈飞"/>
    <d v="1899-12-30T00:00:00"/>
    <d v="2017-02-09T00:00:00"/>
    <n v="47"/>
    <s v="数据变更"/>
    <x v="0"/>
    <s v=".\数据提取变更签字扫描件\机务\20170201-济州消耗工具数据重复-signed.jpg"/>
    <x v="6"/>
  </r>
  <r>
    <n v="670"/>
    <x v="224"/>
    <s v="张志瑜"/>
    <s v="采购保障部"/>
    <s v="MIS"/>
    <s v="20170203-2TC50-15取消收料记录-signed"/>
    <s v="2TC50-15， 16POS0836 取消收料记录 "/>
    <s v="中"/>
    <n v="0.1"/>
    <n v="0"/>
    <s v="杨潇白"/>
    <s v="陈飞"/>
    <d v="1899-12-30T00:00:00"/>
    <d v="2017-02-15T00:00:00"/>
    <n v="45"/>
    <s v="数据变更"/>
    <x v="0"/>
    <s v=".\数据提取变更签字扫描件\机务\20170203-2TC50-15取消收料记录-signed.jpg"/>
    <x v="0"/>
  </r>
  <r>
    <n v="671"/>
    <x v="224"/>
    <s v="张琦"/>
    <s v="维修工程部"/>
    <s v="MIS"/>
    <s v="关于危险源报错"/>
    <s v="危险源管理，有以下一些危险源，双击进去就报错，可能是之前导入数据的问题，烦请帮忙修复。 _x000a_危险源编号：HA000249、HA000255、HA000256、HA000261、HA000264、HA000265、HA000792 、HA000752、HA000816（816的0版） "/>
    <s v="高"/>
    <n v="0.1"/>
    <s v="危险源先选择规定后，规定再改版后修改了规定条目，就会出现这种情况_x000a_系统问题导致的数据修复"/>
    <s v="程泽"/>
    <s v="陈飞"/>
    <d v="1899-12-30T00:00:00"/>
    <s v="2017/2/8_x000a_2017/2/15_x000a_2017/2/16_x000a_2017/2/23"/>
    <n v="45"/>
    <s v="数据变更"/>
    <x v="0"/>
    <s v="无需签字"/>
    <x v="6"/>
  </r>
  <r>
    <n v="672"/>
    <x v="224"/>
    <s v="张海燕"/>
    <s v="维修工程部"/>
    <s v="MIS"/>
    <s v="B6862 F0770642"/>
    <s v="件号：6774G010000 序号：6774-10999 的PRV件原始装机日期录入错误，_x000a_由于此件已加入到组合件管理，我们这边对于其原始装机日期无法修改，_x000a_烦请将此件的原始装机日期和进入清单日期统一修改为：2012-01-19"/>
    <s v="高"/>
    <n v="0.1"/>
    <s v="人为差错"/>
    <s v="程泽"/>
    <s v="陈飞"/>
    <d v="1899-12-30T00:00:00"/>
    <d v="2017-02-07T00:00:00"/>
    <n v="45"/>
    <s v="数据变更"/>
    <x v="0"/>
    <s v=".\数据提取变更签字扫描件\机务\20170224.pdf"/>
    <x v="0"/>
  </r>
  <r>
    <n v="673"/>
    <x v="224"/>
    <s v="张海燕"/>
    <s v="维修工程部"/>
    <s v="MIS"/>
    <s v="B1628 MAOA320-53-105R1 更改工作反馈"/>
    <s v="由于工作反馈录入错误，_x000a_烦请将 MAOA320-53-105R1 的生成指令查询界面的工作反馈内容：2016.9.16-19在成都川维C01检完成，_x000a_改为：MAOA320-53-105R2替代MAOA320-53-105R1关闭"/>
    <s v="中"/>
    <n v="0"/>
    <s v="人为差错"/>
    <s v="程泽"/>
    <s v="陈飞"/>
    <d v="1899-12-30T00:00:00"/>
    <d v="2017-02-15T00:00:00"/>
    <n v="45"/>
    <s v="数据变更"/>
    <x v="0"/>
    <s v=".\数据提取变更签字扫描件\机务\20170222.pdf"/>
    <x v="0"/>
  </r>
  <r>
    <n v="674"/>
    <x v="227"/>
    <s v="盛斌斌"/>
    <s v="维修工程部"/>
    <s v="MIS"/>
    <s v="删除一步移动步骤"/>
    <s v="把PN：505864-1 SN：GJB12867这个件的最后一步移动步骤删除，使之回到B1807原始装机位置"/>
    <s v="中"/>
    <n v="0.1"/>
    <s v="航线人员输错序号"/>
    <s v="程泽"/>
    <s v="陈飞"/>
    <d v="1899-12-30T00:00:00"/>
    <d v="2017-02-08T00:00:00"/>
    <n v="44"/>
    <s v="数据变更"/>
    <x v="0"/>
    <s v=".\数据提取变更签字扫描件\机务\20170215.pdf"/>
    <x v="0"/>
  </r>
  <r>
    <n v="675"/>
    <x v="227"/>
    <s v="张琦"/>
    <s v="维修工程部"/>
    <s v="MIS"/>
    <s v="Fw:Re:B-1671飞机液压油检测报告中数据缺失"/>
    <s v="请将邮件附件上传至化验项目的附件，B1627 ，TGPE-A291000-15-1，WO160524849626 "/>
    <s v="中"/>
    <n v="0.1"/>
    <s v="系统前台不支持补充上传附件，需要改进"/>
    <s v="程泽"/>
    <s v="陈飞"/>
    <d v="1899-12-30T00:00:00"/>
    <d v="2017-02-08T00:00:00"/>
    <n v="44"/>
    <s v="数据变更"/>
    <x v="0"/>
    <s v=".\数据提取变更签字扫描件\机务\20170204.pdf"/>
    <x v="0"/>
  </r>
  <r>
    <n v="676"/>
    <x v="227"/>
    <s v="张琦"/>
    <s v="维修工程部"/>
    <s v="MIS"/>
    <s v="MIS中EOCOM-24-001编辑日期修订"/>
    <s v="因MIS系统中EOCOM-24-001编辑日期错误显示“2017-01-31”烦请告知IT帮忙修订为“2016-11-21”"/>
    <s v="中"/>
    <n v="0.1"/>
    <n v="0"/>
    <s v="程泽"/>
    <s v="陈飞"/>
    <d v="1899-12-30T00:00:00"/>
    <d v="2017-02-15T00:00:00"/>
    <n v="44"/>
    <s v="数据变更"/>
    <x v="0"/>
    <s v=".\数据提取变更签字扫描件\机务\20170204.pdf"/>
    <x v="0"/>
  </r>
  <r>
    <n v="677"/>
    <x v="228"/>
    <s v="盛斌斌"/>
    <s v="维修工程部"/>
    <s v="MIS"/>
    <s v="修改进入清单时间"/>
    <s v="IT帮我把PN：6774G010000 SN：6774-12223的进入清单时间从2014-09-15为 2014-09-16"/>
    <s v="中"/>
    <n v="0.1"/>
    <n v="0"/>
    <s v="程泽"/>
    <s v="陈飞"/>
    <d v="1899-12-30T00:00:00"/>
    <d v="2017-02-15T00:00:00"/>
    <n v="42"/>
    <s v="数据变更"/>
    <x v="0"/>
    <s v=".\数据提取变更签字扫描件\机务\20170204.pdf"/>
    <x v="0"/>
  </r>
  <r>
    <n v="678"/>
    <x v="228"/>
    <s v="盛斌斌"/>
    <s v="维修工程部"/>
    <s v="MIS"/>
    <s v="删除4挑虚拟完工记录"/>
    <s v="把附件内4条虚拟完工记录删除"/>
    <s v="中"/>
    <n v="0.1"/>
    <n v="0"/>
    <s v="程泽"/>
    <s v="陈飞"/>
    <d v="1899-12-30T00:00:00"/>
    <d v="2017-02-15T00:00:00"/>
    <n v="42"/>
    <s v="数据变更"/>
    <x v="0"/>
    <s v=".\数据提取变更签字扫描件\机务\20170224.pdf"/>
    <x v="0"/>
  </r>
  <r>
    <n v="679"/>
    <x v="228"/>
    <s v="蔡磊"/>
    <s v="维修工程部"/>
    <s v="MIS"/>
    <s v="B8817时控件ST导入"/>
    <s v="B8817时控件ST清单，麻烦在明天下班前导入系统，我周三生计划"/>
    <s v="高"/>
    <n v="0.1"/>
    <s v="新飞机数据导入"/>
    <s v="程泽"/>
    <s v="陈飞"/>
    <d v="2017-02-07T00:00:00"/>
    <d v="2017-02-06T00:00:00"/>
    <n v="42"/>
    <s v="数据变更"/>
    <x v="0"/>
    <s v="无需签字"/>
    <x v="5"/>
  </r>
  <r>
    <n v="680"/>
    <x v="229"/>
    <s v="张志瑜"/>
    <s v="采购保障部"/>
    <s v="MIS"/>
    <s v="20170206-合同模版货代信息修改"/>
    <s v="我司美国货代在洛杉矶的地址信息改变了，需要对国际采购合同、国际送修合同、国际索赔合同POS/ROR/ROW 的导出模版上的货代信息做相应修改。"/>
    <s v="高"/>
    <n v="0"/>
    <n v="0"/>
    <s v="杨潇白"/>
    <s v="陈飞"/>
    <d v="2017-02-10T00:00:00"/>
    <d v="1899-12-30T00:00:00"/>
    <n v="41"/>
    <s v="数据变更"/>
    <x v="2"/>
    <s v=".\数据提取变更签字扫描件\机务\20170206-合同模版货代信息修改-signed.pdf"/>
    <x v="1"/>
  </r>
  <r>
    <n v="681"/>
    <x v="229"/>
    <s v="张志瑜"/>
    <s v="采购保障部"/>
    <s v="MIS"/>
    <s v="20170206-SSFDR及电池退回DZ---紧急！"/>
    <s v="DFDR PN: 2100-4043-02   SN: 000152437     和电池  PN: DK120   SN: SD05205 （这 2 个件从 KY 发出到 DZ 后，做不可用退料到 YC，退料时判断是可用，做了退回观察，然后_x000a_就无法做下一步操作了。"/>
    <s v="高"/>
    <n v="0.1"/>
    <n v="0"/>
    <s v="杨潇白"/>
    <s v="陈飞"/>
    <d v="2017-02-07T00:00:00"/>
    <d v="2017-02-07T00:00:00"/>
    <n v="41"/>
    <s v="数据变更"/>
    <x v="0"/>
    <s v=".\数据提取变更签字扫描件\机务\20170206-SSFDR及电池退回DZ-signed.pdf"/>
    <x v="0"/>
  </r>
  <r>
    <n v="682"/>
    <x v="230"/>
    <s v="张志瑜"/>
    <s v="采购保障部"/>
    <s v="MIS"/>
    <s v="20170207-1803B0000-02从GH退回DX-signed"/>
    <s v="件号：1803B0000-02，序号：1803B00LI008473R 从 GH 退回 DX"/>
    <s v="中"/>
    <n v="0.1"/>
    <n v="0"/>
    <s v="杨潇白"/>
    <s v="陈飞"/>
    <d v="2017-02-10T00:00:00"/>
    <d v="2017-02-15T00:00:00"/>
    <n v="40"/>
    <s v="数据变更"/>
    <x v="0"/>
    <s v=".\数据提取变更签字扫描件\机务\20170207-1803B0000-02从GH退回DX-signed.pdf"/>
    <x v="0"/>
  </r>
  <r>
    <n v="683"/>
    <x v="231"/>
    <s v="张琦"/>
    <s v="维修工程部"/>
    <s v="MIS"/>
    <s v="勤务OJT带教（1610 ）XY2016039 删除一个学员"/>
    <s v="MIS系统有个课程人员有问题需要修改 _x000a_导航→培训管理→培训实施信息→培训计划管理 _x000a_培训序号：9305 _x000a_培训名称：勤务OJT带教（1610 ）XY2016039 _x000a_这个培训中有一个学员名字叫 刘哲 _x000a_麻烦将这个人删除，谢谢 "/>
    <s v="中"/>
    <n v="0.1"/>
    <n v="0"/>
    <s v="程泽"/>
    <s v="陈飞"/>
    <d v="1899-12-30T00:00:00"/>
    <d v="2017-02-15T00:00:00"/>
    <n v="39"/>
    <s v="数据变更"/>
    <x v="0"/>
    <s v=".\数据提取变更签字扫描件\机务\20170209.pdf"/>
    <x v="0"/>
  </r>
  <r>
    <n v="684"/>
    <x v="231"/>
    <s v="张琦"/>
    <s v="维修工程部"/>
    <s v="MIS"/>
    <s v="B6310 CDD0035774 删除"/>
    <s v="B6310 CDD0035774，C检中检查发现该CDD描述的损伤不存在 _x000a_1、删除B6310 CDD0035774 _x000a_2、删除结构损伤报告单，流水号：16B63100001 "/>
    <s v="中"/>
    <n v="0.1"/>
    <n v="0"/>
    <s v="程泽"/>
    <s v="陈飞"/>
    <d v="1899-12-30T00:00:00"/>
    <d v="2017-02-15T00:00:00"/>
    <n v="39"/>
    <s v="数据变更"/>
    <x v="0"/>
    <s v=".\数据提取变更签字扫描件\机务\20170209.pdf"/>
    <x v="0"/>
  </r>
  <r>
    <n v="685"/>
    <x v="231"/>
    <s v="张志瑜"/>
    <s v="采购保障部"/>
    <s v="MIS"/>
    <s v="20170209-工具DZ导出"/>
    <s v="工具发放归还清单未归还数据导出"/>
    <s v="高"/>
    <n v="0.1"/>
    <n v="0"/>
    <s v="杨潇白"/>
    <s v="陈飞"/>
    <d v="1899-12-30T00:00:00"/>
    <d v="2017-02-14T00:00:00"/>
    <n v="39"/>
    <s v="数据变更"/>
    <x v="0"/>
    <s v=".\数据提取变更签字扫描件\机务\20170209-工具DZ导出-signed.pdf"/>
    <x v="5"/>
  </r>
  <r>
    <n v="686"/>
    <x v="231"/>
    <s v="张志瑜"/>
    <s v="采购保障部"/>
    <s v="MIS"/>
    <s v="20170209-新件号覆盖"/>
    <s v="用F栏的新件号，G栏的新名称取代现有的件号和名称。 "/>
    <s v="中"/>
    <n v="0.1"/>
    <n v="0"/>
    <s v="杨潇白"/>
    <s v="陈飞"/>
    <d v="1899-12-30T00:00:00"/>
    <d v="2017-02-15T00:00:00"/>
    <n v="39"/>
    <s v="数据变更"/>
    <x v="0"/>
    <s v=".\数据提取变更签字扫描件\机务\20170209-工具新件号覆盖-signed.pdf"/>
    <x v="5"/>
  </r>
  <r>
    <n v="687"/>
    <x v="232"/>
    <s v="张琦"/>
    <s v="维修工程部"/>
    <s v="MIS"/>
    <s v="B6309 ADD28243"/>
    <s v="B6309 ADD28243由于网络卡顿误关闭，保留截止日期2017.4.13 _x000a__x000a_请将该保留恢复至打开状态 "/>
    <s v="中"/>
    <n v="0.1"/>
    <n v="0"/>
    <s v="程泽"/>
    <s v="陈飞"/>
    <d v="1899-12-30T00:00:00"/>
    <d v="2017-02-15T00:00:00"/>
    <n v="38"/>
    <s v="数据变更"/>
    <x v="0"/>
    <s v=".\数据提取变更签字扫描件\机务\20170215.pdf"/>
    <x v="0"/>
  </r>
  <r>
    <n v="688"/>
    <x v="233"/>
    <s v="张琦"/>
    <s v="维修工程部"/>
    <s v="MIS"/>
    <s v="FMGC件号定义英文名称"/>
    <s v="在件号定义界面定义了一个FMGC的件号：C13042AA07 ，英文名称应为：FMGC-FLIGHT MANAGEMENT AND GUIDANCE COMPUTER。不知是何原因系统查询出来的英文名称也为：C13042AA07。 _x000a_麻烦把件号为：C13042AA07的英文名称改为：FMGC-FLIGHT MANAGEMENT AND GUIDANCE COMPUTER _x000a_烦请修订英文名称，注意：如果修订英文名称，目前装机设备清册内的C13042AA07名称是否一起随动变化？ "/>
    <s v="中"/>
    <n v="0.1"/>
    <s v="能否找下原因，C13042AA07这个件修改英文名称，保存后名称不更改，仍为“C13042AA07”。是件号升级的原因？_x000a_航材保存没有问题，工程保存有问题，待下次修复该问题"/>
    <s v="程泽"/>
    <s v="陈飞"/>
    <d v="1899-12-30T00:00:00"/>
    <d v="2017-02-17T00:00:00"/>
    <n v="34"/>
    <s v="数据变更"/>
    <x v="0"/>
    <s v=".\数据提取变更签字扫描件\机务\20170224.pdf"/>
    <x v="6"/>
  </r>
  <r>
    <n v="689"/>
    <x v="233"/>
    <s v="张志瑜"/>
    <s v="采购保障部"/>
    <s v="MIS"/>
    <s v="20170214-件号965-1696-051退回DX-signed"/>
    <s v="PN: 965-1696-051   SN: RTA50D-00746 从 GH 退回 DX "/>
    <n v="0"/>
    <n v="0"/>
    <n v="0"/>
    <s v="杨潇白"/>
    <s v="陈飞"/>
    <d v="1899-12-30T00:00:00"/>
    <d v="1899-12-30T00:00:00"/>
    <n v="34"/>
    <s v="数据变更"/>
    <x v="2"/>
    <s v=".\数据提取变更签字扫描件\机务\20170214-件号965-1696-051退回DX-signed.jpg"/>
    <x v="0"/>
  </r>
  <r>
    <n v="690"/>
    <x v="233"/>
    <s v="吴葵智"/>
    <s v="维修工程部"/>
    <s v="MIS"/>
    <s v="请帮忙将B-8963[MSN 7408]]新飞机工卡MIS导入"/>
    <n v="0"/>
    <s v="高"/>
    <n v="0.1"/>
    <s v="新飞机数据导入"/>
    <s v="程泽"/>
    <s v="陈飞"/>
    <d v="2017-02-17T00:00:00"/>
    <d v="2017-02-14T00:00:00"/>
    <n v="34"/>
    <s v="数据变更"/>
    <x v="0"/>
    <s v="无需签字"/>
    <x v="5"/>
  </r>
  <r>
    <n v="691"/>
    <x v="234"/>
    <s v="张琦"/>
    <s v="维修工程部"/>
    <s v="MIS"/>
    <s v="Fw:ADD0028243恢复"/>
    <s v="将ADD0028243从关闭状态 恢复为 打开状态 ，请本周内修改完成。 "/>
    <s v="中"/>
    <n v="0"/>
    <s v="与687是一个"/>
    <s v="程泽"/>
    <s v="陈飞"/>
    <d v="1899-12-30T00:00:00"/>
    <d v="2017-02-15T00:00:00"/>
    <n v="33"/>
    <s v="数据变更"/>
    <x v="0"/>
    <s v=".\数据提取变更签字扫描件\机务\20170215.pdf"/>
    <x v="0"/>
  </r>
  <r>
    <n v="692"/>
    <x v="234"/>
    <s v="张琦"/>
    <s v="维修工程部"/>
    <s v="MIS"/>
    <s v="Fw:ADD修改飞机号"/>
    <s v="ADD69036修改飞机号为 B9928 "/>
    <s v="中"/>
    <n v="0.1"/>
    <n v="0"/>
    <s v="程泽"/>
    <s v="陈飞"/>
    <d v="1899-12-30T00:00:00"/>
    <d v="2017-03-02T00:00:00"/>
    <n v="33"/>
    <s v="数据变更"/>
    <x v="0"/>
    <s v=".\数据提取变更签字扫描件\机务\20170215.pdf"/>
    <x v="0"/>
  </r>
  <r>
    <n v="693"/>
    <x v="234"/>
    <s v="张琦"/>
    <s v="维修工程部"/>
    <s v="MIS"/>
    <s v="Fw:643529 部件履历查询页面数据问题"/>
    <s v="飞机B-6821 飞机基本信息交付装机的双发中的初始小时小时循环与部件使用查询中的数据不一致。 _x000a_请参考附件。两台发动机都有这样的问题。 _x000a_实际信息应该是飞机基本信息中的数据。 _x000a_烦请修改为飞机基本信息的数据。 "/>
    <s v="中"/>
    <n v="0.1"/>
    <s v="能否查下原因，是飞机基本信息修改后，与部件履历的初始数据不一致？"/>
    <s v="程泽"/>
    <s v="陈飞"/>
    <d v="1899-12-30T00:00:00"/>
    <d v="2017-03-02T00:00:00"/>
    <n v="33"/>
    <s v="数据变更"/>
    <x v="0"/>
    <s v=".\数据提取变更签字扫描件\机务\20170215.pdf"/>
    <x v="6"/>
  </r>
  <r>
    <n v="694"/>
    <x v="235"/>
    <s v="张琦"/>
    <s v="维修工程部"/>
    <s v="MIS"/>
    <s v="MAOA320-53-105R2 烦请修改后台数据 "/>
    <s v="由于MAOA320-53-105R2在计划状态被误关，应该在计划手工完工中关闭此工卡，故在生产指令查询-MCC完工状态，查不到该工卡的完工记录， _x000a_烦请帮忙改下，FH、FC、完工状态、完工人等都参照 MAOA320-53-105R1，工卡反馈改为：2016.9.16-19在成都川维C01检完成。 "/>
    <s v="中"/>
    <n v="0.1"/>
    <n v="0"/>
    <s v="程泽"/>
    <s v="陈飞"/>
    <d v="1899-12-30T00:00:00"/>
    <d v="2017-03-02T00:00:00"/>
    <n v="32"/>
    <s v="数据变更"/>
    <x v="0"/>
    <s v=".\数据提取变更签字扫描件\机务\20170215.pdf"/>
    <x v="0"/>
  </r>
  <r>
    <n v="695"/>
    <x v="236"/>
    <s v="张志瑜"/>
    <s v="采购保障部"/>
    <s v="MIS"/>
    <s v="20170216-哈尔滨宁波仓库设置-signed"/>
    <s v="系统内新增哈尔滨基地(HRB)、宁波基地（NGB）"/>
    <s v="中"/>
    <n v="0.1"/>
    <n v="0"/>
    <s v="杨潇白"/>
    <s v="陈飞"/>
    <d v="1899-12-30T00:00:00"/>
    <d v="2017-03-02T00:00:00"/>
    <n v="31"/>
    <s v="数据变更"/>
    <x v="0"/>
    <s v=".\数据提取变更签字扫描件\机务\20170216-哈尔滨宁波仓库设置-signed.pdf"/>
    <x v="5"/>
  </r>
  <r>
    <n v="696"/>
    <x v="236"/>
    <s v="张志瑜"/>
    <s v="采购保障部"/>
    <s v="MIS"/>
    <s v="20170217-16POLS0484供应商修改-signed"/>
    <s v="16POLS0484 供应商修改"/>
    <s v="中"/>
    <n v="0.1"/>
    <n v="0"/>
    <s v="杨潇白"/>
    <s v="陈飞"/>
    <d v="1899-12-30T00:00:00"/>
    <d v="2017-03-03T00:00:00"/>
    <n v="31"/>
    <s v="数据变更"/>
    <x v="0"/>
    <s v=".\数据提取变更签字扫描件\机务\20170217-16POLS0484供应商修改-signed.jpg"/>
    <x v="10"/>
  </r>
  <r>
    <n v="697"/>
    <x v="236"/>
    <s v="张志瑜"/>
    <s v="采购保障部"/>
    <s v="MIS"/>
    <s v="寄售处理-20170216--紧急"/>
    <s v="寄售界面数据修改"/>
    <s v="高"/>
    <n v="0"/>
    <n v="0"/>
    <s v="杨潇白"/>
    <s v="陈飞"/>
    <d v="1899-12-30T00:00:00"/>
    <d v="1899-12-30T00:00:00"/>
    <n v="31"/>
    <s v="数据变更"/>
    <x v="2"/>
    <s v=".\数据提取变更签字扫描件\机务\20170209-工具新件号覆盖-signed.pdf"/>
    <x v="10"/>
  </r>
  <r>
    <n v="698"/>
    <x v="236"/>
    <s v="钱懿"/>
    <s v="维修工程部"/>
    <s v="MIS"/>
    <s v="B8963ST"/>
    <n v="0"/>
    <s v="高"/>
    <n v="0.1"/>
    <n v="0"/>
    <s v="程泽"/>
    <s v="陈飞"/>
    <d v="2017-02-17T00:00:00"/>
    <d v="2017-02-17T00:00:00"/>
    <n v="31"/>
    <s v="数据变更"/>
    <x v="0"/>
    <s v="无需签字"/>
    <x v="5"/>
  </r>
  <r>
    <n v="699"/>
    <x v="237"/>
    <s v="张志瑜"/>
    <s v="采购保障部"/>
    <s v="MIS"/>
    <s v="20170218-D31517-417位置矛盾--紧急！"/>
    <s v="滑梯 D31517-417 系统位置信息错误 "/>
    <s v="高"/>
    <n v="0.1"/>
    <n v="0"/>
    <s v="杨潇白"/>
    <s v="陈飞"/>
    <d v="1899-12-30T00:00:00"/>
    <d v="2017-03-01T00:00:00"/>
    <n v="28"/>
    <s v="数据变更"/>
    <x v="0"/>
    <s v=".\数据提取变更签字扫描件\机务\20170218-D31517-417位置矛盾-signed.jpg"/>
    <x v="6"/>
  </r>
  <r>
    <n v="700"/>
    <x v="237"/>
    <s v="张琦"/>
    <s v="维修工程部"/>
    <s v="MIS"/>
    <s v="Fw:B6301 B6309 FMGC计算机位置不对"/>
    <s v="C13043031682 这个装机位置改为 B6301，其他后续由业务进行FLB更换操作，烦请尽快修复"/>
    <s v="中"/>
    <n v="0.1"/>
    <n v="0"/>
    <s v="程泽"/>
    <s v="陈飞"/>
    <d v="1899-12-30T00:00:00"/>
    <d v="2017-02-22T00:00:00"/>
    <n v="28"/>
    <s v="数据变更"/>
    <x v="0"/>
    <s v=".\数据提取变更签字扫描件\机务\20170222.pdf"/>
    <x v="0"/>
  </r>
  <r>
    <n v="701"/>
    <x v="238"/>
    <s v="张志瑜"/>
    <s v="采购保障部"/>
    <s v="MIS"/>
    <s v="20170220-部分螺丝刀条码对于件号名称有误-signed"/>
    <s v="部分螺丝刀条码对应件号、名称有误 "/>
    <s v="中"/>
    <n v="0.1"/>
    <n v="0"/>
    <s v="杨潇白"/>
    <s v="陈飞"/>
    <d v="1899-12-30T00:00:00"/>
    <d v="2017-03-02T00:00:00"/>
    <n v="27"/>
    <s v="数据变更"/>
    <x v="0"/>
    <s v=".\数据提取变更签字扫描件\机务\20170209-工具新件号覆盖-signed.pdf"/>
    <x v="0"/>
  </r>
  <r>
    <n v="702"/>
    <x v="238"/>
    <s v="张琦"/>
    <s v="维修工程部"/>
    <s v="MIS"/>
    <s v="Fw:刘洋（195）授权信息数据修改"/>
    <s v="烦请补个数据，刘洋的授权历史记录 _x000a_授权管理和授权信息均补上，详细见附件表格。 "/>
    <s v="中"/>
    <n v="0.1"/>
    <n v="0"/>
    <s v="程泽"/>
    <s v="陈飞"/>
    <d v="1899-12-30T00:00:00"/>
    <d v="2017-02-23T00:00:00"/>
    <n v="27"/>
    <s v="数据变更"/>
    <x v="0"/>
    <s v=".\数据提取变更签字扫描件\机务\20170222.pdf"/>
    <x v="0"/>
  </r>
  <r>
    <n v="703"/>
    <x v="238"/>
    <s v="张海燕"/>
    <s v="维修工程部"/>
    <s v="MIS"/>
    <s v="B8963 装机导入清册"/>
    <n v="0"/>
    <s v="高"/>
    <n v="0.1"/>
    <s v="新飞机数据导入"/>
    <s v="程泽"/>
    <s v="陈飞"/>
    <d v="1899-12-30T00:00:00"/>
    <d v="2017-02-21T00:00:00"/>
    <n v="27"/>
    <s v="数据变更"/>
    <x v="0"/>
    <s v="无需签字"/>
    <x v="5"/>
  </r>
  <r>
    <n v="704"/>
    <x v="239"/>
    <s v="盛斌斌"/>
    <s v="维修工程部"/>
    <s v="MIS"/>
    <s v="删除三步移动步骤"/>
    <s v="把PN：C12850AC03 SN：C12850010967 这个件的最后三步移动步骤删除，使之回到B6972 的2CA上"/>
    <s v="中"/>
    <n v="0.1"/>
    <n v="0"/>
    <s v="程泽"/>
    <s v="陈飞"/>
    <d v="1899-12-30T00:00:00"/>
    <d v="2017-03-02T00:00:00"/>
    <n v="26"/>
    <s v="数据变更"/>
    <x v="0"/>
    <s v=".\数据提取变更签字扫描件\机务\20170224.pdf"/>
    <x v="0"/>
  </r>
  <r>
    <n v="705"/>
    <x v="237"/>
    <s v="夏友平"/>
    <s v="维修工程部"/>
    <s v="MIS"/>
    <s v="飞机基本信息修订需求（B-8963） "/>
    <n v="0"/>
    <s v="高"/>
    <n v="0.1"/>
    <s v="新飞机数据导入"/>
    <s v="程泽"/>
    <s v="陈飞"/>
    <d v="1899-12-30T00:00:00"/>
    <d v="2017-02-22T00:00:00"/>
    <n v="28"/>
    <s v="数据变更"/>
    <x v="0"/>
    <s v="无需签字"/>
    <x v="0"/>
  </r>
  <r>
    <n v="706"/>
    <x v="240"/>
    <s v="张志瑜"/>
    <s v="采购保障部"/>
    <s v="MIS"/>
    <s v="20170223-部分机载软件件号修改-signed"/>
    <s v="目前工具件号 PS4087592-904 实物是分 U 盘和光盘两种型号。 经工程技术处要求，其需要将 U盘的软件改为新件号: HNP5AAM06-2004。 "/>
    <s v="中"/>
    <n v="0"/>
    <n v="0"/>
    <s v="杨潇白"/>
    <s v="陈飞"/>
    <d v="1899-12-30T00:00:00"/>
    <d v="1899-12-30T00:00:00"/>
    <n v="25"/>
    <s v="数据变更"/>
    <x v="2"/>
    <s v=".\数据提取变更签字扫描件\机务\20170223-部分机载软件件号修改-signed.pdf"/>
    <x v="2"/>
  </r>
  <r>
    <n v="707"/>
    <x v="240"/>
    <s v="张琦"/>
    <s v="维修工程部"/>
    <s v="MIS"/>
    <s v="Fw:a38142312_1487804304883_32"/>
    <s v="EAD0004201，“关闭”状态改为“已批准”状态 "/>
    <s v="中"/>
    <n v="0.1"/>
    <n v="0"/>
    <s v="程泽"/>
    <s v="陈飞"/>
    <d v="1899-12-30T00:00:00"/>
    <d v="2017-02-24T00:00:00"/>
    <n v="25"/>
    <s v="数据变更"/>
    <x v="0"/>
    <s v=".\数据提取变更签字扫描件\机务\20170222.pdf"/>
    <x v="0"/>
  </r>
  <r>
    <n v="708"/>
    <x v="241"/>
    <s v="张志瑜"/>
    <s v="采购保障部"/>
    <s v="MIS"/>
    <s v="20170226-17ROB0030的一个合同行验收退回-signed"/>
    <s v="17ROB0030 里的 PN:AC40-0217100 退回未收料状态 "/>
    <s v="中"/>
    <n v="0.1"/>
    <n v="0"/>
    <s v="杨潇白"/>
    <s v="陈飞"/>
    <d v="1899-12-30T00:00:00"/>
    <d v="2017-03-03T00:00:00"/>
    <n v="21"/>
    <s v="数据变更"/>
    <x v="0"/>
    <s v=".\数据提取变更签字扫描件\机务\20170226-17ROB0030的一个合同行验收退回-signed.pdf"/>
    <x v="0"/>
  </r>
  <r>
    <n v="709"/>
    <x v="242"/>
    <s v="张琦"/>
    <s v="维修工程部"/>
    <s v="MIS"/>
    <s v="Re:Fw:授权数据"/>
    <s v="授权数据梳理了一下，改2个数据，详细见附件。"/>
    <s v="高"/>
    <n v="0.1"/>
    <s v="目前授权的到期日期是用 起始日期+有效期+红线（截止日期或执照到期日期），起始日期目前取值是取的授权管理培训评估页面的评估日期。 _x000a_此次需修改的：如果是初训作为复训，起始日期取值改为授权管理培训评估页面的培训日期。如果有多个课程多个培训日期，取最早的那日期。 _x000a_能否看下触发这个逻辑，是不是“评估结果选择符合然后点保存按钮”触发的，这个逻辑修订后，不想改变历史数据。 "/>
    <s v="程泽"/>
    <s v="陈飞"/>
    <d v="1899-12-30T00:00:00"/>
    <d v="2017-03-02T00:00:00"/>
    <n v="19"/>
    <s v="数据变更"/>
    <x v="0"/>
    <s v="待签字"/>
    <x v="1"/>
  </r>
  <r>
    <n v="710"/>
    <x v="242"/>
    <s v="张志瑜"/>
    <s v="采购保障部"/>
    <s v="MIS"/>
    <s v="20170301-958901新件号新名称覆盖-signed"/>
    <s v="条码 958901 目前的件号和中文名称错误.新件号：P-9-2-1-1， 新名称：气动笔型打磨枪组套(10R0401-18) "/>
    <s v="高"/>
    <n v="0.1"/>
    <n v="0"/>
    <s v="杨潇白"/>
    <s v="陈飞"/>
    <d v="1899-12-30T00:00:00"/>
    <d v="2017-03-03T00:00:00"/>
    <n v="19"/>
    <s v="数据变更"/>
    <x v="0"/>
    <s v=".\数据提取变更签字扫描件\机务\20170301-958901新件号新名称覆盖-signed.pdf"/>
    <x v="2"/>
  </r>
  <r>
    <n v="711"/>
    <x v="243"/>
    <s v="张琦"/>
    <s v="维修工程部"/>
    <s v="MIS"/>
    <s v="授权信息导出"/>
    <s v="烦请导出一个授权数据，明日周五中午前需要 _x000a_2016年1月1日至今，初次申请（非续签），的岗位和项目清单，目前查了一下一共1901条数据。 "/>
    <s v="高"/>
    <n v="0.1"/>
    <n v="0"/>
    <s v="程泽"/>
    <s v="陈飞"/>
    <d v="1899-12-30T00:00:00"/>
    <d v="2017-03-02T00:00:00"/>
    <n v="18"/>
    <s v="数据提取"/>
    <x v="0"/>
    <s v=".\数据提取变更签字扫描件\机务\20170307.pdf"/>
    <x v="9"/>
  </r>
  <r>
    <n v="712"/>
    <x v="243"/>
    <s v="张琦"/>
    <s v="维修工程部"/>
    <s v="MIS"/>
    <s v="EO完工数据导出"/>
    <s v="麻烦再导出2个数据，明日周五中午前需要。申请单稍后补上 _x000a_1、生产指令查询，MCC完工状态，工卡号“EO”，完工日期从2015年1月1日至今。总共4522条数据。 _x000a_2、质量-单机档案-超手册修理、重要修理、改装，类别为“重要修理、改装”，状态待评估。总共456条数据。"/>
    <s v="高"/>
    <n v="0.1"/>
    <n v="0"/>
    <s v="程泽"/>
    <s v="陈飞"/>
    <d v="1899-12-30T00:00:00"/>
    <d v="2017-03-03T00:00:00"/>
    <n v="18"/>
    <s v="数据提取"/>
    <x v="0"/>
    <s v=".\数据提取变更签字扫描件\机务\20170307.pdf"/>
    <x v="9"/>
  </r>
  <r>
    <n v="713"/>
    <x v="244"/>
    <s v="张琦"/>
    <s v="维修工程部"/>
    <s v="MIS"/>
    <s v="上岗证打印的签名照片上传"/>
    <s v="系统已开发前台上传签名照片，根据windchill要求是120X33像素，可以解决工卡的编审批签名。但这个像素的签名在个人基本信息查询内 上岗证打印 显示效果不好。_x000a_该签名比较重要，烦请今日后台帮忙上传一下，该签名用在上岗证打印上。同时上传一份在86环境上，看看效果。 "/>
    <s v="高"/>
    <n v="0.1"/>
    <n v="0"/>
    <s v="程泽"/>
    <s v="陈飞"/>
    <d v="1899-12-30T00:00:00"/>
    <d v="2017-03-08T00:00:00"/>
    <n v="13"/>
    <s v="数据变更"/>
    <x v="0"/>
    <s v="待签字"/>
    <x v="5"/>
  </r>
  <r>
    <n v="714"/>
    <x v="244"/>
    <s v="刘彬"/>
    <s v="采购保障部"/>
    <s v="MIS"/>
    <s v="采购合同项目取消"/>
    <s v="17POT0109件号为：C-2-3-3-1 的行 删除"/>
    <s v="高"/>
    <n v="0.1"/>
    <n v="0"/>
    <s v="杨潇白"/>
    <s v="陈飞"/>
    <d v="1899-12-30T00:00:00"/>
    <d v="2017-03-09T00:00:00"/>
    <n v="13"/>
    <s v="数据变更"/>
    <x v="0"/>
    <s v=".\数据提取变更签字扫描件\机务\20170302-数据提取变更申请单-signed.pdf"/>
    <x v="0"/>
  </r>
  <r>
    <n v="715"/>
    <x v="244"/>
    <s v="瞿杰"/>
    <s v="采购保障部"/>
    <s v="MIS"/>
    <s v="库寿待发1"/>
    <s v="浦东核查DF数据的清单, 应该是系统数据的重复. 请再看下,并对重复的数据删除.(主要看该批次采购入库数量和现在的查询数据的差异就知道了. 查询数据大于采购数据,证明查询数量有重复数据)."/>
    <s v="中"/>
    <n v="0.1"/>
    <n v="0"/>
    <s v="杨潇白"/>
    <s v="陈飞"/>
    <d v="1899-12-30T00:00:00"/>
    <d v="2017-03-13T00:00:00"/>
    <n v="13"/>
    <s v="数据变更"/>
    <x v="0"/>
    <s v=".\数据提取变更签字扫描件\机务\20170302-数据提取变更申请单-signed.pdf"/>
    <x v="2"/>
  </r>
  <r>
    <n v="716"/>
    <x v="244"/>
    <s v="刘彬"/>
    <s v="采购保障部"/>
    <s v="MIS"/>
    <s v="16POT0428合同取消"/>
    <s v="16POT0428合同取消"/>
    <s v="中"/>
    <n v="0.1"/>
    <n v="0"/>
    <s v="杨潇白"/>
    <s v="陈飞"/>
    <d v="1899-12-30T00:00:00"/>
    <d v="2017-03-09T00:00:00"/>
    <n v="13"/>
    <s v="数据变更"/>
    <x v="0"/>
    <s v=".\数据提取变更签字扫描件\机务\20170302-数据提取变更申请单-signed.pdf"/>
    <x v="0"/>
  </r>
  <r>
    <n v="717"/>
    <x v="244"/>
    <s v="杨海川"/>
    <s v="采购保障部"/>
    <s v="MIS"/>
    <s v="关于17POLS0033 和 17POLS0034 GH退回"/>
    <s v="17POLS0033/17POLS0034删除归还记录， 并恢复这2个合同到可申请发料。"/>
    <s v="中"/>
    <n v="0.1"/>
    <n v="0"/>
    <s v="杨潇白"/>
    <s v="陈飞"/>
    <d v="1899-12-30T00:00:00"/>
    <d v="2017-03-13T00:00:00"/>
    <n v="13"/>
    <s v="数据变更"/>
    <x v="0"/>
    <s v=".\数据提取变更签字扫描件\机务\数据提取变更申请单20170307signed.pdf"/>
    <x v="0"/>
  </r>
  <r>
    <n v="718"/>
    <x v="244"/>
    <s v="张琦"/>
    <s v="维修工程部"/>
    <s v="MIS"/>
    <s v="删除DT0007"/>
    <s v="MIS里有一个项目DT0000007，因为该项目不属于工作保留项目。 _x000a_为顺利迎接局方年审，因此申请尽快删除该条项目，详情见附件。 "/>
    <s v="高"/>
    <n v="0.1"/>
    <n v="0"/>
    <s v="程泽"/>
    <s v="陈飞"/>
    <d v="1899-12-30T00:00:00"/>
    <d v="2017-03-09T00:00:00"/>
    <n v="13"/>
    <s v="数据变更"/>
    <x v="0"/>
    <s v=".\数据提取变更签字扫描件\机务\20170307.pdf"/>
    <x v="0"/>
  </r>
  <r>
    <n v="719"/>
    <x v="245"/>
    <s v="张琦"/>
    <s v="维修工程部"/>
    <s v="MIS"/>
    <s v="Fw:删除DT0007"/>
    <s v="附件的工卡，完工时间输错了，请按附件时间修改为 2015-12-13 "/>
    <s v="高"/>
    <n v="0.1"/>
    <n v="0"/>
    <s v="程泽"/>
    <s v="陈飞"/>
    <d v="1899-12-30T00:00:00"/>
    <d v="2017-03-09T00:00:00"/>
    <n v="12"/>
    <s v="数据变更"/>
    <x v="0"/>
    <s v=".\数据提取变更签字扫描件\机务\20170307.pdf"/>
    <x v="0"/>
  </r>
  <r>
    <n v="720"/>
    <x v="245"/>
    <s v="张志瑜"/>
    <s v="采购保障部"/>
    <s v="MIS"/>
    <s v="消耗件库存集中调配表"/>
    <s v="虹桥-浦东消耗件转库批量操作"/>
    <s v="中"/>
    <n v="0.1"/>
    <n v="0"/>
    <s v="杨潇白"/>
    <s v="陈飞"/>
    <d v="1899-12-30T00:00:00"/>
    <d v="2017-03-09T00:00:00"/>
    <n v="12"/>
    <s v="数据变更"/>
    <x v="0"/>
    <s v=".\数据提取变更签字扫描件\机务\数据提取变更申请单20170307signed.pdf"/>
    <x v="5"/>
  </r>
  <r>
    <n v="721"/>
    <x v="246"/>
    <s v="刘彬"/>
    <s v="采购保障部"/>
    <s v="MIS"/>
    <s v="17POT0124合同行取消"/>
    <s v="17POT0124合同内第二项合同行信息供应商无法进行提供，将第二项（即件号：D-2-26-1-1）合同行进行删除操作。"/>
    <s v="中"/>
    <n v="0.1"/>
    <n v="0"/>
    <s v="杨潇白"/>
    <s v="陈飞"/>
    <d v="1899-12-30T00:00:00"/>
    <d v="2017-03-13T00:00:00"/>
    <n v="11"/>
    <s v="数据变更"/>
    <x v="0"/>
    <s v=".\数据提取变更签字扫描件\机务\数据提取变更申请单20170307signed.pdf"/>
    <x v="0"/>
  </r>
  <r>
    <n v="722"/>
    <x v="246"/>
    <s v="杨海川"/>
    <s v="采购保障部"/>
    <s v="MIS"/>
    <n v="0"/>
    <s v="PN: 655CC04A0Y00  SN: 3551 系统目前在DX 烦请IT协助退回YC 需要从新判断状态"/>
    <s v="中"/>
    <n v="0.1"/>
    <n v="0"/>
    <s v="杨潇白"/>
    <s v="陈飞"/>
    <d v="1899-12-30T00:00:00"/>
    <d v="2017-03-13T00:00:00"/>
    <n v="11"/>
    <s v="数据变更"/>
    <x v="0"/>
    <s v=".\数据提取变更签字扫描件\机务\数据提取变更申请单20170307signed.pdf"/>
    <x v="0"/>
  </r>
  <r>
    <n v="723"/>
    <x v="245"/>
    <s v="蔡磊"/>
    <s v="维修工程部"/>
    <s v="MIS"/>
    <s v="B6561-2号MCDU拆换信息修改"/>
    <s v="B6561在3月6日更换2号MCDU，系统录入的拆下件为4089740-961，33704975，已到DX位，实物的序号为33704970，详见附件。_x000a_麻烦将序号33704975的部件退到DT位，我重新录入。"/>
    <s v="中"/>
    <n v="0.1"/>
    <n v="0"/>
    <s v="程泽"/>
    <s v="陈飞"/>
    <d v="1899-12-30T00:00:00"/>
    <d v="2017-03-13T00:00:00"/>
    <n v="12"/>
    <s v="数据变更"/>
    <x v="0"/>
    <s v="待签字"/>
    <x v="0"/>
  </r>
  <r>
    <n v="724"/>
    <x v="246"/>
    <s v="张琦"/>
    <s v="维修工程部"/>
    <s v="MIS"/>
    <s v="单机档案数据导出"/>
    <s v="导出一份单机档案数据 _x000a_1、“归档”状态 _x000a_2、归档人李胜利 _x000a_3、归档日期2月1日至今 "/>
    <s v="中"/>
    <n v="0.1"/>
    <n v="0"/>
    <s v="程泽"/>
    <s v="陈飞"/>
    <d v="1899-12-30T00:00:00"/>
    <d v="2017-03-13T00:00:00"/>
    <n v="11"/>
    <s v="数据提取"/>
    <x v="0"/>
    <s v="待签字"/>
    <x v="9"/>
  </r>
  <r>
    <n v="725"/>
    <x v="247"/>
    <s v="张琦"/>
    <s v="维修工程部"/>
    <s v="MIS"/>
    <s v="Fw:Re:Re:B1839主轮更换错误"/>
    <s v="主轮在MIS录入时，FIN号写错。 _x000a_PN：C20195162，SN：57243 实物在飞机上，MIS系统已经走完。 _x000a_需要修改数据 FLB、观察件处理、拆件处理、合同各个环节。 "/>
    <s v="中"/>
    <n v="0.1"/>
    <n v="0"/>
    <s v="程泽"/>
    <s v="陈飞"/>
    <d v="1899-12-30T00:00:00"/>
    <d v="2017-03-13T00:00:00"/>
    <n v="10"/>
    <s v="数据变更"/>
    <x v="0"/>
    <s v="待签字"/>
    <x v="0"/>
  </r>
  <r>
    <n v="726"/>
    <x v="247"/>
    <s v="张琦"/>
    <s v="维修工程部"/>
    <s v="MIS"/>
    <s v="Fw:修改B9940热交换器11HM6的TGC工卡计划信息"/>
    <s v="B9940于3月6日更换11HM6热交换器，装上件PN：753C0000-02，SN：0753C00ES008369。 _x000a_现在这个件的TGC-A215200-01-1工卡信息卡在 仓库执行，详见附件，系统里显示工卡3月26日到期。 _x000a_麻烦把仓库执行改为计划中，谢谢！"/>
    <s v="中"/>
    <n v="0.1"/>
    <n v="0"/>
    <s v="程泽"/>
    <s v="陈飞"/>
    <d v="1899-12-30T00:00:00"/>
    <d v="2017-03-13T00:00:00"/>
    <n v="10"/>
    <s v="数据变更"/>
    <x v="0"/>
    <s v="待签字"/>
    <x v="0"/>
  </r>
  <r>
    <n v="727"/>
    <x v="247"/>
    <s v="张琦"/>
    <s v="维修工程部"/>
    <s v="MIS"/>
    <s v="MIS培训计划管理教员数据导入"/>
    <s v="培训计划管理课程内的缺少教员信息，由于状态已为“关闭”，前台无法人工操作。烦请周一上午尽快导入一个数据。 _x000a_数据内有培训序号，如果出现多模块的话，全部用一个教员。 "/>
    <s v="中"/>
    <n v="0.1"/>
    <n v="0"/>
    <s v="程泽"/>
    <s v="陈飞"/>
    <d v="1899-12-30T00:00:00"/>
    <d v="2017-03-13T00:00:00"/>
    <n v="10"/>
    <s v="数据变更"/>
    <x v="0"/>
    <s v="待签字"/>
    <x v="5"/>
  </r>
  <r>
    <n v="728"/>
    <x v="248"/>
    <s v="张志瑜"/>
    <s v="采购保障部"/>
    <s v="MIS"/>
    <s v="PMAT2000的件号修改"/>
    <s v="系统中该工具有2个件号, 请IT协助, 尽快把下面截屏中的条形码, 用正确的件号: P2K-ABF-01覆盖现有的件号.  "/>
    <s v="中"/>
    <n v="0.1"/>
    <n v="0"/>
    <s v="杨潇白"/>
    <s v="陈飞"/>
    <d v="1899-12-30T00:00:00"/>
    <d v="2017-03-13T00:00:00"/>
    <n v="7"/>
    <s v="数据变更"/>
    <x v="0"/>
    <s v=".\数据提取变更签字扫描件\机务\数据提取变更申请单20170307signed.pdf"/>
    <x v="2"/>
  </r>
  <r>
    <n v="729"/>
    <x v="248"/>
    <s v="张志瑜"/>
    <s v="采购保障部"/>
    <s v="MIS"/>
    <s v="跨水改装拆下的滑梯及滑梯罩"/>
    <s v="D18309-201, 序号: 750-9805退回到CK-YC-HQ, BKY.   即, 删除最后一条移动记录,  位置改回CK-YC-HQ."/>
    <s v="中"/>
    <n v="0.1"/>
    <n v="0"/>
    <s v="杨潇白"/>
    <s v="陈飞"/>
    <d v="1899-12-30T00:00:00"/>
    <d v="2017-03-13T00:00:00"/>
    <n v="7"/>
    <s v="数据变更"/>
    <x v="0"/>
    <s v=".\数据提取变更签字扫描件\机务\数据提取变更申请单20170307signed.pdf"/>
    <x v="0"/>
  </r>
  <r>
    <n v="730"/>
    <x v="249"/>
    <s v="张志瑜"/>
    <s v="采购保障部"/>
    <s v="MIS"/>
    <s v="计量工具截止日期空白"/>
    <s v="136041064743、902345、122603综合查询找不到记录，计量清单界面缺失截止日期"/>
    <s v="高"/>
    <n v="0.1"/>
    <n v="0"/>
    <s v="杨潇白"/>
    <s v="陈飞"/>
    <d v="1899-12-30T00:00:00"/>
    <d v="2017-03-13T00:00:00"/>
    <n v="15"/>
    <s v="数据变更"/>
    <x v="0"/>
    <s v="待签字"/>
    <x v="2"/>
  </r>
  <r>
    <n v="731"/>
    <x v="248"/>
    <s v="张志瑜"/>
    <s v="采购保障部"/>
    <s v="MIS"/>
    <s v="库寿件重复记录删除"/>
    <s v="库寿件查询界面重复记录删除"/>
    <s v="中"/>
    <n v="0.1"/>
    <n v="0"/>
    <s v="杨潇白"/>
    <s v="陈飞"/>
    <d v="1899-12-30T00:00:00"/>
    <d v="2017-03-13T00:00:00"/>
    <n v="7"/>
    <s v="数据变更"/>
    <x v="0"/>
    <s v=".\数据提取变更签字扫描件\机务\数据提取变更申请单20170307signed.pdf"/>
    <x v="2"/>
  </r>
  <r>
    <n v="732"/>
    <x v="248"/>
    <s v="盛斌斌"/>
    <s v="维修工程部"/>
    <s v="MIS"/>
    <s v="删除最近一步移动步骤2"/>
    <s v="把PN：45731-1391 SN：YB009868 这个件的最后一步移动步骤删除，使之回到643322的OIL COOLER 上去，具体我在附件内标示出来了"/>
    <s v="中"/>
    <n v="0.1"/>
    <n v="0"/>
    <s v="程泽"/>
    <s v="陈飞"/>
    <d v="1899-12-30T00:00:00"/>
    <d v="2017-03-13T00:00:00"/>
    <n v="7"/>
    <s v="数据变更"/>
    <x v="0"/>
    <s v="待签字"/>
    <x v="0"/>
  </r>
  <r>
    <n v="733"/>
    <x v="248"/>
    <s v="蔡磊"/>
    <s v="维修工程部"/>
    <s v="MIS"/>
    <s v="B8963时控件ST导入"/>
    <n v="0"/>
    <s v="高"/>
    <n v="0.1"/>
    <s v="新飞机数据导入"/>
    <s v="程泽"/>
    <s v="陈飞"/>
    <d v="1899-12-30T00:00:00"/>
    <d v="2017-03-15T00:00:00"/>
    <n v="7"/>
    <s v="数据变更"/>
    <x v="0"/>
    <s v="无需签字"/>
    <x v="5"/>
  </r>
  <r>
    <n v="734"/>
    <x v="250"/>
    <s v="张志瑜"/>
    <s v="采购保障部"/>
    <s v="MIS"/>
    <s v="2017-3-13  MIS数据修改"/>
    <s v="ROB、ROR合同推送问题、供应商地址修改"/>
    <s v="中"/>
    <n v="0"/>
    <n v="0"/>
    <s v="杨潇白"/>
    <s v="陈飞"/>
    <d v="1899-12-30T00:00:00"/>
    <d v="1899-12-30T00:00:00"/>
    <n v="6"/>
    <s v="数据变更"/>
    <x v="2"/>
    <s v="待签字"/>
    <x v="3"/>
  </r>
  <r>
    <n v="735"/>
    <x v="250"/>
    <s v="刘彬"/>
    <s v="采购保障部"/>
    <s v="MIS"/>
    <s v="合同取消17POT0141"/>
    <n v="0"/>
    <s v="中"/>
    <n v="0.1"/>
    <n v="0"/>
    <s v="杨潇白"/>
    <s v="陈飞"/>
    <d v="1899-12-30T00:00:00"/>
    <d v="2017-03-15T00:00:00"/>
    <n v="6"/>
    <s v="数据变更"/>
    <x v="0"/>
    <s v="待签字"/>
    <x v="0"/>
  </r>
  <r>
    <n v="736"/>
    <x v="250"/>
    <s v="张志瑜"/>
    <s v="采购保障部"/>
    <s v="MIS"/>
    <s v="拆下餐车退回YC"/>
    <s v="C90-112-08-03 031397_x000a_C90-112-08-03 038722_x000a_C90-112-08-03 032412_x000a_TK075163 11025914_x000a_SSA-100 12.0006_x000a_把这些序号的位置退回到YC, BKY.  删除最后一条YC--&gt;DX的记录."/>
    <s v="中"/>
    <n v="0.1"/>
    <n v="0"/>
    <s v="杨潇白"/>
    <s v="陈飞"/>
    <d v="1899-12-30T00:00:00"/>
    <d v="2017-03-15T00:00:00"/>
    <n v="6"/>
    <s v="数据变更"/>
    <x v="0"/>
    <s v="待签字"/>
    <x v="0"/>
  </r>
  <r>
    <n v="737"/>
    <x v="251"/>
    <s v="刘彬"/>
    <s v="采购保障部"/>
    <s v="MIS"/>
    <s v="17POT0131合同件号更改"/>
    <s v="17POT0131合同件号更改,目前合同内为：C-2-3-2-1 ，还请帮忙更改为：C-2-3-4-1"/>
    <s v="中"/>
    <n v="0"/>
    <n v="0"/>
    <s v="杨潇白"/>
    <s v="陈飞"/>
    <d v="1899-12-30T00:00:00"/>
    <d v="1899-12-30T00:00:00"/>
    <n v="5"/>
    <s v="数据变更"/>
    <x v="2"/>
    <s v="待签字"/>
    <x v="0"/>
  </r>
  <r>
    <n v="738"/>
    <x v="252"/>
    <s v="周晨"/>
    <s v="采购保障部"/>
    <s v="MIS"/>
    <s v="系统数据BUG"/>
    <s v="工具查询界面, 和综合查询界面重复数据删除"/>
    <s v="中"/>
    <n v="0"/>
    <n v="0"/>
    <s v="杨潇白"/>
    <s v="陈飞"/>
    <d v="1899-12-30T00:00:00"/>
    <d v="1899-12-30T00:00:00"/>
    <n v="3"/>
    <s v="数据变更"/>
    <x v="2"/>
    <s v="待签字"/>
    <x v="6"/>
  </r>
  <r>
    <n v="739"/>
    <x v="252"/>
    <s v="周晨"/>
    <s v="采购保障部"/>
    <s v="MIS"/>
    <s v="系统BUG，产生多余数据"/>
    <s v="工具查询界面, 和综合查询界面重复数据删除"/>
    <s v="中"/>
    <n v="0"/>
    <n v="0"/>
    <s v="杨潇白"/>
    <s v="陈飞"/>
    <d v="1899-12-30T00:00:00"/>
    <d v="1899-12-30T00:00:00"/>
    <n v="3"/>
    <s v="数据变更"/>
    <x v="2"/>
    <s v="待签字"/>
    <x v="6"/>
  </r>
  <r>
    <n v="740"/>
    <x v="252"/>
    <s v="蔡磊"/>
    <s v="维修工程部"/>
    <s v="MIS"/>
    <s v="发动机573222换发数据修改"/>
    <s v="附件清单中部件的装机日期选错了，麻烦将这6个件退回到DZ位"/>
    <s v="高"/>
    <n v="0.1"/>
    <s v="操作失误"/>
    <s v="程泽"/>
    <s v="陈飞"/>
    <d v="1899-12-30T00:00:00"/>
    <d v="2017-03-17T00:00:00"/>
    <n v="3"/>
    <s v="数据变更"/>
    <x v="0"/>
    <s v="待签字"/>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4"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rowHeaderCaption="原因分类">
  <location ref="L5:M17" firstHeaderRow="1" firstDataRow="1" firstDataCol="1" rowPageCount="1" colPageCount="1"/>
  <pivotFields count="20">
    <pivotField dataField="1" showAll="0"/>
    <pivotField numFmtId="176" multipleItemSelectionAllowed="1"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79" showAll="0"/>
    <pivotField showAll="0"/>
    <pivotField axis="axisPage" multipleItemSelectionAllowed="1" showAll="0">
      <items count="4">
        <item x="2"/>
        <item x="1"/>
        <item x="0"/>
        <item t="default"/>
      </items>
    </pivotField>
    <pivotField showAll="0"/>
    <pivotField axis="axisRow" showAll="0">
      <items count="14">
        <item x="3"/>
        <item x="2"/>
        <item x="0"/>
        <item x="5"/>
        <item x="4"/>
        <item x="8"/>
        <item x="6"/>
        <item x="1"/>
        <item x="7"/>
        <item m="1" x="11"/>
        <item x="9"/>
        <item x="10"/>
        <item m="1" x="12"/>
        <item t="default"/>
      </items>
    </pivotField>
    <pivotField showAll="0" defaultSubtotal="0">
      <items count="4">
        <item x="0"/>
        <item x="1"/>
        <item x="2"/>
        <item x="3"/>
      </items>
    </pivotField>
  </pivotFields>
  <rowFields count="1">
    <field x="18"/>
  </rowFields>
  <rowItems count="12">
    <i>
      <x/>
    </i>
    <i>
      <x v="1"/>
    </i>
    <i>
      <x v="2"/>
    </i>
    <i>
      <x v="3"/>
    </i>
    <i>
      <x v="4"/>
    </i>
    <i>
      <x v="5"/>
    </i>
    <i>
      <x v="6"/>
    </i>
    <i>
      <x v="7"/>
    </i>
    <i>
      <x v="8"/>
    </i>
    <i>
      <x v="10"/>
    </i>
    <i>
      <x v="11"/>
    </i>
    <i t="grand">
      <x/>
    </i>
  </rowItems>
  <colItems count="1">
    <i/>
  </colItems>
  <pageFields count="1">
    <pageField fld="16" hier="-1"/>
  </pageFields>
  <dataFields count="1">
    <dataField name="计数项:序号" fld="0" subtotal="count" baseField="16" baseItem="0"/>
  </dataFields>
  <formats count="12">
    <format dxfId="15">
      <pivotArea type="all" dataOnly="0" outline="0" fieldPosition="0"/>
    </format>
    <format dxfId="14">
      <pivotArea outline="0" collapsedLevelsAreSubtotals="1" fieldPosition="0"/>
    </format>
    <format dxfId="13">
      <pivotArea dataOnly="0" labelOnly="1" grandRow="1" outline="0" fieldPosition="0"/>
    </format>
    <format dxfId="12">
      <pivotArea dataOnly="0" labelOnly="1" grandCol="1" outline="0" fieldPosition="0"/>
    </format>
    <format dxfId="11">
      <pivotArea type="all" dataOnly="0" outline="0" fieldPosition="0"/>
    </format>
    <format dxfId="10">
      <pivotArea outline="0" collapsedLevelsAreSubtotals="1" fieldPosition="0"/>
    </format>
    <format dxfId="9">
      <pivotArea dataOnly="0" labelOnly="1" grandRow="1" outline="0" fieldPosition="0"/>
    </format>
    <format dxfId="8">
      <pivotArea dataOnly="0" labelOnly="1" grandCol="1" outline="0" fieldPosition="0"/>
    </format>
    <format dxfId="7">
      <pivotArea type="all" dataOnly="0" outline="0" fieldPosition="0"/>
    </format>
    <format dxfId="6">
      <pivotArea outline="0" collapsedLevelsAreSubtotals="1" fieldPosition="0"/>
    </format>
    <format dxfId="5">
      <pivotArea dataOnly="0" labelOnly="1" grandRow="1" outline="0" fieldPosition="0"/>
    </format>
    <format dxfId="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4"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rowHeaderCaption="年月" colHeaderCaption="状态">
  <location ref="A5:E24" firstHeaderRow="1" firstDataRow="2" firstDataCol="1"/>
  <pivotFields count="20">
    <pivotField dataField="1" showAll="0"/>
    <pivotField axis="axisRow" numFmtId="176" multipleItemSelectionAllowed="1"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numFmtId="179" showAll="0"/>
    <pivotField showAll="0"/>
    <pivotField axis="axisCol" showAll="0">
      <items count="4">
        <item x="2"/>
        <item x="1"/>
        <item x="0"/>
        <item t="default"/>
      </items>
    </pivotField>
    <pivotField showAll="0"/>
    <pivotField showAll="0"/>
    <pivotField axis="axisRow" showAll="0" defaultSubtotal="0">
      <items count="4">
        <item x="0"/>
        <item x="1"/>
        <item x="2"/>
        <item x="3"/>
      </items>
    </pivotField>
  </pivotFields>
  <rowFields count="2">
    <field x="19"/>
    <field x="1"/>
  </rowFields>
  <rowItems count="18">
    <i>
      <x v="1"/>
    </i>
    <i r="1">
      <x v="1"/>
    </i>
    <i r="1">
      <x v="2"/>
    </i>
    <i r="1">
      <x v="3"/>
    </i>
    <i r="1">
      <x v="4"/>
    </i>
    <i r="1">
      <x v="5"/>
    </i>
    <i r="1">
      <x v="6"/>
    </i>
    <i r="1">
      <x v="7"/>
    </i>
    <i r="1">
      <x v="8"/>
    </i>
    <i r="1">
      <x v="9"/>
    </i>
    <i r="1">
      <x v="10"/>
    </i>
    <i r="1">
      <x v="11"/>
    </i>
    <i r="1">
      <x v="12"/>
    </i>
    <i>
      <x v="2"/>
    </i>
    <i r="1">
      <x v="1"/>
    </i>
    <i r="1">
      <x v="2"/>
    </i>
    <i r="1">
      <x v="3"/>
    </i>
    <i t="grand">
      <x/>
    </i>
  </rowItems>
  <colFields count="1">
    <field x="16"/>
  </colFields>
  <colItems count="4">
    <i>
      <x/>
    </i>
    <i>
      <x v="1"/>
    </i>
    <i>
      <x v="2"/>
    </i>
    <i t="grand">
      <x/>
    </i>
  </colItems>
  <dataFields count="1">
    <dataField name="计数项:序号" fld="0" subtotal="count" baseField="16" baseItem="0"/>
  </dataFields>
  <formats count="15">
    <format dxfId="30">
      <pivotArea type="all" dataOnly="0" outline="0" fieldPosition="0"/>
    </format>
    <format dxfId="29">
      <pivotArea outline="0" collapsedLevelsAreSubtotals="1" fieldPosition="0"/>
    </format>
    <format dxfId="28">
      <pivotArea dataOnly="0" labelOnly="1" fieldPosition="0">
        <references count="1">
          <reference field="16" count="0"/>
        </references>
      </pivotArea>
    </format>
    <format dxfId="27">
      <pivotArea dataOnly="0" labelOnly="1" grandRow="1" outline="0" fieldPosition="0"/>
    </format>
    <format dxfId="26">
      <pivotArea dataOnly="0" labelOnly="1" grandCol="1" outline="0" fieldPosition="0"/>
    </format>
    <format dxfId="25">
      <pivotArea type="all" dataOnly="0" outline="0" fieldPosition="0"/>
    </format>
    <format dxfId="24">
      <pivotArea outline="0" collapsedLevelsAreSubtotals="1" fieldPosition="0"/>
    </format>
    <format dxfId="23">
      <pivotArea dataOnly="0" labelOnly="1" fieldPosition="0">
        <references count="1">
          <reference field="16" count="0"/>
        </references>
      </pivotArea>
    </format>
    <format dxfId="22">
      <pivotArea dataOnly="0" labelOnly="1" grandRow="1" outline="0" fieldPosition="0"/>
    </format>
    <format dxfId="21">
      <pivotArea dataOnly="0" labelOnly="1" grandCol="1" outline="0" fieldPosition="0"/>
    </format>
    <format dxfId="20">
      <pivotArea type="all" dataOnly="0" outline="0" fieldPosition="0"/>
    </format>
    <format dxfId="19">
      <pivotArea outline="0" collapsedLevelsAreSubtotals="1" fieldPosition="0"/>
    </format>
    <format dxfId="18">
      <pivotArea dataOnly="0" labelOnly="1" fieldPosition="0">
        <references count="1">
          <reference field="16" count="0"/>
        </references>
      </pivotArea>
    </format>
    <format dxfId="17">
      <pivotArea dataOnly="0" labelOnly="1" grandRow="1" outline="0" fieldPosition="0"/>
    </format>
    <format dxfId="1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9" name="表9" displayName="表9" ref="A1:S7" totalsRowShown="0">
  <autoFilter ref="A1:S7"/>
  <tableColumns count="19">
    <tableColumn id="1" name="序号"/>
    <tableColumn id="2" name="提出时间" dataDxfId="3"/>
    <tableColumn id="3" name="提出人"/>
    <tableColumn id="4" name="单位/部门"/>
    <tableColumn id="5" name="产品名称"/>
    <tableColumn id="6" name="主题/邮件标题"/>
    <tableColumn id="7" name="内容" dataDxfId="2"/>
    <tableColumn id="8" name="优先级"/>
    <tableColumn id="9" name="工作量（人天）"/>
    <tableColumn id="10" name="原因"/>
    <tableColumn id="11" name="产品经理"/>
    <tableColumn id="12" name="项目经理"/>
    <tableColumn id="13" name="计划完成时间" dataDxfId="1"/>
    <tableColumn id="14" name="实际完成时间" dataDxfId="0"/>
    <tableColumn id="15" name="距提出已持续天数"/>
    <tableColumn id="16" name="类型"/>
    <tableColumn id="17" name="状态"/>
    <tableColumn id="18" name="签字扫描件路径"/>
    <tableColumn id="19" name="原因类别"/>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javascript:void(0)" TargetMode="External"/><Relationship Id="rId1" Type="http://schemas.openxmlformats.org/officeDocument/2006/relationships/hyperlink" Target="javascript:void(0)" TargetMode="Externa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workbookViewId="0">
      <selection activeCell="E7" sqref="E7"/>
    </sheetView>
  </sheetViews>
  <sheetFormatPr defaultRowHeight="14.25"/>
  <cols>
    <col min="1" max="1" width="17.5" style="9" bestFit="1" customWidth="1"/>
    <col min="2" max="2" width="12.375" customWidth="1"/>
    <col min="3" max="3" width="13.625" customWidth="1"/>
    <col min="4" max="4" width="13.375" customWidth="1"/>
    <col min="5" max="5" width="47.875" customWidth="1"/>
  </cols>
  <sheetData>
    <row r="2" spans="1:5" s="2" customFormat="1" ht="18.75">
      <c r="A2" s="7" t="s">
        <v>4</v>
      </c>
      <c r="B2" s="3"/>
      <c r="C2" s="4"/>
      <c r="D2" s="4"/>
      <c r="E2" s="4"/>
    </row>
    <row r="3" spans="1:5" s="2" customFormat="1">
      <c r="A3" s="8" t="s">
        <v>5</v>
      </c>
      <c r="B3" s="5" t="s">
        <v>6</v>
      </c>
      <c r="C3" s="5" t="s">
        <v>7</v>
      </c>
      <c r="D3" s="5" t="s">
        <v>8</v>
      </c>
      <c r="E3" s="6" t="s">
        <v>9</v>
      </c>
    </row>
    <row r="4" spans="1:5" s="2" customFormat="1">
      <c r="A4" s="10">
        <v>1</v>
      </c>
      <c r="B4" s="11">
        <v>42375</v>
      </c>
      <c r="C4" s="12" t="s">
        <v>10</v>
      </c>
      <c r="D4" s="12"/>
      <c r="E4" s="12" t="s">
        <v>11</v>
      </c>
    </row>
    <row r="5" spans="1:5" s="2" customFormat="1">
      <c r="A5" s="10">
        <v>1.1000000000000001</v>
      </c>
      <c r="B5" s="14">
        <v>42376</v>
      </c>
      <c r="C5" s="15" t="s">
        <v>21</v>
      </c>
      <c r="D5" s="15"/>
      <c r="E5" s="15" t="s">
        <v>22</v>
      </c>
    </row>
    <row r="6" spans="1:5" s="2" customFormat="1">
      <c r="A6" s="10">
        <v>1.2</v>
      </c>
      <c r="B6" s="14">
        <v>42654</v>
      </c>
      <c r="C6" s="15" t="s">
        <v>160</v>
      </c>
      <c r="D6" s="15"/>
      <c r="E6" s="15" t="s">
        <v>161</v>
      </c>
    </row>
    <row r="7" spans="1:5" s="2" customFormat="1" ht="27">
      <c r="A7" s="10">
        <v>2</v>
      </c>
      <c r="B7" s="14">
        <v>42662</v>
      </c>
      <c r="C7" s="15" t="s">
        <v>235</v>
      </c>
      <c r="D7" s="15"/>
      <c r="E7" s="73" t="s">
        <v>236</v>
      </c>
    </row>
    <row r="8" spans="1:5" s="2" customFormat="1">
      <c r="A8" s="13"/>
      <c r="B8" s="15"/>
      <c r="C8" s="15"/>
      <c r="D8" s="15"/>
      <c r="E8" s="15"/>
    </row>
    <row r="9" spans="1:5" s="2" customFormat="1">
      <c r="A9" s="13"/>
      <c r="B9" s="15"/>
      <c r="C9" s="15"/>
      <c r="D9" s="15"/>
      <c r="E9" s="15"/>
    </row>
    <row r="10" spans="1:5">
      <c r="A10" s="13"/>
      <c r="B10" s="15"/>
      <c r="C10" s="15"/>
      <c r="D10" s="15"/>
      <c r="E10" s="15"/>
    </row>
    <row r="11" spans="1:5">
      <c r="A11" s="13"/>
      <c r="B11" s="15"/>
      <c r="C11" s="15"/>
      <c r="D11" s="15"/>
      <c r="E11" s="15"/>
    </row>
    <row r="12" spans="1:5">
      <c r="A12" s="13"/>
      <c r="B12" s="15"/>
      <c r="C12" s="15"/>
      <c r="D12" s="15"/>
      <c r="E12" s="15"/>
    </row>
    <row r="13" spans="1:5">
      <c r="A13" s="13"/>
      <c r="B13" s="15"/>
      <c r="C13" s="15"/>
      <c r="D13" s="15"/>
      <c r="E13" s="15"/>
    </row>
    <row r="14" spans="1:5">
      <c r="A14" s="13"/>
      <c r="B14" s="15"/>
      <c r="C14" s="15"/>
      <c r="D14" s="15"/>
      <c r="E14" s="15"/>
    </row>
    <row r="15" spans="1:5">
      <c r="A15" s="13"/>
      <c r="B15" s="15"/>
      <c r="C15" s="15"/>
      <c r="D15" s="15"/>
      <c r="E15" s="15"/>
    </row>
    <row r="16" spans="1:5">
      <c r="A16" s="13"/>
      <c r="B16" s="15"/>
      <c r="C16" s="15"/>
      <c r="D16" s="15"/>
      <c r="E16" s="15"/>
    </row>
    <row r="17" spans="1:5">
      <c r="A17" s="13"/>
      <c r="B17" s="15"/>
      <c r="C17" s="15"/>
      <c r="D17" s="15"/>
      <c r="E17" s="15"/>
    </row>
    <row r="18" spans="1:5">
      <c r="A18" s="13"/>
      <c r="B18" s="15"/>
      <c r="C18" s="15"/>
      <c r="D18" s="15"/>
      <c r="E18" s="15"/>
    </row>
    <row r="19" spans="1:5">
      <c r="A19" s="13"/>
      <c r="B19" s="15"/>
      <c r="C19" s="15"/>
      <c r="D19" s="15"/>
      <c r="E19" s="15"/>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2"/>
  <sheetViews>
    <sheetView tabSelected="1" zoomScaleNormal="100" workbookViewId="0">
      <pane xSplit="1" ySplit="1" topLeftCell="G726" activePane="bottomRight" state="frozen"/>
      <selection pane="topRight" activeCell="B1" sqref="B1"/>
      <selection pane="bottomLeft" activeCell="A2" sqref="A2"/>
      <selection pane="bottomRight" activeCell="T738" sqref="T738"/>
    </sheetView>
  </sheetViews>
  <sheetFormatPr defaultRowHeight="14.25"/>
  <cols>
    <col min="1" max="1" width="4.375" style="23" customWidth="1"/>
    <col min="2" max="2" width="10.75" style="52" customWidth="1"/>
    <col min="3" max="3" width="7.25" style="54" customWidth="1"/>
    <col min="4" max="4" width="9" style="54" bestFit="1" customWidth="1"/>
    <col min="5" max="5" width="4.75" style="55" customWidth="1"/>
    <col min="6" max="6" width="29" style="42" customWidth="1"/>
    <col min="7" max="7" width="35.25" style="45" customWidth="1"/>
    <col min="8" max="8" width="6.25" style="59" customWidth="1"/>
    <col min="9" max="9" width="7.75" style="59" customWidth="1"/>
    <col min="10" max="10" width="23.75" style="62" customWidth="1"/>
    <col min="11" max="11" width="5" style="58" customWidth="1"/>
    <col min="12" max="12" width="5" style="59" customWidth="1"/>
    <col min="13" max="13" width="11.375" style="67" customWidth="1"/>
    <col min="14" max="14" width="10.5" style="67" bestFit="1" customWidth="1"/>
    <col min="15" max="15" width="9.375" style="25" customWidth="1"/>
    <col min="16" max="16" width="7.625" style="68" customWidth="1"/>
    <col min="17" max="17" width="7.125" style="68" customWidth="1"/>
    <col min="18" max="18" width="17.75" style="69" customWidth="1"/>
    <col min="19" max="19" width="10" style="57" customWidth="1"/>
    <col min="20" max="20" width="40.625" style="26" customWidth="1"/>
    <col min="21" max="16384" width="9" style="1"/>
  </cols>
  <sheetData>
    <row r="1" spans="1:20" s="2" customFormat="1" ht="27" customHeight="1">
      <c r="A1" s="47" t="s">
        <v>0</v>
      </c>
      <c r="B1" s="49" t="s">
        <v>14</v>
      </c>
      <c r="C1" s="48" t="s">
        <v>15</v>
      </c>
      <c r="D1" s="48" t="s">
        <v>17</v>
      </c>
      <c r="E1" s="48" t="s">
        <v>167</v>
      </c>
      <c r="F1" s="48" t="s">
        <v>148</v>
      </c>
      <c r="G1" s="48" t="s">
        <v>3</v>
      </c>
      <c r="H1" s="48" t="s">
        <v>165</v>
      </c>
      <c r="I1" s="60" t="s">
        <v>12</v>
      </c>
      <c r="J1" s="48" t="s">
        <v>23</v>
      </c>
      <c r="K1" s="48" t="s">
        <v>13</v>
      </c>
      <c r="L1" s="63" t="s">
        <v>16</v>
      </c>
      <c r="M1" s="49" t="s">
        <v>19</v>
      </c>
      <c r="N1" s="49" t="s">
        <v>20</v>
      </c>
      <c r="O1" s="49" t="s">
        <v>166</v>
      </c>
      <c r="P1" s="48" t="s">
        <v>1</v>
      </c>
      <c r="Q1" s="64" t="s">
        <v>2</v>
      </c>
      <c r="R1" s="48" t="s">
        <v>18</v>
      </c>
      <c r="S1" s="48" t="s">
        <v>149</v>
      </c>
      <c r="T1" s="48" t="s">
        <v>190</v>
      </c>
    </row>
    <row r="2" spans="1:20">
      <c r="A2" s="24">
        <v>1</v>
      </c>
      <c r="B2" s="50">
        <f>IFERROR(VLOOKUP(A:A,变更记录表_产品!A:B,2,0),"")</f>
        <v>42375</v>
      </c>
      <c r="C2" s="43" t="str">
        <f>IFERROR(VLOOKUP(A:A,变更记录表_产品!A:C,3,0),"")</f>
        <v>郑志波</v>
      </c>
      <c r="D2" s="43" t="str">
        <f>IFERROR(VLOOKUP(A:A,变更记录表_产品!A:D,4,0),"")</f>
        <v>采购保障部</v>
      </c>
      <c r="E2" s="43" t="str">
        <f>IFERROR(VLOOKUP(A:A,变更记录表_产品!A:E,5,0),"")</f>
        <v>MIS</v>
      </c>
      <c r="F2" s="40">
        <f>IFERROR(VLOOKUP(A:A,变更记录表_产品!A:F,6,0),"")</f>
        <v>0</v>
      </c>
      <c r="G2" s="46" t="str">
        <f>IFERROR(VLOOKUP(A:A,变更记录表_产品!A:G,7,0),"")</f>
        <v>数据修改</v>
      </c>
      <c r="H2" s="57" t="str">
        <f>IFERROR(VLOOKUP(A:A,变更记录表_产品!A:I,9,0),"")</f>
        <v>中</v>
      </c>
      <c r="I2" s="57">
        <f>IFERROR(VLOOKUP(A:A,变更记录表_产品!A:J,10,0),"")</f>
        <v>0.2</v>
      </c>
      <c r="J2" s="61" t="str">
        <f>IFERROR(VLOOKUP(A:A,变更记录表_产品!A:H,8,0),"")</f>
        <v>15POLS0418这个合同号里 件号ZCV63-6-1 序号30722291有一个已上传的FAA.PDF附件需要删除掉</v>
      </c>
      <c r="K2" s="65" t="str">
        <f>IFERROR(VLOOKUP(A:A,变更记录表_产品!A:M,13,0),"")</f>
        <v>娄华</v>
      </c>
      <c r="L2" s="65" t="str">
        <f>IFERROR(VLOOKUP(A:A,变更记录表_产品!A:N,14,0),"")</f>
        <v>陈飞</v>
      </c>
      <c r="M2" s="50">
        <f>IFERROR(VLOOKUP(A:A,变更记录表_产品!A:K,11,0),"")</f>
        <v>42377</v>
      </c>
      <c r="N2" s="50">
        <f>IFERROR(VLOOKUP(A:A,变更记录表_产品!A:L,12,0),"")</f>
        <v>42377</v>
      </c>
      <c r="O2" s="20">
        <f ca="1">IFERROR((TODAY()-B2),"")</f>
        <v>742</v>
      </c>
      <c r="P2" s="65" t="str">
        <f>IFERROR(VLOOKUP(A:A,变更记录表_产品!A:O,15,0),"")</f>
        <v>数据变更</v>
      </c>
      <c r="Q2" s="70" t="str">
        <f>IFERROR(VLOOKUP(A:A,变更记录表_产品!A:P,16,0),"")</f>
        <v>已完成</v>
      </c>
      <c r="R2" s="40" t="str">
        <f>IFERROR(VLOOKUP(A:A,变更记录表_产品!A:Q,17,0),"")</f>
        <v>.\数据提取变更签字扫描件\机务\201601.JPG</v>
      </c>
      <c r="S2" s="70" t="s">
        <v>92</v>
      </c>
      <c r="T2" s="71">
        <v>0</v>
      </c>
    </row>
    <row r="3" spans="1:20" ht="22.5">
      <c r="A3" s="24">
        <v>2</v>
      </c>
      <c r="B3" s="50">
        <f>IFERROR(VLOOKUP(A:A,变更记录表_产品!A:B,2,0),"")</f>
        <v>42375</v>
      </c>
      <c r="C3" s="43" t="str">
        <f>IFERROR(VLOOKUP(A:A,变更记录表_产品!A:C,3,0),"")</f>
        <v>洪东亮</v>
      </c>
      <c r="D3" s="43" t="str">
        <f>IFERROR(VLOOKUP(A:A,变更记录表_产品!A:D,4,0),"")</f>
        <v>采购保障部</v>
      </c>
      <c r="E3" s="43" t="str">
        <f>IFERROR(VLOOKUP(A:A,变更记录表_产品!A:E,5,0),"")</f>
        <v>MIS</v>
      </c>
      <c r="F3" s="40">
        <f>IFERROR(VLOOKUP(A:A,变更记录表_产品!A:F,6,0),"")</f>
        <v>0</v>
      </c>
      <c r="G3" s="46" t="str">
        <f>IFERROR(VLOOKUP(A:A,变更记录表_产品!A:G,7,0),"")</f>
        <v>MIS系统   合同号15POS1031    实物件号错误，故合同需退回未收料模式  烦请处理</v>
      </c>
      <c r="H3" s="57" t="str">
        <f>IFERROR(VLOOKUP(A:A,变更记录表_产品!A:I,9,0),"")</f>
        <v>中</v>
      </c>
      <c r="I3" s="57">
        <f>IFERROR(VLOOKUP(A:A,变更记录表_产品!A:J,10,0),"")</f>
        <v>0.2</v>
      </c>
      <c r="J3" s="61" t="str">
        <f>IFERROR(VLOOKUP(A:A,变更记录表_产品!A:H,8,0),"")</f>
        <v>MIS系统 合同号15POS1031 实物件号错误，故合同需退回未收料模式并删除此项收料记录</v>
      </c>
      <c r="K3" s="65" t="str">
        <f>IFERROR(VLOOKUP(A:A,变更记录表_产品!A:M,13,0),"")</f>
        <v>娄华</v>
      </c>
      <c r="L3" s="65" t="str">
        <f>IFERROR(VLOOKUP(A:A,变更记录表_产品!A:N,14,0),"")</f>
        <v>陈飞</v>
      </c>
      <c r="M3" s="50">
        <f>IFERROR(VLOOKUP(A:A,变更记录表_产品!A:K,11,0),"")</f>
        <v>42377</v>
      </c>
      <c r="N3" s="50">
        <f>IFERROR(VLOOKUP(A:A,变更记录表_产品!A:L,12,0),"")</f>
        <v>42377</v>
      </c>
      <c r="O3" s="20">
        <f t="shared" ref="O3:O66" ca="1" si="0">IFERROR((TODAY()-B3),"")</f>
        <v>742</v>
      </c>
      <c r="P3" s="65" t="str">
        <f>IFERROR(VLOOKUP(A:A,变更记录表_产品!A:O,15,0),"")</f>
        <v>数据变更</v>
      </c>
      <c r="Q3" s="70" t="str">
        <f>IFERROR(VLOOKUP(A:A,变更记录表_产品!A:P,16,0),"")</f>
        <v>已完成</v>
      </c>
      <c r="R3" s="40" t="str">
        <f>IFERROR(VLOOKUP(A:A,变更记录表_产品!A:Q,17,0),"")</f>
        <v>.\数据提取变更签字扫描件\机务\201601.JPG</v>
      </c>
      <c r="S3" s="70" t="s">
        <v>92</v>
      </c>
      <c r="T3" s="71">
        <v>0</v>
      </c>
    </row>
    <row r="4" spans="1:20">
      <c r="A4" s="24">
        <v>3</v>
      </c>
      <c r="B4" s="50">
        <f>IFERROR(VLOOKUP(A:A,变更记录表_产品!A:B,2,0),"")</f>
        <v>42375</v>
      </c>
      <c r="C4" s="43" t="str">
        <f>IFERROR(VLOOKUP(A:A,变更记录表_产品!A:C,3,0),"")</f>
        <v>洪赟</v>
      </c>
      <c r="D4" s="43" t="str">
        <f>IFERROR(VLOOKUP(A:A,变更记录表_产品!A:D,4,0),"")</f>
        <v>维修工程部</v>
      </c>
      <c r="E4" s="43" t="str">
        <f>IFERROR(VLOOKUP(A:A,变更记录表_产品!A:E,5,0),"")</f>
        <v>MIS</v>
      </c>
      <c r="F4" s="40">
        <f>IFERROR(VLOOKUP(A:A,变更记录表_产品!A:F,6,0),"")</f>
        <v>0</v>
      </c>
      <c r="G4" s="46" t="str">
        <f>IFERROR(VLOOKUP(A:A,变更记录表_产品!A:G,7,0),"")</f>
        <v>拉一个子件-防冰活门</v>
      </c>
      <c r="H4" s="57" t="str">
        <f>IFERROR(VLOOKUP(A:A,变更记录表_产品!A:I,9,0),"")</f>
        <v>中</v>
      </c>
      <c r="I4" s="57">
        <f>IFERROR(VLOOKUP(A:A,变更记录表_产品!A:J,10,0),"")</f>
        <v>0.2</v>
      </c>
      <c r="J4" s="61" t="str">
        <f>IFERROR(VLOOKUP(A:A,变更记录表_产品!A:H,8,0),"")</f>
        <v>麻烦帮我把PN：327155-3 SN:5471B 这个件拉入699155 这个发动机的子件 FIN：ATI VALVE 上，进入清单时间为2009-01-17</v>
      </c>
      <c r="K4" s="65" t="str">
        <f>IFERROR(VLOOKUP(A:A,变更记录表_产品!A:M,13,0),"")</f>
        <v>娄华</v>
      </c>
      <c r="L4" s="65" t="str">
        <f>IFERROR(VLOOKUP(A:A,变更记录表_产品!A:N,14,0),"")</f>
        <v>陈飞</v>
      </c>
      <c r="M4" s="50">
        <f>IFERROR(VLOOKUP(A:A,变更记录表_产品!A:K,11,0),"")</f>
        <v>42377</v>
      </c>
      <c r="N4" s="50">
        <f>IFERROR(VLOOKUP(A:A,变更记录表_产品!A:L,12,0),"")</f>
        <v>42377</v>
      </c>
      <c r="O4" s="20">
        <f t="shared" ca="1" si="0"/>
        <v>742</v>
      </c>
      <c r="P4" s="65" t="str">
        <f>IFERROR(VLOOKUP(A:A,变更记录表_产品!A:O,15,0),"")</f>
        <v>数据变更</v>
      </c>
      <c r="Q4" s="70" t="str">
        <f>IFERROR(VLOOKUP(A:A,变更记录表_产品!A:P,16,0),"")</f>
        <v>已完成</v>
      </c>
      <c r="R4" s="40" t="str">
        <f>IFERROR(VLOOKUP(A:A,变更记录表_产品!A:Q,17,0),"")</f>
        <v>.\数据提取变更签字扫描件\机务\201601.JPG</v>
      </c>
      <c r="S4" s="70" t="s">
        <v>147</v>
      </c>
      <c r="T4" s="71" t="s">
        <v>191</v>
      </c>
    </row>
    <row r="5" spans="1:20">
      <c r="A5" s="24">
        <v>4</v>
      </c>
      <c r="B5" s="50">
        <f>IFERROR(VLOOKUP(A:A,变更记录表_产品!A:B,2,0),"")</f>
        <v>42375</v>
      </c>
      <c r="C5" s="43" t="str">
        <f>IFERROR(VLOOKUP(A:A,变更记录表_产品!A:C,3,0),"")</f>
        <v>洪赟</v>
      </c>
      <c r="D5" s="43" t="str">
        <f>IFERROR(VLOOKUP(A:A,变更记录表_产品!A:D,4,0),"")</f>
        <v>维修工程部</v>
      </c>
      <c r="E5" s="43" t="str">
        <f>IFERROR(VLOOKUP(A:A,变更记录表_产品!A:E,5,0),"")</f>
        <v>MIS</v>
      </c>
      <c r="F5" s="40">
        <f>IFERROR(VLOOKUP(A:A,变更记录表_产品!A:F,6,0),"")</f>
        <v>0</v>
      </c>
      <c r="G5" s="46" t="str">
        <f>IFERROR(VLOOKUP(A:A,变更记录表_产品!A:G,7,0),"")</f>
        <v>删除一个件</v>
      </c>
      <c r="H5" s="57" t="str">
        <f>IFERROR(VLOOKUP(A:A,变更记录表_产品!A:I,9,0),"")</f>
        <v>中</v>
      </c>
      <c r="I5" s="57">
        <f>IFERROR(VLOOKUP(A:A,变更记录表_产品!A:J,10,0),"")</f>
        <v>0.2</v>
      </c>
      <c r="J5" s="61" t="str">
        <f>IFERROR(VLOOKUP(A:A,变更记录表_产品!A:H,8,0),"")</f>
        <v>这个件6年前建立的时候，数据建立错了，成为了垃圾数据，已经和航材达成一致，确认可以删除</v>
      </c>
      <c r="K5" s="65" t="str">
        <f>IFERROR(VLOOKUP(A:A,变更记录表_产品!A:M,13,0),"")</f>
        <v>娄华</v>
      </c>
      <c r="L5" s="65" t="str">
        <f>IFERROR(VLOOKUP(A:A,变更记录表_产品!A:N,14,0),"")</f>
        <v>陈飞</v>
      </c>
      <c r="M5" s="50">
        <f>IFERROR(VLOOKUP(A:A,变更记录表_产品!A:K,11,0),"")</f>
        <v>42377</v>
      </c>
      <c r="N5" s="50">
        <f>IFERROR(VLOOKUP(A:A,变更记录表_产品!A:L,12,0),"")</f>
        <v>42377</v>
      </c>
      <c r="O5" s="20">
        <f t="shared" ca="1" si="0"/>
        <v>742</v>
      </c>
      <c r="P5" s="65" t="str">
        <f>IFERROR(VLOOKUP(A:A,变更记录表_产品!A:O,15,0),"")</f>
        <v>数据变更</v>
      </c>
      <c r="Q5" s="70" t="str">
        <f>IFERROR(VLOOKUP(A:A,变更记录表_产品!A:P,16,0),"")</f>
        <v>已完成</v>
      </c>
      <c r="R5" s="40" t="str">
        <f>IFERROR(VLOOKUP(A:A,变更记录表_产品!A:Q,17,0),"")</f>
        <v>.\数据提取变更签字扫描件\机务\201601.JPG</v>
      </c>
      <c r="S5" s="70" t="s">
        <v>143</v>
      </c>
      <c r="T5" s="71">
        <v>0</v>
      </c>
    </row>
    <row r="6" spans="1:20">
      <c r="A6" s="24">
        <v>5</v>
      </c>
      <c r="B6" s="50">
        <f>IFERROR(VLOOKUP(A:A,变更记录表_产品!A:B,2,0),"")</f>
        <v>42375</v>
      </c>
      <c r="C6" s="43" t="str">
        <f>IFERROR(VLOOKUP(A:A,变更记录表_产品!A:C,3,0),"")</f>
        <v>洪赟</v>
      </c>
      <c r="D6" s="43" t="str">
        <f>IFERROR(VLOOKUP(A:A,变更记录表_产品!A:D,4,0),"")</f>
        <v>维修工程部</v>
      </c>
      <c r="E6" s="43" t="str">
        <f>IFERROR(VLOOKUP(A:A,变更记录表_产品!A:E,5,0),"")</f>
        <v>MIS</v>
      </c>
      <c r="F6" s="40">
        <f>IFERROR(VLOOKUP(A:A,变更记录表_产品!A:F,6,0),"")</f>
        <v>0</v>
      </c>
      <c r="G6" s="46" t="str">
        <f>IFERROR(VLOOKUP(A:A,变更记录表_产品!A:G,7,0),"")</f>
        <v>重开适用性</v>
      </c>
      <c r="H6" s="57" t="str">
        <f>IFERROR(VLOOKUP(A:A,变更记录表_产品!A:I,9,0),"")</f>
        <v>中</v>
      </c>
      <c r="I6" s="57">
        <f>IFERROR(VLOOKUP(A:A,变更记录表_产品!A:J,10,0),"")</f>
        <v>0.2</v>
      </c>
      <c r="J6" s="61" t="str">
        <f>IFERROR(VLOOKUP(A:A,变更记录表_产品!A:H,8,0),"")</f>
        <v>EOA320-36-006这份EO适用性 B6301 B6309 B6310三架飞机重新打开适用性，适用性关错</v>
      </c>
      <c r="K6" s="65" t="str">
        <f>IFERROR(VLOOKUP(A:A,变更记录表_产品!A:M,13,0),"")</f>
        <v>娄华</v>
      </c>
      <c r="L6" s="65" t="str">
        <f>IFERROR(VLOOKUP(A:A,变更记录表_产品!A:N,14,0),"")</f>
        <v>陈飞</v>
      </c>
      <c r="M6" s="50">
        <f>IFERROR(VLOOKUP(A:A,变更记录表_产品!A:K,11,0),"")</f>
        <v>42377</v>
      </c>
      <c r="N6" s="50">
        <f>IFERROR(VLOOKUP(A:A,变更记录表_产品!A:L,12,0),"")</f>
        <v>42377</v>
      </c>
      <c r="O6" s="20">
        <f t="shared" ca="1" si="0"/>
        <v>742</v>
      </c>
      <c r="P6" s="65" t="str">
        <f>IFERROR(VLOOKUP(A:A,变更记录表_产品!A:O,15,0),"")</f>
        <v>数据变更</v>
      </c>
      <c r="Q6" s="70" t="str">
        <f>IFERROR(VLOOKUP(A:A,变更记录表_产品!A:P,16,0),"")</f>
        <v>已完成</v>
      </c>
      <c r="R6" s="40" t="str">
        <f>IFERROR(VLOOKUP(A:A,变更记录表_产品!A:Q,17,0),"")</f>
        <v>.\数据提取变更签字扫描件\机务\201601.JPG</v>
      </c>
      <c r="S6" s="70" t="s">
        <v>92</v>
      </c>
      <c r="T6" s="71" t="s">
        <v>192</v>
      </c>
    </row>
    <row r="7" spans="1:20">
      <c r="A7" s="24">
        <v>6</v>
      </c>
      <c r="B7" s="50">
        <f>IFERROR(VLOOKUP(A:A,变更记录表_产品!A:B,2,0),"")</f>
        <v>42380</v>
      </c>
      <c r="C7" s="43" t="str">
        <f>IFERROR(VLOOKUP(A:A,变更记录表_产品!A:C,3,0),"")</f>
        <v>洪东亮</v>
      </c>
      <c r="D7" s="43" t="str">
        <f>IFERROR(VLOOKUP(A:A,变更记录表_产品!A:D,4,0),"")</f>
        <v>采购保障部</v>
      </c>
      <c r="E7" s="43" t="str">
        <f>IFERROR(VLOOKUP(A:A,变更记录表_产品!A:E,5,0),"")</f>
        <v>MIS</v>
      </c>
      <c r="F7" s="40">
        <f>IFERROR(VLOOKUP(A:A,变更记录表_产品!A:F,6,0),"")</f>
        <v>0</v>
      </c>
      <c r="G7" s="46" t="str">
        <f>IFERROR(VLOOKUP(A:A,变更记录表_产品!A:G,7,0),"")</f>
        <v>MIS系统序号错误修改</v>
      </c>
      <c r="H7" s="57" t="str">
        <f>IFERROR(VLOOKUP(A:A,变更记录表_产品!A:I,9,0),"")</f>
        <v>中</v>
      </c>
      <c r="I7" s="57">
        <f>IFERROR(VLOOKUP(A:A,变更记录表_产品!A:J,10,0),"")</f>
        <v>0.2</v>
      </c>
      <c r="J7" s="61" t="str">
        <f>IFERROR(VLOOKUP(A:A,变更记录表_产品!A:H,8,0),"")</f>
        <v>MIS系统中发现一个电池的序号错误</v>
      </c>
      <c r="K7" s="65" t="str">
        <f>IFERROR(VLOOKUP(A:A,变更记录表_产品!A:M,13,0),"")</f>
        <v>娄华</v>
      </c>
      <c r="L7" s="65" t="str">
        <f>IFERROR(VLOOKUP(A:A,变更记录表_产品!A:N,14,0),"")</f>
        <v>陈飞</v>
      </c>
      <c r="M7" s="50">
        <f>IFERROR(VLOOKUP(A:A,变更记录表_产品!A:K,11,0),"")</f>
        <v>42384</v>
      </c>
      <c r="N7" s="50">
        <f>IFERROR(VLOOKUP(A:A,变更记录表_产品!A:L,12,0),"")</f>
        <v>42387</v>
      </c>
      <c r="O7" s="20">
        <f t="shared" ca="1" si="0"/>
        <v>737</v>
      </c>
      <c r="P7" s="65" t="str">
        <f>IFERROR(VLOOKUP(A:A,变更记录表_产品!A:O,15,0),"")</f>
        <v>数据变更</v>
      </c>
      <c r="Q7" s="70" t="str">
        <f>IFERROR(VLOOKUP(A:A,变更记录表_产品!A:P,16,0),"")</f>
        <v>已完成</v>
      </c>
      <c r="R7" s="40" t="str">
        <f>IFERROR(VLOOKUP(A:A,变更记录表_产品!A:Q,17,0),"")</f>
        <v>.\数据提取变更签字扫描件\机务\201601.JPG</v>
      </c>
      <c r="S7" s="70" t="s">
        <v>92</v>
      </c>
      <c r="T7" s="71">
        <v>0</v>
      </c>
    </row>
    <row r="8" spans="1:20">
      <c r="A8" s="24">
        <v>7</v>
      </c>
      <c r="B8" s="50">
        <f>IFERROR(VLOOKUP(A:A,变更记录表_产品!A:B,2,0),"")</f>
        <v>42382</v>
      </c>
      <c r="C8" s="43" t="str">
        <f>IFERROR(VLOOKUP(A:A,变更记录表_产品!A:C,3,0),"")</f>
        <v>孙正杰</v>
      </c>
      <c r="D8" s="43" t="str">
        <f>IFERROR(VLOOKUP(A:A,变更记录表_产品!A:D,4,0),"")</f>
        <v>采购保障部</v>
      </c>
      <c r="E8" s="43" t="str">
        <f>IFERROR(VLOOKUP(A:A,变更记录表_产品!A:E,5,0),"")</f>
        <v>MIS</v>
      </c>
      <c r="F8" s="40">
        <f>IFERROR(VLOOKUP(A:A,变更记录表_产品!A:F,6,0),"")</f>
        <v>0</v>
      </c>
      <c r="G8" s="46" t="str">
        <f>IFERROR(VLOOKUP(A:A,变更记录表_产品!A:G,7,0),"")</f>
        <v>系统问题20160113002</v>
      </c>
      <c r="H8" s="57" t="str">
        <f>IFERROR(VLOOKUP(A:A,变更记录表_产品!A:I,9,0),"")</f>
        <v>中</v>
      </c>
      <c r="I8" s="57">
        <f>IFERROR(VLOOKUP(A:A,变更记录表_产品!A:J,10,0),"")</f>
        <v>0.2</v>
      </c>
      <c r="J8" s="61" t="str">
        <f>IFERROR(VLOOKUP(A:A,变更记录表_产品!A:H,8,0),"")</f>
        <v>mis中发票无法保存</v>
      </c>
      <c r="K8" s="65" t="str">
        <f>IFERROR(VLOOKUP(A:A,变更记录表_产品!A:M,13,0),"")</f>
        <v>娄华</v>
      </c>
      <c r="L8" s="65" t="str">
        <f>IFERROR(VLOOKUP(A:A,变更记录表_产品!A:N,14,0),"")</f>
        <v>陈飞</v>
      </c>
      <c r="M8" s="50">
        <f>IFERROR(VLOOKUP(A:A,变更记录表_产品!A:K,11,0),"")</f>
        <v>42384</v>
      </c>
      <c r="N8" s="50">
        <f>IFERROR(VLOOKUP(A:A,变更记录表_产品!A:L,12,0),"")</f>
        <v>42387</v>
      </c>
      <c r="O8" s="20">
        <f t="shared" ca="1" si="0"/>
        <v>735</v>
      </c>
      <c r="P8" s="65" t="str">
        <f>IFERROR(VLOOKUP(A:A,变更记录表_产品!A:O,15,0),"")</f>
        <v>数据变更</v>
      </c>
      <c r="Q8" s="70" t="str">
        <f>IFERROR(VLOOKUP(A:A,变更记录表_产品!A:P,16,0),"")</f>
        <v>已完成</v>
      </c>
      <c r="R8" s="40" t="str">
        <f>IFERROR(VLOOKUP(A:A,变更记录表_产品!A:Q,17,0),"")</f>
        <v>.\数据提取变更签字扫描件\机务\201601.JPG</v>
      </c>
      <c r="S8" s="70" t="s">
        <v>142</v>
      </c>
      <c r="T8" s="71">
        <v>0</v>
      </c>
    </row>
    <row r="9" spans="1:20">
      <c r="A9" s="24">
        <v>8</v>
      </c>
      <c r="B9" s="50">
        <f>IFERROR(VLOOKUP(A:A,变更记录表_产品!A:B,2,0),"")</f>
        <v>42382</v>
      </c>
      <c r="C9" s="43" t="str">
        <f>IFERROR(VLOOKUP(A:A,变更记录表_产品!A:C,3,0),"")</f>
        <v>苏梦烨</v>
      </c>
      <c r="D9" s="43" t="str">
        <f>IFERROR(VLOOKUP(A:A,变更记录表_产品!A:D,4,0),"")</f>
        <v>采购保障部</v>
      </c>
      <c r="E9" s="43" t="str">
        <f>IFERROR(VLOOKUP(A:A,变更记录表_产品!A:E,5,0),"")</f>
        <v>MIS</v>
      </c>
      <c r="F9" s="40">
        <f>IFERROR(VLOOKUP(A:A,变更记录表_产品!A:F,6,0),"")</f>
        <v>0</v>
      </c>
      <c r="G9" s="46" t="str">
        <f>IFERROR(VLOOKUP(A:A,变更记录表_产品!A:G,7,0),"")</f>
        <v>系统问题20160113002</v>
      </c>
      <c r="H9" s="57" t="str">
        <f>IFERROR(VLOOKUP(A:A,变更记录表_产品!A:I,9,0),"")</f>
        <v>中</v>
      </c>
      <c r="I9" s="57">
        <f>IFERROR(VLOOKUP(A:A,变更记录表_产品!A:J,10,0),"")</f>
        <v>0.2</v>
      </c>
      <c r="J9" s="61" t="str">
        <f>IFERROR(VLOOKUP(A:A,变更记录表_产品!A:H,8,0),"")</f>
        <v>MIS发票推送问题</v>
      </c>
      <c r="K9" s="65" t="str">
        <f>IFERROR(VLOOKUP(A:A,变更记录表_产品!A:M,13,0),"")</f>
        <v>娄华</v>
      </c>
      <c r="L9" s="65" t="str">
        <f>IFERROR(VLOOKUP(A:A,变更记录表_产品!A:N,14,0),"")</f>
        <v>陈飞</v>
      </c>
      <c r="M9" s="50">
        <f>IFERROR(VLOOKUP(A:A,变更记录表_产品!A:K,11,0),"")</f>
        <v>42384</v>
      </c>
      <c r="N9" s="50">
        <f>IFERROR(VLOOKUP(A:A,变更记录表_产品!A:L,12,0),"")</f>
        <v>42387</v>
      </c>
      <c r="O9" s="20">
        <f t="shared" ca="1" si="0"/>
        <v>735</v>
      </c>
      <c r="P9" s="65" t="str">
        <f>IFERROR(VLOOKUP(A:A,变更记录表_产品!A:O,15,0),"")</f>
        <v>数据变更</v>
      </c>
      <c r="Q9" s="70" t="str">
        <f>IFERROR(VLOOKUP(A:A,变更记录表_产品!A:P,16,0),"")</f>
        <v>已完成</v>
      </c>
      <c r="R9" s="40" t="str">
        <f>IFERROR(VLOOKUP(A:A,变更记录表_产品!A:Q,17,0),"")</f>
        <v>.\数据提取变更签字扫描件\机务\201601.JPG</v>
      </c>
      <c r="S9" s="70" t="s">
        <v>142</v>
      </c>
      <c r="T9" s="71">
        <v>0</v>
      </c>
    </row>
    <row r="10" spans="1:20">
      <c r="A10" s="24">
        <v>9</v>
      </c>
      <c r="B10" s="50">
        <f>IFERROR(VLOOKUP(A:A,变更记录表_产品!A:B,2,0),"")</f>
        <v>42382</v>
      </c>
      <c r="C10" s="43" t="str">
        <f>IFERROR(VLOOKUP(A:A,变更记录表_产品!A:C,3,0),"")</f>
        <v>王巍</v>
      </c>
      <c r="D10" s="43" t="str">
        <f>IFERROR(VLOOKUP(A:A,变更记录表_产品!A:D,4,0),"")</f>
        <v>采购保障部</v>
      </c>
      <c r="E10" s="43" t="str">
        <f>IFERROR(VLOOKUP(A:A,变更记录表_产品!A:E,5,0),"")</f>
        <v>MIS</v>
      </c>
      <c r="F10" s="40">
        <f>IFERROR(VLOOKUP(A:A,变更记录表_产品!A:F,6,0),"")</f>
        <v>0</v>
      </c>
      <c r="G10" s="46" t="str">
        <f>IFERROR(VLOOKUP(A:A,变更记录表_产品!A:G,7,0),"")</f>
        <v>工具数据导出</v>
      </c>
      <c r="H10" s="57" t="str">
        <f>IFERROR(VLOOKUP(A:A,变更记录表_产品!A:I,9,0),"")</f>
        <v>中</v>
      </c>
      <c r="I10" s="57">
        <f>IFERROR(VLOOKUP(A:A,变更记录表_产品!A:J,10,0),"")</f>
        <v>0.2</v>
      </c>
      <c r="J10" s="61" t="str">
        <f>IFERROR(VLOOKUP(A:A,变更记录表_产品!A:H,8,0),"")</f>
        <v>帮忙按附件要求导下工具数据</v>
      </c>
      <c r="K10" s="65" t="str">
        <f>IFERROR(VLOOKUP(A:A,变更记录表_产品!A:M,13,0),"")</f>
        <v>娄华</v>
      </c>
      <c r="L10" s="65" t="str">
        <f>IFERROR(VLOOKUP(A:A,变更记录表_产品!A:N,14,0),"")</f>
        <v>陈飞</v>
      </c>
      <c r="M10" s="50">
        <f>IFERROR(VLOOKUP(A:A,变更记录表_产品!A:K,11,0),"")</f>
        <v>42391</v>
      </c>
      <c r="N10" s="50">
        <f>IFERROR(VLOOKUP(A:A,变更记录表_产品!A:L,12,0),"")</f>
        <v>42395</v>
      </c>
      <c r="O10" s="20">
        <f t="shared" ca="1" si="0"/>
        <v>735</v>
      </c>
      <c r="P10" s="65" t="str">
        <f>IFERROR(VLOOKUP(A:A,变更记录表_产品!A:O,15,0),"")</f>
        <v>数据提取</v>
      </c>
      <c r="Q10" s="70" t="str">
        <f>IFERROR(VLOOKUP(A:A,变更记录表_产品!A:P,16,0),"")</f>
        <v>已完成</v>
      </c>
      <c r="R10" s="40" t="str">
        <f>IFERROR(VLOOKUP(A:A,变更记录表_产品!A:Q,17,0),"")</f>
        <v>.\数据提取变更签字扫描件\机务\201601.JPG</v>
      </c>
      <c r="S10" s="70" t="s">
        <v>25</v>
      </c>
      <c r="T10" s="71">
        <v>0</v>
      </c>
    </row>
    <row r="11" spans="1:20">
      <c r="A11" s="24">
        <v>10</v>
      </c>
      <c r="B11" s="50">
        <f>IFERROR(VLOOKUP(A:A,变更记录表_产品!A:B,2,0),"")</f>
        <v>42383</v>
      </c>
      <c r="C11" s="43" t="str">
        <f>IFERROR(VLOOKUP(A:A,变更记录表_产品!A:C,3,0),"")</f>
        <v>洪赟</v>
      </c>
      <c r="D11" s="43" t="str">
        <f>IFERROR(VLOOKUP(A:A,变更记录表_产品!A:D,4,0),"")</f>
        <v>维修工程部</v>
      </c>
      <c r="E11" s="43" t="str">
        <f>IFERROR(VLOOKUP(A:A,变更记录表_产品!A:E,5,0),"")</f>
        <v>MIS</v>
      </c>
      <c r="F11" s="40">
        <f>IFERROR(VLOOKUP(A:A,变更记录表_产品!A:F,6,0),"")</f>
        <v>0</v>
      </c>
      <c r="G11" s="46" t="str">
        <f>IFERROR(VLOOKUP(A:A,变更记录表_产品!A:G,7,0),"")</f>
        <v>EO主控界面 限制性部件警告功能 相关修改</v>
      </c>
      <c r="H11" s="57" t="str">
        <f>IFERROR(VLOOKUP(A:A,变更记录表_产品!A:I,9,0),"")</f>
        <v>中</v>
      </c>
      <c r="I11" s="57">
        <f>IFERROR(VLOOKUP(A:A,变更记录表_产品!A:J,10,0),"")</f>
        <v>0.2</v>
      </c>
      <c r="J11" s="61" t="str">
        <f>IFERROR(VLOOKUP(A:A,变更记录表_产品!A:H,8,0),"")</f>
        <v>如果部件警告这个故障是由于PN:201166014-010 单单这一个件号对应的组合件起落架引起的</v>
      </c>
      <c r="K11" s="65" t="str">
        <f>IFERROR(VLOOKUP(A:A,变更记录表_产品!A:M,13,0),"")</f>
        <v>娄华</v>
      </c>
      <c r="L11" s="65" t="str">
        <f>IFERROR(VLOOKUP(A:A,变更记录表_产品!A:N,14,0),"")</f>
        <v>陈飞</v>
      </c>
      <c r="M11" s="50">
        <f>IFERROR(VLOOKUP(A:A,变更记录表_产品!A:K,11,0),"")</f>
        <v>42391</v>
      </c>
      <c r="N11" s="50">
        <f>IFERROR(VLOOKUP(A:A,变更记录表_产品!A:L,12,0),"")</f>
        <v>42390</v>
      </c>
      <c r="O11" s="20">
        <f t="shared" ca="1" si="0"/>
        <v>734</v>
      </c>
      <c r="P11" s="65" t="str">
        <f>IFERROR(VLOOKUP(A:A,变更记录表_产品!A:O,15,0),"")</f>
        <v>数据变更</v>
      </c>
      <c r="Q11" s="70" t="str">
        <f>IFERROR(VLOOKUP(A:A,变更记录表_产品!A:P,16,0),"")</f>
        <v>已完成</v>
      </c>
      <c r="R11" s="40" t="str">
        <f>IFERROR(VLOOKUP(A:A,变更记录表_产品!A:Q,17,0),"")</f>
        <v>.\数据提取变更签字扫描件\机务\201601.JPG</v>
      </c>
      <c r="S11" s="70" t="s">
        <v>147</v>
      </c>
      <c r="T11" s="71">
        <v>0</v>
      </c>
    </row>
    <row r="12" spans="1:20">
      <c r="A12" s="24">
        <v>11</v>
      </c>
      <c r="B12" s="50">
        <f>IFERROR(VLOOKUP(A:A,变更记录表_产品!A:B,2,0),"")</f>
        <v>42383</v>
      </c>
      <c r="C12" s="43" t="str">
        <f>IFERROR(VLOOKUP(A:A,变更记录表_产品!A:C,3,0),"")</f>
        <v>张恺</v>
      </c>
      <c r="D12" s="43" t="str">
        <f>IFERROR(VLOOKUP(A:A,变更记录表_产品!A:D,4,0),"")</f>
        <v>维修工程部</v>
      </c>
      <c r="E12" s="43" t="str">
        <f>IFERROR(VLOOKUP(A:A,变更记录表_产品!A:E,5,0),"")</f>
        <v>MIS</v>
      </c>
      <c r="F12" s="40">
        <f>IFERROR(VLOOKUP(A:A,变更记录表_产品!A:F,6,0),"")</f>
        <v>0</v>
      </c>
      <c r="G12" s="46" t="str">
        <f>IFERROR(VLOOKUP(A:A,变更记录表_产品!A:G,7,0),"")</f>
        <v>Re:Re:Re:重开适用性</v>
      </c>
      <c r="H12" s="57" t="str">
        <f>IFERROR(VLOOKUP(A:A,变更记录表_产品!A:I,9,0),"")</f>
        <v>中</v>
      </c>
      <c r="I12" s="57">
        <f>IFERROR(VLOOKUP(A:A,变更记录表_产品!A:J,10,0),"")</f>
        <v>0.2</v>
      </c>
      <c r="J12" s="61" t="str">
        <f>IFERROR(VLOOKUP(A:A,变更记录表_产品!A:H,8,0),"")</f>
        <v>EOA320-36-006这份EO适用性 B6301 B6309 B6310三架飞机重新打开适用性，适用性关错</v>
      </c>
      <c r="K12" s="65" t="str">
        <f>IFERROR(VLOOKUP(A:A,变更记录表_产品!A:M,13,0),"")</f>
        <v>娄华</v>
      </c>
      <c r="L12" s="65" t="str">
        <f>IFERROR(VLOOKUP(A:A,变更记录表_产品!A:N,14,0),"")</f>
        <v>陈飞</v>
      </c>
      <c r="M12" s="50">
        <f>IFERROR(VLOOKUP(A:A,变更记录表_产品!A:K,11,0),"")</f>
        <v>42391</v>
      </c>
      <c r="N12" s="50">
        <f>IFERROR(VLOOKUP(A:A,变更记录表_产品!A:L,12,0),"")</f>
        <v>42390</v>
      </c>
      <c r="O12" s="20">
        <f t="shared" ca="1" si="0"/>
        <v>734</v>
      </c>
      <c r="P12" s="65" t="str">
        <f>IFERROR(VLOOKUP(A:A,变更记录表_产品!A:O,15,0),"")</f>
        <v>数据变更</v>
      </c>
      <c r="Q12" s="70" t="str">
        <f>IFERROR(VLOOKUP(A:A,变更记录表_产品!A:P,16,0),"")</f>
        <v>已完成</v>
      </c>
      <c r="R12" s="40" t="str">
        <f>IFERROR(VLOOKUP(A:A,变更记录表_产品!A:Q,17,0),"")</f>
        <v>.\数据提取变更签字扫描件\机务\201601.JPG</v>
      </c>
      <c r="S12" s="70" t="s">
        <v>92</v>
      </c>
      <c r="T12" s="71">
        <v>0</v>
      </c>
    </row>
    <row r="13" spans="1:20">
      <c r="A13" s="24">
        <v>12</v>
      </c>
      <c r="B13" s="50">
        <f>IFERROR(VLOOKUP(A:A,变更记录表_产品!A:B,2,0),"")</f>
        <v>42383</v>
      </c>
      <c r="C13" s="43" t="str">
        <f>IFERROR(VLOOKUP(A:A,变更记录表_产品!A:C,3,0),"")</f>
        <v>盛斌斌</v>
      </c>
      <c r="D13" s="43" t="str">
        <f>IFERROR(VLOOKUP(A:A,变更记录表_产品!A:D,4,0),"")</f>
        <v>维修工程部</v>
      </c>
      <c r="E13" s="43" t="str">
        <f>IFERROR(VLOOKUP(A:A,变更记录表_产品!A:E,5,0),"")</f>
        <v>MIS</v>
      </c>
      <c r="F13" s="40">
        <f>IFERROR(VLOOKUP(A:A,变更记录表_产品!A:F,6,0),"")</f>
        <v>0</v>
      </c>
      <c r="G13" s="46" t="str">
        <f>IFERROR(VLOOKUP(A:A,变更记录表_产品!A:G,7,0),"")</f>
        <v>修改工卡状态5</v>
      </c>
      <c r="H13" s="57" t="str">
        <f>IFERROR(VLOOKUP(A:A,变更记录表_产品!A:I,9,0),"")</f>
        <v>中</v>
      </c>
      <c r="I13" s="57">
        <f>IFERROR(VLOOKUP(A:A,变更记录表_产品!A:J,10,0),"")</f>
        <v>0.2</v>
      </c>
      <c r="J13" s="61" t="str">
        <f>IFERROR(VLOOKUP(A:A,变更记录表_产品!A:H,8,0),"")</f>
        <v>麻烦帮我把 PN：70227A010001 SN:70227-00521 工卡号：TGC-A215800-01-1 的这份TGC工卡在“时控件计划调整”界面中的工卡状态从“仓库执行”调整为“计划中</v>
      </c>
      <c r="K13" s="65" t="str">
        <f>IFERROR(VLOOKUP(A:A,变更记录表_产品!A:M,13,0),"")</f>
        <v>娄华</v>
      </c>
      <c r="L13" s="65" t="str">
        <f>IFERROR(VLOOKUP(A:A,变更记录表_产品!A:N,14,0),"")</f>
        <v>陈飞</v>
      </c>
      <c r="M13" s="50">
        <f>IFERROR(VLOOKUP(A:A,变更记录表_产品!A:K,11,0),"")</f>
        <v>42391</v>
      </c>
      <c r="N13" s="50">
        <f>IFERROR(VLOOKUP(A:A,变更记录表_产品!A:L,12,0),"")</f>
        <v>42390</v>
      </c>
      <c r="O13" s="20">
        <f t="shared" ca="1" si="0"/>
        <v>734</v>
      </c>
      <c r="P13" s="65" t="str">
        <f>IFERROR(VLOOKUP(A:A,变更记录表_产品!A:O,15,0),"")</f>
        <v>数据变更</v>
      </c>
      <c r="Q13" s="70" t="str">
        <f>IFERROR(VLOOKUP(A:A,变更记录表_产品!A:P,16,0),"")</f>
        <v>已完成</v>
      </c>
      <c r="R13" s="40" t="str">
        <f>IFERROR(VLOOKUP(A:A,变更记录表_产品!A:Q,17,0),"")</f>
        <v>.\数据提取变更签字扫描件\机务\201601.JPG</v>
      </c>
      <c r="S13" s="70" t="s">
        <v>92</v>
      </c>
      <c r="T13" s="71" t="s">
        <v>193</v>
      </c>
    </row>
    <row r="14" spans="1:20">
      <c r="A14" s="24">
        <v>13</v>
      </c>
      <c r="B14" s="50">
        <f>IFERROR(VLOOKUP(A:A,变更记录表_产品!A:B,2,0),"")</f>
        <v>42384</v>
      </c>
      <c r="C14" s="43" t="str">
        <f>IFERROR(VLOOKUP(A:A,变更记录表_产品!A:C,3,0),"")</f>
        <v>杨海川</v>
      </c>
      <c r="D14" s="43" t="str">
        <f>IFERROR(VLOOKUP(A:A,变更记录表_产品!A:D,4,0),"")</f>
        <v>采购保障部</v>
      </c>
      <c r="E14" s="43" t="str">
        <f>IFERROR(VLOOKUP(A:A,变更记录表_产品!A:E,5,0),"")</f>
        <v>MIS</v>
      </c>
      <c r="F14" s="40">
        <f>IFERROR(VLOOKUP(A:A,变更记录表_产品!A:F,6,0),"")</f>
        <v>0</v>
      </c>
      <c r="G14" s="46" t="str">
        <f>IFERROR(VLOOKUP(A:A,变更记录表_产品!A:G,7,0),"")</f>
        <v>请删除件号：74-110-4 序号：AAE1313</v>
      </c>
      <c r="H14" s="57" t="str">
        <f>IFERROR(VLOOKUP(A:A,变更记录表_产品!A:I,9,0),"")</f>
        <v>中</v>
      </c>
      <c r="I14" s="57">
        <f>IFERROR(VLOOKUP(A:A,变更记录表_产品!A:J,10,0),"")</f>
        <v>0.2</v>
      </c>
      <c r="J14" s="61" t="str">
        <f>IFERROR(VLOOKUP(A:A,变更记录表_产品!A:H,8,0),"")</f>
        <v>因为此件按16POP0084收料入库，但实际质量未看清事物件号实际为74-110-10</v>
      </c>
      <c r="K14" s="65" t="str">
        <f>IFERROR(VLOOKUP(A:A,变更记录表_产品!A:M,13,0),"")</f>
        <v>娄华</v>
      </c>
      <c r="L14" s="65" t="str">
        <f>IFERROR(VLOOKUP(A:A,变更记录表_产品!A:N,14,0),"")</f>
        <v>陈飞</v>
      </c>
      <c r="M14" s="50">
        <f>IFERROR(VLOOKUP(A:A,变更记录表_产品!A:K,11,0),"")</f>
        <v>42391</v>
      </c>
      <c r="N14" s="50">
        <f>IFERROR(VLOOKUP(A:A,变更记录表_产品!A:L,12,0),"")</f>
        <v>42390</v>
      </c>
      <c r="O14" s="20">
        <f t="shared" ca="1" si="0"/>
        <v>733</v>
      </c>
      <c r="P14" s="65" t="str">
        <f>IFERROR(VLOOKUP(A:A,变更记录表_产品!A:O,15,0),"")</f>
        <v>数据变更</v>
      </c>
      <c r="Q14" s="70" t="str">
        <f>IFERROR(VLOOKUP(A:A,变更记录表_产品!A:P,16,0),"")</f>
        <v>已完成</v>
      </c>
      <c r="R14" s="40" t="str">
        <f>IFERROR(VLOOKUP(A:A,变更记录表_产品!A:Q,17,0),"")</f>
        <v>.\数据提取变更签字扫描件\机务\201601.JPG</v>
      </c>
      <c r="S14" s="70" t="s">
        <v>92</v>
      </c>
      <c r="T14" s="71">
        <v>0</v>
      </c>
    </row>
    <row r="15" spans="1:20">
      <c r="A15" s="24">
        <v>14</v>
      </c>
      <c r="B15" s="50">
        <f>IFERROR(VLOOKUP(A:A,变更记录表_产品!A:B,2,0),"")</f>
        <v>42387</v>
      </c>
      <c r="C15" s="43" t="str">
        <f>IFERROR(VLOOKUP(A:A,变更记录表_产品!A:C,3,0),"")</f>
        <v>徐斌</v>
      </c>
      <c r="D15" s="43" t="str">
        <f>IFERROR(VLOOKUP(A:A,变更记录表_产品!A:D,4,0),"")</f>
        <v>采购保障部</v>
      </c>
      <c r="E15" s="43" t="str">
        <f>IFERROR(VLOOKUP(A:A,变更记录表_产品!A:E,5,0),"")</f>
        <v>MIS</v>
      </c>
      <c r="F15" s="40">
        <f>IFERROR(VLOOKUP(A:A,变更记录表_产品!A:F,6,0),"")</f>
        <v>0</v>
      </c>
      <c r="G15" s="46" t="str">
        <f>IFERROR(VLOOKUP(A:A,变更记录表_产品!A:G,7,0),"")</f>
        <v>发票000163474推送报错</v>
      </c>
      <c r="H15" s="57" t="str">
        <f>IFERROR(VLOOKUP(A:A,变更记录表_产品!A:I,9,0),"")</f>
        <v>中</v>
      </c>
      <c r="I15" s="57">
        <f>IFERROR(VLOOKUP(A:A,变更记录表_产品!A:J,10,0),"")</f>
        <v>0.2</v>
      </c>
      <c r="J15" s="61" t="str">
        <f>IFERROR(VLOOKUP(A:A,变更记录表_产品!A:H,8,0),"")</f>
        <v>这个发票推送报错</v>
      </c>
      <c r="K15" s="65" t="str">
        <f>IFERROR(VLOOKUP(A:A,变更记录表_产品!A:M,13,0),"")</f>
        <v>娄华</v>
      </c>
      <c r="L15" s="65" t="str">
        <f>IFERROR(VLOOKUP(A:A,变更记录表_产品!A:N,14,0),"")</f>
        <v>陈飞</v>
      </c>
      <c r="M15" s="50">
        <f>IFERROR(VLOOKUP(A:A,变更记录表_产品!A:K,11,0),"")</f>
        <v>42391</v>
      </c>
      <c r="N15" s="50">
        <f>IFERROR(VLOOKUP(A:A,变更记录表_产品!A:L,12,0),"")</f>
        <v>42390</v>
      </c>
      <c r="O15" s="20">
        <f t="shared" ca="1" si="0"/>
        <v>730</v>
      </c>
      <c r="P15" s="65" t="str">
        <f>IFERROR(VLOOKUP(A:A,变更记录表_产品!A:O,15,0),"")</f>
        <v>数据变更</v>
      </c>
      <c r="Q15" s="70" t="str">
        <f>IFERROR(VLOOKUP(A:A,变更记录表_产品!A:P,16,0),"")</f>
        <v>已完成</v>
      </c>
      <c r="R15" s="40" t="str">
        <f>IFERROR(VLOOKUP(A:A,变更记录表_产品!A:Q,17,0),"")</f>
        <v>.\数据提取变更签字扫描件\机务\201601.JPG</v>
      </c>
      <c r="S15" s="70" t="s">
        <v>142</v>
      </c>
      <c r="T15" s="71">
        <v>0</v>
      </c>
    </row>
    <row r="16" spans="1:20">
      <c r="A16" s="24">
        <v>15</v>
      </c>
      <c r="B16" s="50">
        <f>IFERROR(VLOOKUP(A:A,变更记录表_产品!A:B,2,0),"")</f>
        <v>42387</v>
      </c>
      <c r="C16" s="43" t="str">
        <f>IFERROR(VLOOKUP(A:A,变更记录表_产品!A:C,3,0),"")</f>
        <v>徐斌</v>
      </c>
      <c r="D16" s="43" t="str">
        <f>IFERROR(VLOOKUP(A:A,变更记录表_产品!A:D,4,0),"")</f>
        <v>采购保障部</v>
      </c>
      <c r="E16" s="43" t="str">
        <f>IFERROR(VLOOKUP(A:A,变更记录表_产品!A:E,5,0),"")</f>
        <v>MIS</v>
      </c>
      <c r="F16" s="40">
        <f>IFERROR(VLOOKUP(A:A,变更记录表_产品!A:F,6,0),"")</f>
        <v>0</v>
      </c>
      <c r="G16" s="46" t="str">
        <f>IFERROR(VLOOKUP(A:A,变更记录表_产品!A:G,7,0),"")</f>
        <v>三份发票无法选到合同</v>
      </c>
      <c r="H16" s="57" t="str">
        <f>IFERROR(VLOOKUP(A:A,变更记录表_产品!A:I,9,0),"")</f>
        <v>中</v>
      </c>
      <c r="I16" s="57">
        <f>IFERROR(VLOOKUP(A:A,变更记录表_产品!A:J,10,0),"")</f>
        <v>0.2</v>
      </c>
      <c r="J16" s="61" t="str">
        <f>IFERROR(VLOOKUP(A:A,变更记录表_产品!A:H,8,0),"")</f>
        <v>这个发票推送报错</v>
      </c>
      <c r="K16" s="65" t="str">
        <f>IFERROR(VLOOKUP(A:A,变更记录表_产品!A:M,13,0),"")</f>
        <v>娄华</v>
      </c>
      <c r="L16" s="65" t="str">
        <f>IFERROR(VLOOKUP(A:A,变更记录表_产品!A:N,14,0),"")</f>
        <v>陈飞</v>
      </c>
      <c r="M16" s="50">
        <f>IFERROR(VLOOKUP(A:A,变更记录表_产品!A:K,11,0),"")</f>
        <v>42391</v>
      </c>
      <c r="N16" s="50">
        <f>IFERROR(VLOOKUP(A:A,变更记录表_产品!A:L,12,0),"")</f>
        <v>42390</v>
      </c>
      <c r="O16" s="20">
        <f t="shared" ca="1" si="0"/>
        <v>730</v>
      </c>
      <c r="P16" s="65" t="str">
        <f>IFERROR(VLOOKUP(A:A,变更记录表_产品!A:O,15,0),"")</f>
        <v>数据变更</v>
      </c>
      <c r="Q16" s="70" t="str">
        <f>IFERROR(VLOOKUP(A:A,变更记录表_产品!A:P,16,0),"")</f>
        <v>已完成</v>
      </c>
      <c r="R16" s="40" t="str">
        <f>IFERROR(VLOOKUP(A:A,变更记录表_产品!A:Q,17,0),"")</f>
        <v>.\数据提取变更签字扫描件\机务\201601.JPG</v>
      </c>
      <c r="S16" s="70" t="s">
        <v>142</v>
      </c>
      <c r="T16" s="71">
        <v>0</v>
      </c>
    </row>
    <row r="17" spans="1:20">
      <c r="A17" s="24">
        <v>16</v>
      </c>
      <c r="B17" s="50">
        <f>IFERROR(VLOOKUP(A:A,变更记录表_产品!A:B,2,0),"")</f>
        <v>42387</v>
      </c>
      <c r="C17" s="43" t="str">
        <f>IFERROR(VLOOKUP(A:A,变更记录表_产品!A:C,3,0),"")</f>
        <v>徐斌</v>
      </c>
      <c r="D17" s="43" t="str">
        <f>IFERROR(VLOOKUP(A:A,变更记录表_产品!A:D,4,0),"")</f>
        <v>采购保障部</v>
      </c>
      <c r="E17" s="43" t="str">
        <f>IFERROR(VLOOKUP(A:A,变更记录表_产品!A:E,5,0),"")</f>
        <v>MIS</v>
      </c>
      <c r="F17" s="40">
        <f>IFERROR(VLOOKUP(A:A,变更记录表_产品!A:F,6,0),"")</f>
        <v>0</v>
      </c>
      <c r="G17" s="46" t="str">
        <f>IFERROR(VLOOKUP(A:A,变更记录表_产品!A:G,7,0),"")</f>
        <v>付款问题</v>
      </c>
      <c r="H17" s="57" t="str">
        <f>IFERROR(VLOOKUP(A:A,变更记录表_产品!A:I,9,0),"")</f>
        <v>中</v>
      </c>
      <c r="I17" s="57">
        <f>IFERROR(VLOOKUP(A:A,变更记录表_产品!A:J,10,0),"")</f>
        <v>0.2</v>
      </c>
      <c r="J17" s="61" t="str">
        <f>IFERROR(VLOOKUP(A:A,变更记录表_产品!A:H,8,0),"")</f>
        <v>这个发票推送报错</v>
      </c>
      <c r="K17" s="65" t="str">
        <f>IFERROR(VLOOKUP(A:A,变更记录表_产品!A:M,13,0),"")</f>
        <v>娄华</v>
      </c>
      <c r="L17" s="65" t="str">
        <f>IFERROR(VLOOKUP(A:A,变更记录表_产品!A:N,14,0),"")</f>
        <v>陈飞</v>
      </c>
      <c r="M17" s="50">
        <f>IFERROR(VLOOKUP(A:A,变更记录表_产品!A:K,11,0),"")</f>
        <v>42391</v>
      </c>
      <c r="N17" s="50">
        <f>IFERROR(VLOOKUP(A:A,变更记录表_产品!A:L,12,0),"")</f>
        <v>42406</v>
      </c>
      <c r="O17" s="20">
        <f t="shared" ca="1" si="0"/>
        <v>730</v>
      </c>
      <c r="P17" s="65" t="str">
        <f>IFERROR(VLOOKUP(A:A,变更记录表_产品!A:O,15,0),"")</f>
        <v>数据变更</v>
      </c>
      <c r="Q17" s="70" t="str">
        <f>IFERROR(VLOOKUP(A:A,变更记录表_产品!A:P,16,0),"")</f>
        <v>已完成</v>
      </c>
      <c r="R17" s="40" t="str">
        <f>IFERROR(VLOOKUP(A:A,变更记录表_产品!A:Q,17,0),"")</f>
        <v>.\数据提取变更签字扫描件\机务\201601.JPG</v>
      </c>
      <c r="S17" s="70" t="s">
        <v>142</v>
      </c>
      <c r="T17" s="71">
        <v>0</v>
      </c>
    </row>
    <row r="18" spans="1:20">
      <c r="A18" s="24">
        <v>17</v>
      </c>
      <c r="B18" s="50">
        <f>IFERROR(VLOOKUP(A:A,变更记录表_产品!A:B,2,0),"")</f>
        <v>42387</v>
      </c>
      <c r="C18" s="43" t="str">
        <f>IFERROR(VLOOKUP(A:A,变更记录表_产品!A:C,3,0),"")</f>
        <v>苏梦烨</v>
      </c>
      <c r="D18" s="43" t="str">
        <f>IFERROR(VLOOKUP(A:A,变更记录表_产品!A:D,4,0),"")</f>
        <v>采购保障部</v>
      </c>
      <c r="E18" s="43" t="str">
        <f>IFERROR(VLOOKUP(A:A,变更记录表_产品!A:E,5,0),"")</f>
        <v>MIS</v>
      </c>
      <c r="F18" s="40">
        <f>IFERROR(VLOOKUP(A:A,变更记录表_产品!A:F,6,0),"")</f>
        <v>0</v>
      </c>
      <c r="G18" s="46" t="str">
        <f>IFERROR(VLOOKUP(A:A,变更记录表_产品!A:G,7,0),"")</f>
        <v>MIS系统ERP系统合同供应商修改</v>
      </c>
      <c r="H18" s="57" t="str">
        <f>IFERROR(VLOOKUP(A:A,变更记录表_产品!A:I,9,0),"")</f>
        <v>中</v>
      </c>
      <c r="I18" s="57">
        <f>IFERROR(VLOOKUP(A:A,变更记录表_产品!A:J,10,0),"")</f>
        <v>0.2</v>
      </c>
      <c r="J18" s="61" t="str">
        <f>IFERROR(VLOOKUP(A:A,变更记录表_产品!A:H,8,0),"")</f>
        <v>供应商录入错误</v>
      </c>
      <c r="K18" s="65" t="str">
        <f>IFERROR(VLOOKUP(A:A,变更记录表_产品!A:M,13,0),"")</f>
        <v>娄华</v>
      </c>
      <c r="L18" s="65" t="str">
        <f>IFERROR(VLOOKUP(A:A,变更记录表_产品!A:N,14,0),"")</f>
        <v>陈飞</v>
      </c>
      <c r="M18" s="50">
        <f>IFERROR(VLOOKUP(A:A,变更记录表_产品!A:K,11,0),"")</f>
        <v>42391</v>
      </c>
      <c r="N18" s="50">
        <f>IFERROR(VLOOKUP(A:A,变更记录表_产品!A:L,12,0),"")</f>
        <v>42390</v>
      </c>
      <c r="O18" s="20">
        <f t="shared" ca="1" si="0"/>
        <v>730</v>
      </c>
      <c r="P18" s="65" t="str">
        <f>IFERROR(VLOOKUP(A:A,变更记录表_产品!A:O,15,0),"")</f>
        <v>数据变更</v>
      </c>
      <c r="Q18" s="70" t="str">
        <f>IFERROR(VLOOKUP(A:A,变更记录表_产品!A:P,16,0),"")</f>
        <v>已完成</v>
      </c>
      <c r="R18" s="40" t="str">
        <f>IFERROR(VLOOKUP(A:A,变更记录表_产品!A:Q,17,0),"")</f>
        <v>.\数据提取变更签字扫描件\机务\201601.JPG</v>
      </c>
      <c r="S18" s="70" t="s">
        <v>92</v>
      </c>
      <c r="T18" s="71">
        <v>0</v>
      </c>
    </row>
    <row r="19" spans="1:20">
      <c r="A19" s="24">
        <v>18</v>
      </c>
      <c r="B19" s="50">
        <f>IFERROR(VLOOKUP(A:A,变更记录表_产品!A:B,2,0),"")</f>
        <v>42388</v>
      </c>
      <c r="C19" s="43" t="str">
        <f>IFERROR(VLOOKUP(A:A,变更记录表_产品!A:C,3,0),"")</f>
        <v>罗金禄</v>
      </c>
      <c r="D19" s="43" t="str">
        <f>IFERROR(VLOOKUP(A:A,变更记录表_产品!A:D,4,0),"")</f>
        <v>采购保障部</v>
      </c>
      <c r="E19" s="43" t="str">
        <f>IFERROR(VLOOKUP(A:A,变更记录表_产品!A:E,5,0),"")</f>
        <v>MIS</v>
      </c>
      <c r="F19" s="40">
        <f>IFERROR(VLOOKUP(A:A,变更记录表_产品!A:F,6,0),"")</f>
        <v>0</v>
      </c>
      <c r="G19" s="46" t="str">
        <f>IFERROR(VLOOKUP(A:A,变更记录表_产品!A:G,7,0),"")</f>
        <v>MIS工具管理系统BUG收集-孙正杰-2015-12-16</v>
      </c>
      <c r="H19" s="57" t="str">
        <f>IFERROR(VLOOKUP(A:A,变更记录表_产品!A:I,9,0),"")</f>
        <v>中</v>
      </c>
      <c r="I19" s="57">
        <f>IFERROR(VLOOKUP(A:A,变更记录表_产品!A:J,10,0),"")</f>
        <v>0.2</v>
      </c>
      <c r="J19" s="61" t="str">
        <f>IFERROR(VLOOKUP(A:A,变更记录表_产品!A:H,8,0),"")</f>
        <v>发票推送错误，供应商急着催付款</v>
      </c>
      <c r="K19" s="65" t="str">
        <f>IFERROR(VLOOKUP(A:A,变更记录表_产品!A:M,13,0),"")</f>
        <v>娄华</v>
      </c>
      <c r="L19" s="65" t="str">
        <f>IFERROR(VLOOKUP(A:A,变更记录表_产品!A:N,14,0),"")</f>
        <v>陈飞</v>
      </c>
      <c r="M19" s="50">
        <f>IFERROR(VLOOKUP(A:A,变更记录表_产品!A:K,11,0),"")</f>
        <v>42391</v>
      </c>
      <c r="N19" s="50">
        <f>IFERROR(VLOOKUP(A:A,变更记录表_产品!A:L,12,0),"")</f>
        <v>42395</v>
      </c>
      <c r="O19" s="20">
        <f t="shared" ca="1" si="0"/>
        <v>729</v>
      </c>
      <c r="P19" s="65" t="str">
        <f>IFERROR(VLOOKUP(A:A,变更记录表_产品!A:O,15,0),"")</f>
        <v>数据变更</v>
      </c>
      <c r="Q19" s="70" t="str">
        <f>IFERROR(VLOOKUP(A:A,变更记录表_产品!A:P,16,0),"")</f>
        <v>已完成</v>
      </c>
      <c r="R19" s="40" t="str">
        <f>IFERROR(VLOOKUP(A:A,变更记录表_产品!A:Q,17,0),"")</f>
        <v>.\数据提取变更签字扫描件\机务\201601.JPG</v>
      </c>
      <c r="S19" s="70" t="s">
        <v>142</v>
      </c>
      <c r="T19" s="71">
        <v>0</v>
      </c>
    </row>
    <row r="20" spans="1:20">
      <c r="A20" s="24">
        <v>19</v>
      </c>
      <c r="B20" s="50">
        <f>IFERROR(VLOOKUP(A:A,变更记录表_产品!A:B,2,0),"")</f>
        <v>42390</v>
      </c>
      <c r="C20" s="43" t="str">
        <f>IFERROR(VLOOKUP(A:A,变更记录表_产品!A:C,3,0),"")</f>
        <v>周磊</v>
      </c>
      <c r="D20" s="43" t="str">
        <f>IFERROR(VLOOKUP(A:A,变更记录表_产品!A:D,4,0),"")</f>
        <v>维修工程部</v>
      </c>
      <c r="E20" s="43" t="str">
        <f>IFERROR(VLOOKUP(A:A,变更记录表_产品!A:E,5,0),"")</f>
        <v>MIS</v>
      </c>
      <c r="F20" s="40">
        <f>IFERROR(VLOOKUP(A:A,变更记录表_产品!A:F,6,0),"")</f>
        <v>0</v>
      </c>
      <c r="G20" s="46" t="str">
        <f>IFERROR(VLOOKUP(A:A,变更记录表_产品!A:G,7,0),"")</f>
        <v>修改水龙头的当前位置</v>
      </c>
      <c r="H20" s="57" t="str">
        <f>IFERROR(VLOOKUP(A:A,变更记录表_产品!A:I,9,0),"")</f>
        <v>中</v>
      </c>
      <c r="I20" s="57">
        <f>IFERROR(VLOOKUP(A:A,变更记录表_产品!A:J,10,0),"")</f>
        <v>0.2</v>
      </c>
      <c r="J20" s="61" t="str">
        <f>IFERROR(VLOOKUP(A:A,变更记录表_产品!A:H,8,0),"")</f>
        <v>由于航线人员错录了飞机号，该水龙头的位置被错误的改为B6751</v>
      </c>
      <c r="K20" s="65" t="str">
        <f>IFERROR(VLOOKUP(A:A,变更记录表_产品!A:M,13,0),"")</f>
        <v>娄华</v>
      </c>
      <c r="L20" s="65" t="str">
        <f>IFERROR(VLOOKUP(A:A,变更记录表_产品!A:N,14,0),"")</f>
        <v>陈飞</v>
      </c>
      <c r="M20" s="50">
        <f>IFERROR(VLOOKUP(A:A,变更记录表_产品!A:K,11,0),"")</f>
        <v>42391</v>
      </c>
      <c r="N20" s="50">
        <f>IFERROR(VLOOKUP(A:A,变更记录表_产品!A:L,12,0),"")</f>
        <v>42395</v>
      </c>
      <c r="O20" s="20">
        <f t="shared" ca="1" si="0"/>
        <v>727</v>
      </c>
      <c r="P20" s="65" t="str">
        <f>IFERROR(VLOOKUP(A:A,变更记录表_产品!A:O,15,0),"")</f>
        <v>数据变更</v>
      </c>
      <c r="Q20" s="70" t="str">
        <f>IFERROR(VLOOKUP(A:A,变更记录表_产品!A:P,16,0),"")</f>
        <v>已完成</v>
      </c>
      <c r="R20" s="40" t="str">
        <f>IFERROR(VLOOKUP(A:A,变更记录表_产品!A:Q,17,0),"")</f>
        <v>.\数据提取变更签字扫描件\机务\201601.JPG</v>
      </c>
      <c r="S20" s="70" t="s">
        <v>92</v>
      </c>
      <c r="T20" s="71" t="s">
        <v>194</v>
      </c>
    </row>
    <row r="21" spans="1:20">
      <c r="A21" s="24">
        <v>20</v>
      </c>
      <c r="B21" s="50">
        <f>IFERROR(VLOOKUP(A:A,变更记录表_产品!A:B,2,0),"")</f>
        <v>42390</v>
      </c>
      <c r="C21" s="43" t="str">
        <f>IFERROR(VLOOKUP(A:A,变更记录表_产品!A:C,3,0),"")</f>
        <v>方加亮</v>
      </c>
      <c r="D21" s="43" t="str">
        <f>IFERROR(VLOOKUP(A:A,变更记录表_产品!A:D,4,0),"")</f>
        <v>采购保障部</v>
      </c>
      <c r="E21" s="43" t="str">
        <f>IFERROR(VLOOKUP(A:A,变更记录表_产品!A:E,5,0),"")</f>
        <v>MIS</v>
      </c>
      <c r="F21" s="40">
        <f>IFERROR(VLOOKUP(A:A,变更记录表_产品!A:F,6,0),"")</f>
        <v>0</v>
      </c>
      <c r="G21" s="46" t="str">
        <f>IFERROR(VLOOKUP(A:A,变更记录表_产品!A:G,7,0),"")</f>
        <v>MIS步骤误操作恢复</v>
      </c>
      <c r="H21" s="57" t="str">
        <f>IFERROR(VLOOKUP(A:A,变更记录表_产品!A:I,9,0),"")</f>
        <v>中</v>
      </c>
      <c r="I21" s="57">
        <f>IFERROR(VLOOKUP(A:A,变更记录表_产品!A:J,10,0),"")</f>
        <v>0.2</v>
      </c>
      <c r="J21" s="61" t="str">
        <f>IFERROR(VLOOKUP(A:A,变更记录表_产品!A:H,8,0),"")</f>
        <v>这个件是第一次进我们系统，不是反复租赁，应该是系统BUG问题</v>
      </c>
      <c r="K21" s="65" t="str">
        <f>IFERROR(VLOOKUP(A:A,变更记录表_产品!A:M,13,0),"")</f>
        <v>娄华</v>
      </c>
      <c r="L21" s="65" t="str">
        <f>IFERROR(VLOOKUP(A:A,变更记录表_产品!A:N,14,0),"")</f>
        <v>陈飞</v>
      </c>
      <c r="M21" s="50">
        <f>IFERROR(VLOOKUP(A:A,变更记录表_产品!A:K,11,0),"")</f>
        <v>42405</v>
      </c>
      <c r="N21" s="50">
        <f>IFERROR(VLOOKUP(A:A,变更记录表_产品!A:L,12,0),"")</f>
        <v>42406</v>
      </c>
      <c r="O21" s="20">
        <f t="shared" ca="1" si="0"/>
        <v>727</v>
      </c>
      <c r="P21" s="65" t="str">
        <f>IFERROR(VLOOKUP(A:A,变更记录表_产品!A:O,15,0),"")</f>
        <v>数据变更</v>
      </c>
      <c r="Q21" s="70" t="str">
        <f>IFERROR(VLOOKUP(A:A,变更记录表_产品!A:P,16,0),"")</f>
        <v>已完成</v>
      </c>
      <c r="R21" s="40" t="str">
        <f>IFERROR(VLOOKUP(A:A,变更记录表_产品!A:Q,17,0),"")</f>
        <v>.\数据提取变更签字扫描件\机务\201601.JPG</v>
      </c>
      <c r="S21" s="70" t="s">
        <v>92</v>
      </c>
      <c r="T21" s="71">
        <v>0</v>
      </c>
    </row>
    <row r="22" spans="1:20">
      <c r="A22" s="24">
        <v>21</v>
      </c>
      <c r="B22" s="50">
        <f>IFERROR(VLOOKUP(A:A,变更记录表_产品!A:B,2,0),"")</f>
        <v>42394</v>
      </c>
      <c r="C22" s="43" t="str">
        <f>IFERROR(VLOOKUP(A:A,变更记录表_产品!A:C,3,0),"")</f>
        <v>蔡旺青</v>
      </c>
      <c r="D22" s="43" t="str">
        <f>IFERROR(VLOOKUP(A:A,变更记录表_产品!A:D,4,0),"")</f>
        <v>维修工程部</v>
      </c>
      <c r="E22" s="43" t="str">
        <f>IFERROR(VLOOKUP(A:A,变更记录表_产品!A:E,5,0),"")</f>
        <v>MIS</v>
      </c>
      <c r="F22" s="40">
        <f>IFERROR(VLOOKUP(A:A,变更记录表_产品!A:F,6,0),"")</f>
        <v>0</v>
      </c>
      <c r="G22" s="46" t="str">
        <f>IFERROR(VLOOKUP(A:A,变更记录表_产品!A:G,7,0),"")</f>
        <v>不正常航班信息重复录入删除</v>
      </c>
      <c r="H22" s="57" t="str">
        <f>IFERROR(VLOOKUP(A:A,变更记录表_产品!A:I,9,0),"")</f>
        <v>中</v>
      </c>
      <c r="I22" s="57">
        <f>IFERROR(VLOOKUP(A:A,变更记录表_产品!A:J,10,0),"")</f>
        <v>0.2</v>
      </c>
      <c r="J22" s="61" t="str">
        <f>IFERROR(VLOOKUP(A:A,变更记录表_产品!A:H,8,0),"")</f>
        <v>MIS系统中有一个《不正常航班信息》重复录入的信息，请帮忙删除掉"不正常航班信息编号为201601225596（参考附件截图）"，</v>
      </c>
      <c r="K22" s="65" t="str">
        <f>IFERROR(VLOOKUP(A:A,变更记录表_产品!A:M,13,0),"")</f>
        <v>娄华</v>
      </c>
      <c r="L22" s="65" t="str">
        <f>IFERROR(VLOOKUP(A:A,变更记录表_产品!A:N,14,0),"")</f>
        <v>陈飞</v>
      </c>
      <c r="M22" s="50">
        <f>IFERROR(VLOOKUP(A:A,变更记录表_产品!A:K,11,0),"")</f>
        <v>42398</v>
      </c>
      <c r="N22" s="50">
        <f>IFERROR(VLOOKUP(A:A,变更记录表_产品!A:L,12,0),"")</f>
        <v>42395</v>
      </c>
      <c r="O22" s="20">
        <f t="shared" ca="1" si="0"/>
        <v>723</v>
      </c>
      <c r="P22" s="65" t="str">
        <f>IFERROR(VLOOKUP(A:A,变更记录表_产品!A:O,15,0),"")</f>
        <v>数据变更</v>
      </c>
      <c r="Q22" s="70" t="str">
        <f>IFERROR(VLOOKUP(A:A,变更记录表_产品!A:P,16,0),"")</f>
        <v>已完成</v>
      </c>
      <c r="R22" s="40" t="str">
        <f>IFERROR(VLOOKUP(A:A,变更记录表_产品!A:Q,17,0),"")</f>
        <v>.\数据提取变更签字扫描件\机务\201601.JPG</v>
      </c>
      <c r="S22" s="70" t="s">
        <v>92</v>
      </c>
      <c r="T22" s="71" t="s">
        <v>195</v>
      </c>
    </row>
    <row r="23" spans="1:20">
      <c r="A23" s="24">
        <v>22</v>
      </c>
      <c r="B23" s="50">
        <f>IFERROR(VLOOKUP(A:A,变更记录表_产品!A:B,2,0),"")</f>
        <v>42394</v>
      </c>
      <c r="C23" s="43" t="str">
        <f>IFERROR(VLOOKUP(A:A,变更记录表_产品!A:C,3,0),"")</f>
        <v>徐斌</v>
      </c>
      <c r="D23" s="43" t="str">
        <f>IFERROR(VLOOKUP(A:A,变更记录表_产品!A:D,4,0),"")</f>
        <v>采购保障部</v>
      </c>
      <c r="E23" s="43" t="str">
        <f>IFERROR(VLOOKUP(A:A,变更记录表_产品!A:E,5,0),"")</f>
        <v>MIS</v>
      </c>
      <c r="F23" s="40">
        <f>IFERROR(VLOOKUP(A:A,变更记录表_产品!A:F,6,0),"")</f>
        <v>0</v>
      </c>
      <c r="G23" s="46" t="str">
        <f>IFERROR(VLOOKUP(A:A,变更记录表_产品!A:G,7,0),"")</f>
        <v>付款推送报错</v>
      </c>
      <c r="H23" s="57" t="str">
        <f>IFERROR(VLOOKUP(A:A,变更记录表_产品!A:I,9,0),"")</f>
        <v>中</v>
      </c>
      <c r="I23" s="57">
        <f>IFERROR(VLOOKUP(A:A,变更记录表_产品!A:J,10,0),"")</f>
        <v>0.2</v>
      </c>
      <c r="J23" s="61" t="str">
        <f>IFERROR(VLOOKUP(A:A,变更记录表_产品!A:H,8,0),"")</f>
        <v>15POS1222推送报错</v>
      </c>
      <c r="K23" s="65" t="str">
        <f>IFERROR(VLOOKUP(A:A,变更记录表_产品!A:M,13,0),"")</f>
        <v>娄华</v>
      </c>
      <c r="L23" s="65" t="str">
        <f>IFERROR(VLOOKUP(A:A,变更记录表_产品!A:N,14,0),"")</f>
        <v>陈飞</v>
      </c>
      <c r="M23" s="50">
        <f>IFERROR(VLOOKUP(A:A,变更记录表_产品!A:K,11,0),"")</f>
        <v>42398</v>
      </c>
      <c r="N23" s="50">
        <f>IFERROR(VLOOKUP(A:A,变更记录表_产品!A:L,12,0),"")</f>
        <v>42395</v>
      </c>
      <c r="O23" s="20">
        <f t="shared" ca="1" si="0"/>
        <v>723</v>
      </c>
      <c r="P23" s="65" t="str">
        <f>IFERROR(VLOOKUP(A:A,变更记录表_产品!A:O,15,0),"")</f>
        <v>数据变更</v>
      </c>
      <c r="Q23" s="70" t="str">
        <f>IFERROR(VLOOKUP(A:A,变更记录表_产品!A:P,16,0),"")</f>
        <v>已完成</v>
      </c>
      <c r="R23" s="40" t="str">
        <f>IFERROR(VLOOKUP(A:A,变更记录表_产品!A:Q,17,0),"")</f>
        <v>.\数据提取变更签字扫描件\机务\201601.JPG</v>
      </c>
      <c r="S23" s="70" t="s">
        <v>142</v>
      </c>
      <c r="T23" s="71">
        <v>0</v>
      </c>
    </row>
    <row r="24" spans="1:20">
      <c r="A24" s="24">
        <v>23</v>
      </c>
      <c r="B24" s="50">
        <f>IFERROR(VLOOKUP(A:A,变更记录表_产品!A:B,2,0),"")</f>
        <v>42394</v>
      </c>
      <c r="C24" s="43" t="str">
        <f>IFERROR(VLOOKUP(A:A,变更记录表_产品!A:C,3,0),"")</f>
        <v>洪赟</v>
      </c>
      <c r="D24" s="43" t="str">
        <f>IFERROR(VLOOKUP(A:A,变更记录表_产品!A:D,4,0),"")</f>
        <v>维修工程部</v>
      </c>
      <c r="E24" s="43" t="str">
        <f>IFERROR(VLOOKUP(A:A,变更记录表_产品!A:E,5,0),"")</f>
        <v>MIS</v>
      </c>
      <c r="F24" s="40">
        <f>IFERROR(VLOOKUP(A:A,变更记录表_产品!A:F,6,0),"")</f>
        <v>0</v>
      </c>
      <c r="G24" s="46" t="str">
        <f>IFERROR(VLOOKUP(A:A,变更记录表_产品!A:G,7,0),"")</f>
        <v>删除两步移动步骤2</v>
      </c>
      <c r="H24" s="57" t="str">
        <f>IFERROR(VLOOKUP(A:A,变更记录表_产品!A:I,9,0),"")</f>
        <v>中</v>
      </c>
      <c r="I24" s="57">
        <f>IFERROR(VLOOKUP(A:A,变更记录表_产品!A:J,10,0),"")</f>
        <v>0.2</v>
      </c>
      <c r="J24" s="61" t="str">
        <f>IFERROR(VLOOKUP(A:A,变更记录表_产品!A:H,8,0),"")</f>
        <v>麻烦帮我把PN：N40-1B20212-102 SN：277002这个件的最近两步移动步骤删除，使之回到B6932原始装机位</v>
      </c>
      <c r="K24" s="65" t="str">
        <f>IFERROR(VLOOKUP(A:A,变更记录表_产品!A:M,13,0),"")</f>
        <v>娄华</v>
      </c>
      <c r="L24" s="65" t="str">
        <f>IFERROR(VLOOKUP(A:A,变更记录表_产品!A:N,14,0),"")</f>
        <v>陈飞</v>
      </c>
      <c r="M24" s="50">
        <f>IFERROR(VLOOKUP(A:A,变更记录表_产品!A:K,11,0),"")</f>
        <v>42398</v>
      </c>
      <c r="N24" s="50">
        <f>IFERROR(VLOOKUP(A:A,变更记录表_产品!A:L,12,0),"")</f>
        <v>42395</v>
      </c>
      <c r="O24" s="20">
        <f t="shared" ca="1" si="0"/>
        <v>723</v>
      </c>
      <c r="P24" s="65" t="str">
        <f>IFERROR(VLOOKUP(A:A,变更记录表_产品!A:O,15,0),"")</f>
        <v>数据变更</v>
      </c>
      <c r="Q24" s="70" t="str">
        <f>IFERROR(VLOOKUP(A:A,变更记录表_产品!A:P,16,0),"")</f>
        <v>已完成</v>
      </c>
      <c r="R24" s="40" t="str">
        <f>IFERROR(VLOOKUP(A:A,变更记录表_产品!A:Q,17,0),"")</f>
        <v>.\数据提取变更签字扫描件\机务\201601.JPG</v>
      </c>
      <c r="S24" s="70" t="s">
        <v>92</v>
      </c>
      <c r="T24" s="71" t="s">
        <v>196</v>
      </c>
    </row>
    <row r="25" spans="1:20">
      <c r="A25" s="24">
        <v>24</v>
      </c>
      <c r="B25" s="50">
        <f>IFERROR(VLOOKUP(A:A,变更记录表_产品!A:B,2,0),"")</f>
        <v>42396</v>
      </c>
      <c r="C25" s="43" t="str">
        <f>IFERROR(VLOOKUP(A:A,变更记录表_产品!A:C,3,0),"")</f>
        <v>张琦</v>
      </c>
      <c r="D25" s="43" t="str">
        <f>IFERROR(VLOOKUP(A:A,变更记录表_产品!A:D,4,0),"")</f>
        <v>维修工程部</v>
      </c>
      <c r="E25" s="43" t="str">
        <f>IFERROR(VLOOKUP(A:A,变更记录表_产品!A:E,5,0),"")</f>
        <v>MIS</v>
      </c>
      <c r="F25" s="40">
        <f>IFERROR(VLOOKUP(A:A,变更记录表_产品!A:F,6,0),"")</f>
        <v>0</v>
      </c>
      <c r="G25" s="46" t="str">
        <f>IFERROR(VLOOKUP(A:A,变更记录表_产品!A:G,7,0),"")</f>
        <v>苏琦误操作 数据恢复</v>
      </c>
      <c r="H25" s="57" t="str">
        <f>IFERROR(VLOOKUP(A:A,变更记录表_产品!A:I,9,0),"")</f>
        <v>中</v>
      </c>
      <c r="I25" s="57">
        <f>IFERROR(VLOOKUP(A:A,变更记录表_产品!A:J,10,0),"")</f>
        <v>0.5</v>
      </c>
      <c r="J25" s="61">
        <f>IFERROR(VLOOKUP(A:A,变更记录表_产品!A:H,8,0),"")</f>
        <v>0</v>
      </c>
      <c r="K25" s="65" t="str">
        <f>IFERROR(VLOOKUP(A:A,变更记录表_产品!A:M,13,0),"")</f>
        <v>娄华</v>
      </c>
      <c r="L25" s="65" t="str">
        <f>IFERROR(VLOOKUP(A:A,变更记录表_产品!A:N,14,0),"")</f>
        <v>陈飞</v>
      </c>
      <c r="M25" s="50">
        <f>IFERROR(VLOOKUP(A:A,变更记录表_产品!A:K,11,0),"")</f>
        <v>42396</v>
      </c>
      <c r="N25" s="50">
        <f>IFERROR(VLOOKUP(A:A,变更记录表_产品!A:L,12,0),"")</f>
        <v>42396</v>
      </c>
      <c r="O25" s="20">
        <f t="shared" ca="1" si="0"/>
        <v>721</v>
      </c>
      <c r="P25" s="65" t="str">
        <f>IFERROR(VLOOKUP(A:A,变更记录表_产品!A:O,15,0),"")</f>
        <v>数据变更</v>
      </c>
      <c r="Q25" s="70" t="str">
        <f>IFERROR(VLOOKUP(A:A,变更记录表_产品!A:P,16,0),"")</f>
        <v>已完成</v>
      </c>
      <c r="R25" s="40" t="str">
        <f>IFERROR(VLOOKUP(A:A,变更记录表_产品!A:Q,17,0),"")</f>
        <v>.\数据提取变更签字扫描件\机务\201601.JPG</v>
      </c>
      <c r="S25" s="70" t="s">
        <v>92</v>
      </c>
      <c r="T25" s="71">
        <v>0</v>
      </c>
    </row>
    <row r="26" spans="1:20">
      <c r="A26" s="24">
        <v>25</v>
      </c>
      <c r="B26" s="50">
        <f>IFERROR(VLOOKUP(A:A,变更记录表_产品!A:B,2,0),"")</f>
        <v>42401</v>
      </c>
      <c r="C26" s="43" t="str">
        <f>IFERROR(VLOOKUP(A:A,变更记录表_产品!A:C,3,0),"")</f>
        <v>张琦</v>
      </c>
      <c r="D26" s="43" t="str">
        <f>IFERROR(VLOOKUP(A:A,变更记录表_产品!A:D,4,0),"")</f>
        <v>维修工程部</v>
      </c>
      <c r="E26" s="43" t="str">
        <f>IFERROR(VLOOKUP(A:A,变更记录表_产品!A:E,5,0),"")</f>
        <v>MIS</v>
      </c>
      <c r="F26" s="40">
        <f>IFERROR(VLOOKUP(A:A,变更记录表_产品!A:F,6,0),"")</f>
        <v>0</v>
      </c>
      <c r="G26" s="46" t="str">
        <f>IFERROR(VLOOKUP(A:A,变更记录表_产品!A:G,7,0),"")</f>
        <v>MIS数据导出</v>
      </c>
      <c r="H26" s="57" t="str">
        <f>IFERROR(VLOOKUP(A:A,变更记录表_产品!A:I,9,0),"")</f>
        <v>中</v>
      </c>
      <c r="I26" s="57">
        <f>IFERROR(VLOOKUP(A:A,变更记录表_产品!A:J,10,0),"")</f>
        <v>0.5</v>
      </c>
      <c r="J26" s="61" t="str">
        <f>IFERROR(VLOOKUP(A:A,变更记录表_产品!A:H,8,0),"")</f>
        <v>麻烦导出一份数据，主要是生产指令完工的间隔，质量审核用</v>
      </c>
      <c r="K26" s="65" t="str">
        <f>IFERROR(VLOOKUP(A:A,变更记录表_产品!A:M,13,0),"")</f>
        <v>娄华</v>
      </c>
      <c r="L26" s="65" t="str">
        <f>IFERROR(VLOOKUP(A:A,变更记录表_产品!A:N,14,0),"")</f>
        <v>陈飞</v>
      </c>
      <c r="M26" s="50">
        <f>IFERROR(VLOOKUP(A:A,变更记录表_产品!A:K,11,0),"")</f>
        <v>42405</v>
      </c>
      <c r="N26" s="50">
        <f>IFERROR(VLOOKUP(A:A,变更记录表_产品!A:L,12,0),"")</f>
        <v>42426</v>
      </c>
      <c r="O26" s="20">
        <f t="shared" ca="1" si="0"/>
        <v>716</v>
      </c>
      <c r="P26" s="65" t="str">
        <f>IFERROR(VLOOKUP(A:A,变更记录表_产品!A:O,15,0),"")</f>
        <v>数据提取</v>
      </c>
      <c r="Q26" s="70" t="str">
        <f>IFERROR(VLOOKUP(A:A,变更记录表_产品!A:P,16,0),"")</f>
        <v>已完成</v>
      </c>
      <c r="R26" s="40" t="str">
        <f>IFERROR(VLOOKUP(A:A,变更记录表_产品!A:Q,17,0),"")</f>
        <v>.\数据提取变更签字扫描件\机务\201602.JPG</v>
      </c>
      <c r="S26" s="70" t="s">
        <v>25</v>
      </c>
      <c r="T26" s="71">
        <v>0</v>
      </c>
    </row>
    <row r="27" spans="1:20">
      <c r="A27" s="24">
        <v>26</v>
      </c>
      <c r="B27" s="50">
        <f>IFERROR(VLOOKUP(A:A,变更记录表_产品!A:B,2,0),"")</f>
        <v>42401</v>
      </c>
      <c r="C27" s="43" t="str">
        <f>IFERROR(VLOOKUP(A:A,变更记录表_产品!A:C,3,0),"")</f>
        <v>张琦</v>
      </c>
      <c r="D27" s="43" t="str">
        <f>IFERROR(VLOOKUP(A:A,变更记录表_产品!A:D,4,0),"")</f>
        <v>维修工程部</v>
      </c>
      <c r="E27" s="43" t="str">
        <f>IFERROR(VLOOKUP(A:A,变更记录表_产品!A:E,5,0),"")</f>
        <v>MIS</v>
      </c>
      <c r="F27" s="40">
        <f>IFERROR(VLOOKUP(A:A,变更记录表_产品!A:F,6,0),"")</f>
        <v>0</v>
      </c>
      <c r="G27" s="46" t="str">
        <f>IFERROR(VLOOKUP(A:A,变更记录表_产品!A:G,7,0),"")</f>
        <v>2015年第四季度内审审核单-安全质量 问题清单</v>
      </c>
      <c r="H27" s="57" t="str">
        <f>IFERROR(VLOOKUP(A:A,变更记录表_产品!A:I,9,0),"")</f>
        <v>中</v>
      </c>
      <c r="I27" s="57">
        <f>IFERROR(VLOOKUP(A:A,变更记录表_产品!A:J,10,0),"")</f>
        <v>0.5</v>
      </c>
      <c r="J27" s="61">
        <f>IFERROR(VLOOKUP(A:A,变更记录表_产品!A:H,8,0),"")</f>
        <v>0</v>
      </c>
      <c r="K27" s="65" t="str">
        <f>IFERROR(VLOOKUP(A:A,变更记录表_产品!A:M,13,0),"")</f>
        <v>娄华</v>
      </c>
      <c r="L27" s="65" t="str">
        <f>IFERROR(VLOOKUP(A:A,变更记录表_产品!A:N,14,0),"")</f>
        <v>陈飞</v>
      </c>
      <c r="M27" s="50">
        <f>IFERROR(VLOOKUP(A:A,变更记录表_产品!A:K,11,0),"")</f>
        <v>42405</v>
      </c>
      <c r="N27" s="50">
        <f>IFERROR(VLOOKUP(A:A,变更记录表_产品!A:L,12,0),"")</f>
        <v>42433</v>
      </c>
      <c r="O27" s="20">
        <f t="shared" ca="1" si="0"/>
        <v>716</v>
      </c>
      <c r="P27" s="65" t="str">
        <f>IFERROR(VLOOKUP(A:A,变更记录表_产品!A:O,15,0),"")</f>
        <v>数据变更</v>
      </c>
      <c r="Q27" s="70" t="str">
        <f>IFERROR(VLOOKUP(A:A,变更记录表_产品!A:P,16,0),"")</f>
        <v>已完成</v>
      </c>
      <c r="R27" s="40" t="str">
        <f>IFERROR(VLOOKUP(A:A,变更记录表_产品!A:Q,17,0),"")</f>
        <v>.\数据提取变更签字扫描件\机务\201602.JPG</v>
      </c>
      <c r="S27" s="70" t="s">
        <v>144</v>
      </c>
      <c r="T27" s="71">
        <v>0</v>
      </c>
    </row>
    <row r="28" spans="1:20">
      <c r="A28" s="24">
        <v>27</v>
      </c>
      <c r="B28" s="50">
        <f>IFERROR(VLOOKUP(A:A,变更记录表_产品!A:B,2,0),"")</f>
        <v>42401</v>
      </c>
      <c r="C28" s="43" t="str">
        <f>IFERROR(VLOOKUP(A:A,变更记录表_产品!A:C,3,0),"")</f>
        <v>冯小辉</v>
      </c>
      <c r="D28" s="43" t="str">
        <f>IFERROR(VLOOKUP(A:A,变更记录表_产品!A:D,4,0),"")</f>
        <v>采购保障部</v>
      </c>
      <c r="E28" s="43" t="str">
        <f>IFERROR(VLOOKUP(A:A,变更记录表_产品!A:E,5,0),"")</f>
        <v>MIS</v>
      </c>
      <c r="F28" s="40">
        <f>IFERROR(VLOOKUP(A:A,变更记录表_产品!A:F,6,0),"")</f>
        <v>0</v>
      </c>
      <c r="G28" s="46" t="str">
        <f>IFERROR(VLOOKUP(A:A,变更记录表_产品!A:G,7,0),"")</f>
        <v>16ROR0157合同实际送修供应商需修改需求</v>
      </c>
      <c r="H28" s="57" t="str">
        <f>IFERROR(VLOOKUP(A:A,变更记录表_产品!A:I,9,0),"")</f>
        <v>中</v>
      </c>
      <c r="I28" s="57">
        <f>IFERROR(VLOOKUP(A:A,变更记录表_产品!A:J,10,0),"")</f>
        <v>0.5</v>
      </c>
      <c r="J28" s="61">
        <f>IFERROR(VLOOKUP(A:A,变更记录表_产品!A:H,8,0),"")</f>
        <v>0</v>
      </c>
      <c r="K28" s="65" t="str">
        <f>IFERROR(VLOOKUP(A:A,变更记录表_产品!A:M,13,0),"")</f>
        <v>娄华</v>
      </c>
      <c r="L28" s="65" t="str">
        <f>IFERROR(VLOOKUP(A:A,变更记录表_产品!A:N,14,0),"")</f>
        <v>陈飞</v>
      </c>
      <c r="M28" s="50">
        <f>IFERROR(VLOOKUP(A:A,变更记录表_产品!A:K,11,0),"")</f>
        <v>42405</v>
      </c>
      <c r="N28" s="50">
        <f>IFERROR(VLOOKUP(A:A,变更记录表_产品!A:L,12,0),"")</f>
        <v>42406</v>
      </c>
      <c r="O28" s="20">
        <f t="shared" ca="1" si="0"/>
        <v>716</v>
      </c>
      <c r="P28" s="65" t="str">
        <f>IFERROR(VLOOKUP(A:A,变更记录表_产品!A:O,15,0),"")</f>
        <v>数据变更</v>
      </c>
      <c r="Q28" s="70" t="str">
        <f>IFERROR(VLOOKUP(A:A,变更记录表_产品!A:P,16,0),"")</f>
        <v>已完成</v>
      </c>
      <c r="R28" s="40" t="str">
        <f>IFERROR(VLOOKUP(A:A,变更记录表_产品!A:Q,17,0),"")</f>
        <v>.\数据提取变更签字扫描件\机务\201602.JPG</v>
      </c>
      <c r="S28" s="70" t="s">
        <v>142</v>
      </c>
      <c r="T28" s="71">
        <v>0</v>
      </c>
    </row>
    <row r="29" spans="1:20">
      <c r="A29" s="24">
        <v>28</v>
      </c>
      <c r="B29" s="50">
        <f>IFERROR(VLOOKUP(A:A,变更记录表_产品!A:B,2,0),"")</f>
        <v>42401</v>
      </c>
      <c r="C29" s="43" t="str">
        <f>IFERROR(VLOOKUP(A:A,变更记录表_产品!A:C,3,0),"")</f>
        <v>张恺</v>
      </c>
      <c r="D29" s="43" t="str">
        <f>IFERROR(VLOOKUP(A:A,变更记录表_产品!A:D,4,0),"")</f>
        <v>维修工程部</v>
      </c>
      <c r="E29" s="43" t="str">
        <f>IFERROR(VLOOKUP(A:A,变更记录表_产品!A:E,5,0),"")</f>
        <v>MIS</v>
      </c>
      <c r="F29" s="40">
        <f>IFERROR(VLOOKUP(A:A,变更记录表_产品!A:F,6,0),"")</f>
        <v>0</v>
      </c>
      <c r="G29" s="46" t="str">
        <f>IFERROR(VLOOKUP(A:A,变更记录表_产品!A:G,7,0),"")</f>
        <v>EOCOM-71-008  数据修改</v>
      </c>
      <c r="H29" s="57" t="str">
        <f>IFERROR(VLOOKUP(A:A,变更记录表_产品!A:I,9,0),"")</f>
        <v>中</v>
      </c>
      <c r="I29" s="57">
        <f>IFERROR(VLOOKUP(A:A,变更记录表_产品!A:J,10,0),"")</f>
        <v>0.5</v>
      </c>
      <c r="J29" s="61">
        <f>IFERROR(VLOOKUP(A:A,变更记录表_产品!A:H,8,0),"")</f>
        <v>0</v>
      </c>
      <c r="K29" s="65" t="str">
        <f>IFERROR(VLOOKUP(A:A,变更记录表_产品!A:M,13,0),"")</f>
        <v>娄华</v>
      </c>
      <c r="L29" s="65" t="str">
        <f>IFERROR(VLOOKUP(A:A,变更记录表_产品!A:N,14,0),"")</f>
        <v>陈飞</v>
      </c>
      <c r="M29" s="50">
        <f>IFERROR(VLOOKUP(A:A,变更记录表_产品!A:K,11,0),"")</f>
        <v>42405</v>
      </c>
      <c r="N29" s="50">
        <f>IFERROR(VLOOKUP(A:A,变更记录表_产品!A:L,12,0),"")</f>
        <v>42433</v>
      </c>
      <c r="O29" s="20">
        <f t="shared" ca="1" si="0"/>
        <v>716</v>
      </c>
      <c r="P29" s="65" t="str">
        <f>IFERROR(VLOOKUP(A:A,变更记录表_产品!A:O,15,0),"")</f>
        <v>数据变更</v>
      </c>
      <c r="Q29" s="70" t="str">
        <f>IFERROR(VLOOKUP(A:A,变更记录表_产品!A:P,16,0),"")</f>
        <v>已完成</v>
      </c>
      <c r="R29" s="40" t="str">
        <f>IFERROR(VLOOKUP(A:A,变更记录表_产品!A:Q,17,0),"")</f>
        <v>.\数据提取变更签字扫描件\机务\201602.JPG</v>
      </c>
      <c r="S29" s="70" t="s">
        <v>92</v>
      </c>
      <c r="T29" s="71" t="s">
        <v>197</v>
      </c>
    </row>
    <row r="30" spans="1:20">
      <c r="A30" s="24">
        <v>29</v>
      </c>
      <c r="B30" s="50">
        <f>IFERROR(VLOOKUP(A:A,变更记录表_产品!A:B,2,0),"")</f>
        <v>42401</v>
      </c>
      <c r="C30" s="43" t="str">
        <f>IFERROR(VLOOKUP(A:A,变更记录表_产品!A:C,3,0),"")</f>
        <v>盛斌斌</v>
      </c>
      <c r="D30" s="43" t="str">
        <f>IFERROR(VLOOKUP(A:A,变更记录表_产品!A:D,4,0),"")</f>
        <v>维修工程部</v>
      </c>
      <c r="E30" s="43" t="str">
        <f>IFERROR(VLOOKUP(A:A,变更记录表_产品!A:E,5,0),"")</f>
        <v>MIS</v>
      </c>
      <c r="F30" s="40">
        <f>IFERROR(VLOOKUP(A:A,变更记录表_产品!A:F,6,0),"")</f>
        <v>0</v>
      </c>
      <c r="G30" s="46" t="str">
        <f>IFERROR(VLOOKUP(A:A,变更记录表_产品!A:G,7,0),"")</f>
        <v>FLB整体搬迁</v>
      </c>
      <c r="H30" s="57" t="str">
        <f>IFERROR(VLOOKUP(A:A,变更记录表_产品!A:I,9,0),"")</f>
        <v>中</v>
      </c>
      <c r="I30" s="57">
        <f>IFERROR(VLOOKUP(A:A,变更记录表_产品!A:J,10,0),"")</f>
        <v>0.5</v>
      </c>
      <c r="J30" s="61" t="str">
        <f>IFERROR(VLOOKUP(A:A,变更记录表_产品!A:H,8,0),"")</f>
        <v>由于一线人员FLB录错</v>
      </c>
      <c r="K30" s="65" t="str">
        <f>IFERROR(VLOOKUP(A:A,变更记录表_产品!A:M,13,0),"")</f>
        <v>娄华</v>
      </c>
      <c r="L30" s="65" t="str">
        <f>IFERROR(VLOOKUP(A:A,变更记录表_产品!A:N,14,0),"")</f>
        <v>陈飞</v>
      </c>
      <c r="M30" s="50">
        <f>IFERROR(VLOOKUP(A:A,变更记录表_产品!A:K,11,0),"")</f>
        <v>42405</v>
      </c>
      <c r="N30" s="50">
        <f>IFERROR(VLOOKUP(A:A,变更记录表_产品!A:L,12,0),"")</f>
        <v>42433</v>
      </c>
      <c r="O30" s="20">
        <f t="shared" ca="1" si="0"/>
        <v>716</v>
      </c>
      <c r="P30" s="65" t="str">
        <f>IFERROR(VLOOKUP(A:A,变更记录表_产品!A:O,15,0),"")</f>
        <v>数据变更</v>
      </c>
      <c r="Q30" s="70" t="str">
        <f>IFERROR(VLOOKUP(A:A,变更记录表_产品!A:P,16,0),"")</f>
        <v>已完成</v>
      </c>
      <c r="R30" s="40" t="str">
        <f>IFERROR(VLOOKUP(A:A,变更记录表_产品!A:Q,17,0),"")</f>
        <v>.\数据提取变更签字扫描件\机务\201602.JPG</v>
      </c>
      <c r="S30" s="70" t="s">
        <v>92</v>
      </c>
      <c r="T30" s="71" t="s">
        <v>198</v>
      </c>
    </row>
    <row r="31" spans="1:20">
      <c r="A31" s="24">
        <v>30</v>
      </c>
      <c r="B31" s="50">
        <f>IFERROR(VLOOKUP(A:A,变更记录表_产品!A:B,2,0),"")</f>
        <v>42403</v>
      </c>
      <c r="C31" s="43" t="str">
        <f>IFERROR(VLOOKUP(A:A,变更记录表_产品!A:C,3,0),"")</f>
        <v>邢文杰</v>
      </c>
      <c r="D31" s="43" t="str">
        <f>IFERROR(VLOOKUP(A:A,变更记录表_产品!A:D,4,0),"")</f>
        <v>维修工程部</v>
      </c>
      <c r="E31" s="43" t="str">
        <f>IFERROR(VLOOKUP(A:A,变更记录表_产品!A:E,5,0),"")</f>
        <v>MIS</v>
      </c>
      <c r="F31" s="40">
        <f>IFERROR(VLOOKUP(A:A,变更记录表_产品!A:F,6,0),"")</f>
        <v>0</v>
      </c>
      <c r="G31" s="46" t="str">
        <f>IFERROR(VLOOKUP(A:A,变更记录表_产品!A:G,7,0),"")</f>
        <v>麻烦帮忙把这份工卡退回90天计划中</v>
      </c>
      <c r="H31" s="57" t="str">
        <f>IFERROR(VLOOKUP(A:A,变更记录表_产品!A:I,9,0),"")</f>
        <v>高</v>
      </c>
      <c r="I31" s="57">
        <f>IFERROR(VLOOKUP(A:A,变更记录表_产品!A:J,10,0),"")</f>
        <v>0.5</v>
      </c>
      <c r="J31" s="61" t="str">
        <f>IFERROR(VLOOKUP(A:A,变更记录表_产品!A:H,8,0),"")</f>
        <v>一线兄弟们误点了完工，工卡卡在了工程师完工状态</v>
      </c>
      <c r="K31" s="65" t="str">
        <f>IFERROR(VLOOKUP(A:A,变更记录表_产品!A:M,13,0),"")</f>
        <v>娄华</v>
      </c>
      <c r="L31" s="65" t="str">
        <f>IFERROR(VLOOKUP(A:A,变更记录表_产品!A:N,14,0),"")</f>
        <v>陈飞</v>
      </c>
      <c r="M31" s="50">
        <f>IFERROR(VLOOKUP(A:A,变更记录表_产品!A:K,11,0),"")</f>
        <v>42405</v>
      </c>
      <c r="N31" s="50">
        <f>IFERROR(VLOOKUP(A:A,变更记录表_产品!A:L,12,0),"")</f>
        <v>42406</v>
      </c>
      <c r="O31" s="20">
        <f t="shared" ca="1" si="0"/>
        <v>714</v>
      </c>
      <c r="P31" s="65" t="str">
        <f>IFERROR(VLOOKUP(A:A,变更记录表_产品!A:O,15,0),"")</f>
        <v>数据变更</v>
      </c>
      <c r="Q31" s="70" t="str">
        <f>IFERROR(VLOOKUP(A:A,变更记录表_产品!A:P,16,0),"")</f>
        <v>已完成</v>
      </c>
      <c r="R31" s="40" t="str">
        <f>IFERROR(VLOOKUP(A:A,变更记录表_产品!A:Q,17,0),"")</f>
        <v>.\数据提取变更签字扫描件\机务\201602.JPG</v>
      </c>
      <c r="S31" s="70" t="s">
        <v>92</v>
      </c>
      <c r="T31" s="71" t="s">
        <v>199</v>
      </c>
    </row>
    <row r="32" spans="1:20">
      <c r="A32" s="24">
        <v>31</v>
      </c>
      <c r="B32" s="50">
        <f>IFERROR(VLOOKUP(A:A,变更记录表_产品!A:B,2,0),"")</f>
        <v>42403</v>
      </c>
      <c r="C32" s="43" t="str">
        <f>IFERROR(VLOOKUP(A:A,变更记录表_产品!A:C,3,0),"")</f>
        <v>杨海川</v>
      </c>
      <c r="D32" s="43" t="str">
        <f>IFERROR(VLOOKUP(A:A,变更记录表_产品!A:D,4,0),"")</f>
        <v>采购保障部</v>
      </c>
      <c r="E32" s="43" t="str">
        <f>IFERROR(VLOOKUP(A:A,变更记录表_产品!A:E,5,0),"")</f>
        <v>MIS</v>
      </c>
      <c r="F32" s="40">
        <f>IFERROR(VLOOKUP(A:A,变更记录表_产品!A:F,6,0),"")</f>
        <v>0</v>
      </c>
      <c r="G32" s="46" t="str">
        <f>IFERROR(VLOOKUP(A:A,变更记录表_产品!A:G,7,0),"")</f>
        <v>关于PN:6774G010000 SN:6774-11560 无法发料问题</v>
      </c>
      <c r="H32" s="57" t="str">
        <f>IFERROR(VLOOKUP(A:A,变更记录表_产品!A:I,9,0),"")</f>
        <v>中</v>
      </c>
      <c r="I32" s="57">
        <f>IFERROR(VLOOKUP(A:A,变更记录表_产品!A:J,10,0),"")</f>
        <v>0.5</v>
      </c>
      <c r="J32" s="61">
        <f>IFERROR(VLOOKUP(A:A,变更记录表_产品!A:H,8,0),"")</f>
        <v>0</v>
      </c>
      <c r="K32" s="65" t="str">
        <f>IFERROR(VLOOKUP(A:A,变更记录表_产品!A:M,13,0),"")</f>
        <v>娄华</v>
      </c>
      <c r="L32" s="65" t="str">
        <f>IFERROR(VLOOKUP(A:A,变更记录表_产品!A:N,14,0),"")</f>
        <v>陈飞</v>
      </c>
      <c r="M32" s="50">
        <f>IFERROR(VLOOKUP(A:A,变更记录表_产品!A:K,11,0),"")</f>
        <v>42405</v>
      </c>
      <c r="N32" s="50">
        <f>IFERROR(VLOOKUP(A:A,变更记录表_产品!A:L,12,0),"")</f>
        <v>42406</v>
      </c>
      <c r="O32" s="20">
        <f t="shared" ca="1" si="0"/>
        <v>714</v>
      </c>
      <c r="P32" s="65" t="str">
        <f>IFERROR(VLOOKUP(A:A,变更记录表_产品!A:O,15,0),"")</f>
        <v>数据变更</v>
      </c>
      <c r="Q32" s="70" t="str">
        <f>IFERROR(VLOOKUP(A:A,变更记录表_产品!A:P,16,0),"")</f>
        <v>已完成</v>
      </c>
      <c r="R32" s="40" t="str">
        <f>IFERROR(VLOOKUP(A:A,变更记录表_产品!A:Q,17,0),"")</f>
        <v>.\数据提取变更签字扫描件\机务\201602.JPG</v>
      </c>
      <c r="S32" s="70" t="s">
        <v>145</v>
      </c>
      <c r="T32" s="71">
        <v>0</v>
      </c>
    </row>
    <row r="33" spans="1:20">
      <c r="A33" s="24">
        <v>32</v>
      </c>
      <c r="B33" s="50">
        <f>IFERROR(VLOOKUP(A:A,变更记录表_产品!A:B,2,0),"")</f>
        <v>42403</v>
      </c>
      <c r="C33" s="43" t="str">
        <f>IFERROR(VLOOKUP(A:A,变更记录表_产品!A:C,3,0),"")</f>
        <v>张琦</v>
      </c>
      <c r="D33" s="43" t="str">
        <f>IFERROR(VLOOKUP(A:A,变更记录表_产品!A:D,4,0),"")</f>
        <v>维修工程部</v>
      </c>
      <c r="E33" s="43" t="str">
        <f>IFERROR(VLOOKUP(A:A,变更记录表_产品!A:E,5,0),"")</f>
        <v>MIS</v>
      </c>
      <c r="F33" s="40">
        <f>IFERROR(VLOOKUP(A:A,变更记录表_产品!A:F,6,0),"")</f>
        <v>0</v>
      </c>
      <c r="G33" s="46" t="str">
        <f>IFERROR(VLOOKUP(A:A,变更记录表_产品!A:G,7,0),"")</f>
        <v>危险品导出</v>
      </c>
      <c r="H33" s="57" t="str">
        <f>IFERROR(VLOOKUP(A:A,变更记录表_产品!A:I,9,0),"")</f>
        <v>中</v>
      </c>
      <c r="I33" s="57">
        <f>IFERROR(VLOOKUP(A:A,变更记录表_产品!A:J,10,0),"")</f>
        <v>0.5</v>
      </c>
      <c r="J33" s="61">
        <f>IFERROR(VLOOKUP(A:A,变更记录表_产品!A:H,8,0),"")</f>
        <v>0</v>
      </c>
      <c r="K33" s="65" t="str">
        <f>IFERROR(VLOOKUP(A:A,变更记录表_产品!A:M,13,0),"")</f>
        <v>娄华</v>
      </c>
      <c r="L33" s="65" t="str">
        <f>IFERROR(VLOOKUP(A:A,变更记录表_产品!A:N,14,0),"")</f>
        <v>陈飞</v>
      </c>
      <c r="M33" s="50">
        <f>IFERROR(VLOOKUP(A:A,变更记录表_产品!A:K,11,0),"")</f>
        <v>42405</v>
      </c>
      <c r="N33" s="50">
        <f>IFERROR(VLOOKUP(A:A,变更记录表_产品!A:L,12,0),"")</f>
        <v>42406</v>
      </c>
      <c r="O33" s="20">
        <f t="shared" ca="1" si="0"/>
        <v>714</v>
      </c>
      <c r="P33" s="65" t="str">
        <f>IFERROR(VLOOKUP(A:A,变更记录表_产品!A:O,15,0),"")</f>
        <v>数据变更</v>
      </c>
      <c r="Q33" s="70" t="str">
        <f>IFERROR(VLOOKUP(A:A,变更记录表_产品!A:P,16,0),"")</f>
        <v>已完成</v>
      </c>
      <c r="R33" s="40" t="str">
        <f>IFERROR(VLOOKUP(A:A,变更记录表_产品!A:Q,17,0),"")</f>
        <v>.\数据提取变更签字扫描件\机务\201602.JPG</v>
      </c>
      <c r="S33" s="70" t="s">
        <v>25</v>
      </c>
      <c r="T33" s="71">
        <v>0</v>
      </c>
    </row>
    <row r="34" spans="1:20">
      <c r="A34" s="24">
        <v>33</v>
      </c>
      <c r="B34" s="50">
        <f>IFERROR(VLOOKUP(A:A,变更记录表_产品!A:B,2,0),"")</f>
        <v>42403</v>
      </c>
      <c r="C34" s="43" t="str">
        <f>IFERROR(VLOOKUP(A:A,变更记录表_产品!A:C,3,0),"")</f>
        <v>赵诸迎</v>
      </c>
      <c r="D34" s="43" t="str">
        <f>IFERROR(VLOOKUP(A:A,变更记录表_产品!A:D,4,0),"")</f>
        <v>维修工程部</v>
      </c>
      <c r="E34" s="43" t="str">
        <f>IFERROR(VLOOKUP(A:A,变更记录表_产品!A:E,5,0),"")</f>
        <v>MIS</v>
      </c>
      <c r="F34" s="40">
        <f>IFERROR(VLOOKUP(A:A,变更记录表_产品!A:F,6,0),"")</f>
        <v>0</v>
      </c>
      <c r="G34" s="46" t="str">
        <f>IFERROR(VLOOKUP(A:A,变更记录表_产品!A:G,7,0),"")</f>
        <v>B8000工卡TGPE-A361143-01-1L恢复</v>
      </c>
      <c r="H34" s="57" t="str">
        <f>IFERROR(VLOOKUP(A:A,变更记录表_产品!A:I,9,0),"")</f>
        <v>中</v>
      </c>
      <c r="I34" s="57">
        <f>IFERROR(VLOOKUP(A:A,变更记录表_产品!A:J,10,0),"")</f>
        <v>0.5</v>
      </c>
      <c r="J34" s="61">
        <f>IFERROR(VLOOKUP(A:A,变更记录表_产品!A:H,8,0),"")</f>
        <v>0</v>
      </c>
      <c r="K34" s="65" t="str">
        <f>IFERROR(VLOOKUP(A:A,变更记录表_产品!A:M,13,0),"")</f>
        <v>娄华</v>
      </c>
      <c r="L34" s="65" t="str">
        <f>IFERROR(VLOOKUP(A:A,变更记录表_产品!A:N,14,0),"")</f>
        <v>陈飞</v>
      </c>
      <c r="M34" s="50">
        <f>IFERROR(VLOOKUP(A:A,变更记录表_产品!A:K,11,0),"")</f>
        <v>42405</v>
      </c>
      <c r="N34" s="50">
        <f>IFERROR(VLOOKUP(A:A,变更记录表_产品!A:L,12,0),"")</f>
        <v>42406</v>
      </c>
      <c r="O34" s="20">
        <f t="shared" ca="1" si="0"/>
        <v>714</v>
      </c>
      <c r="P34" s="65" t="str">
        <f>IFERROR(VLOOKUP(A:A,变更记录表_产品!A:O,15,0),"")</f>
        <v>数据变更</v>
      </c>
      <c r="Q34" s="70" t="str">
        <f>IFERROR(VLOOKUP(A:A,变更记录表_产品!A:P,16,0),"")</f>
        <v>已完成</v>
      </c>
      <c r="R34" s="40" t="str">
        <f>IFERROR(VLOOKUP(A:A,变更记录表_产品!A:Q,17,0),"")</f>
        <v>.\数据提取变更签字扫描件\机务\201602.JPG</v>
      </c>
      <c r="S34" s="70" t="s">
        <v>145</v>
      </c>
      <c r="T34" s="71">
        <v>0</v>
      </c>
    </row>
    <row r="35" spans="1:20">
      <c r="A35" s="24">
        <v>35</v>
      </c>
      <c r="B35" s="50">
        <f>IFERROR(VLOOKUP(A:A,变更记录表_产品!A:B,2,0),"")</f>
        <v>42406</v>
      </c>
      <c r="C35" s="43" t="str">
        <f>IFERROR(VLOOKUP(A:A,变更记录表_产品!A:C,3,0),"")</f>
        <v>苏宏超</v>
      </c>
      <c r="D35" s="43" t="str">
        <f>IFERROR(VLOOKUP(A:A,变更记录表_产品!A:D,4,0),"")</f>
        <v>采购保障部</v>
      </c>
      <c r="E35" s="43" t="str">
        <f>IFERROR(VLOOKUP(A:A,变更记录表_产品!A:E,5,0),"")</f>
        <v>MIS</v>
      </c>
      <c r="F35" s="40">
        <f>IFERROR(VLOOKUP(A:A,变更记录表_产品!A:F,6,0),"")</f>
        <v>0</v>
      </c>
      <c r="G35" s="46" t="str">
        <f>IFERROR(VLOOKUP(A:A,变更记录表_产品!A:G,7,0),"")</f>
        <v>PN:6774G010000，SN :6774-11560系统卡在DF位</v>
      </c>
      <c r="H35" s="57" t="str">
        <f>IFERROR(VLOOKUP(A:A,变更记录表_产品!A:I,9,0),"")</f>
        <v>中</v>
      </c>
      <c r="I35" s="57">
        <f>IFERROR(VLOOKUP(A:A,变更记录表_产品!A:J,10,0),"")</f>
        <v>0.5</v>
      </c>
      <c r="J35" s="61">
        <f>IFERROR(VLOOKUP(A:A,变更记录表_产品!A:H,8,0),"")</f>
        <v>0</v>
      </c>
      <c r="K35" s="65" t="str">
        <f>IFERROR(VLOOKUP(A:A,变更记录表_产品!A:M,13,0),"")</f>
        <v>娄华</v>
      </c>
      <c r="L35" s="65" t="str">
        <f>IFERROR(VLOOKUP(A:A,变更记录表_产品!A:N,14,0),"")</f>
        <v>陈飞</v>
      </c>
      <c r="M35" s="50">
        <f>IFERROR(VLOOKUP(A:A,变更记录表_产品!A:K,11,0),"")</f>
        <v>42405</v>
      </c>
      <c r="N35" s="50">
        <f>IFERROR(VLOOKUP(A:A,变更记录表_产品!A:L,12,0),"")</f>
        <v>42406</v>
      </c>
      <c r="O35" s="20">
        <f t="shared" ca="1" si="0"/>
        <v>711</v>
      </c>
      <c r="P35" s="65" t="str">
        <f>IFERROR(VLOOKUP(A:A,变更记录表_产品!A:O,15,0),"")</f>
        <v>数据变更</v>
      </c>
      <c r="Q35" s="70" t="str">
        <f>IFERROR(VLOOKUP(A:A,变更记录表_产品!A:P,16,0),"")</f>
        <v>已完成</v>
      </c>
      <c r="R35" s="40" t="str">
        <f>IFERROR(VLOOKUP(A:A,变更记录表_产品!A:Q,17,0),"")</f>
        <v>.\数据提取变更签字扫描件\机务\201602.JPG</v>
      </c>
      <c r="S35" s="70" t="s">
        <v>92</v>
      </c>
      <c r="T35" s="71">
        <v>0</v>
      </c>
    </row>
    <row r="36" spans="1:20">
      <c r="A36" s="24">
        <v>36</v>
      </c>
      <c r="B36" s="50">
        <f>IFERROR(VLOOKUP(A:A,变更记录表_产品!A:B,2,0),"")</f>
        <v>42408</v>
      </c>
      <c r="C36" s="43" t="str">
        <f>IFERROR(VLOOKUP(A:A,变更记录表_产品!A:C,3,0),"")</f>
        <v>杨海川</v>
      </c>
      <c r="D36" s="43" t="str">
        <f>IFERROR(VLOOKUP(A:A,变更记录表_产品!A:D,4,0),"")</f>
        <v>采购保障部</v>
      </c>
      <c r="E36" s="43" t="str">
        <f>IFERROR(VLOOKUP(A:A,变更记录表_产品!A:E,5,0),"")</f>
        <v>MIS</v>
      </c>
      <c r="F36" s="40">
        <f>IFERROR(VLOOKUP(A:A,变更记录表_产品!A:F,6,0),"")</f>
        <v>0</v>
      </c>
      <c r="G36" s="46" t="str">
        <f>IFERROR(VLOOKUP(A:A,变更记录表_产品!A:G,7,0),"")</f>
        <v>系统数据修改</v>
      </c>
      <c r="H36" s="57" t="str">
        <f>IFERROR(VLOOKUP(A:A,变更记录表_产品!A:I,9,0),"")</f>
        <v>中</v>
      </c>
      <c r="I36" s="57">
        <f>IFERROR(VLOOKUP(A:A,变更记录表_产品!A:J,10,0),"")</f>
        <v>0.5</v>
      </c>
      <c r="J36" s="61" t="str">
        <f>IFERROR(VLOOKUP(A:A,变更记录表_产品!A:H,8,0),"")</f>
        <v>航材质量在收料操作中序号输入错误</v>
      </c>
      <c r="K36" s="65" t="str">
        <f>IFERROR(VLOOKUP(A:A,变更记录表_产品!A:M,13,0),"")</f>
        <v>娄华</v>
      </c>
      <c r="L36" s="65" t="str">
        <f>IFERROR(VLOOKUP(A:A,变更记录表_产品!A:N,14,0),"")</f>
        <v>陈飞</v>
      </c>
      <c r="M36" s="50">
        <f>IFERROR(VLOOKUP(A:A,变更记录表_产品!A:K,11,0),"")</f>
        <v>42419</v>
      </c>
      <c r="N36" s="50">
        <f>IFERROR(VLOOKUP(A:A,变更记录表_产品!A:L,12,0),"")</f>
        <v>42433</v>
      </c>
      <c r="O36" s="20">
        <f t="shared" ca="1" si="0"/>
        <v>709</v>
      </c>
      <c r="P36" s="65" t="str">
        <f>IFERROR(VLOOKUP(A:A,变更记录表_产品!A:O,15,0),"")</f>
        <v>数据变更</v>
      </c>
      <c r="Q36" s="70" t="str">
        <f>IFERROR(VLOOKUP(A:A,变更记录表_产品!A:P,16,0),"")</f>
        <v>已完成</v>
      </c>
      <c r="R36" s="40" t="str">
        <f>IFERROR(VLOOKUP(A:A,变更记录表_产品!A:Q,17,0),"")</f>
        <v>.\数据提取变更签字扫描件\机务\201602.JPG</v>
      </c>
      <c r="S36" s="70" t="s">
        <v>92</v>
      </c>
      <c r="T36" s="71">
        <v>0</v>
      </c>
    </row>
    <row r="37" spans="1:20">
      <c r="A37" s="24">
        <v>37</v>
      </c>
      <c r="B37" s="50">
        <f>IFERROR(VLOOKUP(A:A,变更记录表_产品!A:B,2,0),"")</f>
        <v>42414</v>
      </c>
      <c r="C37" s="43" t="str">
        <f>IFERROR(VLOOKUP(A:A,变更记录表_产品!A:C,3,0),"")</f>
        <v>洪东亮</v>
      </c>
      <c r="D37" s="43" t="str">
        <f>IFERROR(VLOOKUP(A:A,变更记录表_产品!A:D,4,0),"")</f>
        <v>采购保障部</v>
      </c>
      <c r="E37" s="43" t="str">
        <f>IFERROR(VLOOKUP(A:A,变更记录表_产品!A:E,5,0),"")</f>
        <v>MIS</v>
      </c>
      <c r="F37" s="40">
        <f>IFERROR(VLOOKUP(A:A,变更记录表_产品!A:F,6,0),"")</f>
        <v>0</v>
      </c>
      <c r="G37" s="46" t="str">
        <f>IFERROR(VLOOKUP(A:A,变更记录表_产品!A:G,7,0),"")</f>
        <v>MIS中更改一下序号</v>
      </c>
      <c r="H37" s="57" t="str">
        <f>IFERROR(VLOOKUP(A:A,变更记录表_产品!A:I,9,0),"")</f>
        <v>中</v>
      </c>
      <c r="I37" s="57">
        <f>IFERROR(VLOOKUP(A:A,变更记录表_产品!A:J,10,0),"")</f>
        <v>0.5</v>
      </c>
      <c r="J37" s="61" t="str">
        <f>IFERROR(VLOOKUP(A:A,变更记录表_产品!A:H,8,0),"")</f>
        <v>录入序号错误</v>
      </c>
      <c r="K37" s="65" t="str">
        <f>IFERROR(VLOOKUP(A:A,变更记录表_产品!A:M,13,0),"")</f>
        <v>娄华</v>
      </c>
      <c r="L37" s="65" t="str">
        <f>IFERROR(VLOOKUP(A:A,变更记录表_产品!A:N,14,0),"")</f>
        <v>陈飞</v>
      </c>
      <c r="M37" s="50">
        <f>IFERROR(VLOOKUP(A:A,变更记录表_产品!A:K,11,0),"")</f>
        <v>42419</v>
      </c>
      <c r="N37" s="50">
        <f>IFERROR(VLOOKUP(A:A,变更记录表_产品!A:L,12,0),"")</f>
        <v>42433</v>
      </c>
      <c r="O37" s="20">
        <f t="shared" ca="1" si="0"/>
        <v>703</v>
      </c>
      <c r="P37" s="65" t="str">
        <f>IFERROR(VLOOKUP(A:A,变更记录表_产品!A:O,15,0),"")</f>
        <v>数据变更</v>
      </c>
      <c r="Q37" s="70" t="str">
        <f>IFERROR(VLOOKUP(A:A,变更记录表_产品!A:P,16,0),"")</f>
        <v>已完成</v>
      </c>
      <c r="R37" s="40" t="str">
        <f>IFERROR(VLOOKUP(A:A,变更记录表_产品!A:Q,17,0),"")</f>
        <v>.\数据提取变更签字扫描件\机务\201602.JPG</v>
      </c>
      <c r="S37" s="70" t="s">
        <v>92</v>
      </c>
      <c r="T37" s="71">
        <v>0</v>
      </c>
    </row>
    <row r="38" spans="1:20">
      <c r="A38" s="24">
        <v>38</v>
      </c>
      <c r="B38" s="50">
        <f>IFERROR(VLOOKUP(A:A,变更记录表_产品!A:B,2,0),"")</f>
        <v>42415</v>
      </c>
      <c r="C38" s="43" t="str">
        <f>IFERROR(VLOOKUP(A:A,变更记录表_产品!A:C,3,0),"")</f>
        <v>洪东亮</v>
      </c>
      <c r="D38" s="43" t="str">
        <f>IFERROR(VLOOKUP(A:A,变更记录表_产品!A:D,4,0),"")</f>
        <v>采购保障部</v>
      </c>
      <c r="E38" s="43" t="str">
        <f>IFERROR(VLOOKUP(A:A,变更记录表_产品!A:E,5,0),"")</f>
        <v>MIS</v>
      </c>
      <c r="F38" s="40">
        <f>IFERROR(VLOOKUP(A:A,变更记录表_产品!A:F,6,0),"")</f>
        <v>0</v>
      </c>
      <c r="G38" s="46" t="str">
        <f>IFERROR(VLOOKUP(A:A,变更记录表_产品!A:G,7,0),"")</f>
        <v>合同16POS0058件号信息更改！</v>
      </c>
      <c r="H38" s="57" t="str">
        <f>IFERROR(VLOOKUP(A:A,变更记录表_产品!A:I,9,0),"")</f>
        <v>中</v>
      </c>
      <c r="I38" s="57">
        <f>IFERROR(VLOOKUP(A:A,变更记录表_产品!A:J,10,0),"")</f>
        <v>0.5</v>
      </c>
      <c r="J38" s="61" t="str">
        <f>IFERROR(VLOOKUP(A:A,变更记录表_产品!A:H,8,0),"")</f>
        <v xml:space="preserve">合同16POS0058，件号642-0102-115， 批次1101484， 贴挂签时发现件号错误
</v>
      </c>
      <c r="K38" s="65" t="str">
        <f>IFERROR(VLOOKUP(A:A,变更记录表_产品!A:M,13,0),"")</f>
        <v>娄华</v>
      </c>
      <c r="L38" s="65" t="str">
        <f>IFERROR(VLOOKUP(A:A,变更记录表_产品!A:N,14,0),"")</f>
        <v>陈飞</v>
      </c>
      <c r="M38" s="50">
        <f>IFERROR(VLOOKUP(A:A,变更记录表_产品!A:K,11,0),"")</f>
        <v>42419</v>
      </c>
      <c r="N38" s="50">
        <f>IFERROR(VLOOKUP(A:A,变更记录表_产品!A:L,12,0),"")</f>
        <v>42433</v>
      </c>
      <c r="O38" s="20">
        <f t="shared" ca="1" si="0"/>
        <v>702</v>
      </c>
      <c r="P38" s="65" t="str">
        <f>IFERROR(VLOOKUP(A:A,变更记录表_产品!A:O,15,0),"")</f>
        <v>数据变更</v>
      </c>
      <c r="Q38" s="70" t="str">
        <f>IFERROR(VLOOKUP(A:A,变更记录表_产品!A:P,16,0),"")</f>
        <v>已完成</v>
      </c>
      <c r="R38" s="40" t="str">
        <f>IFERROR(VLOOKUP(A:A,变更记录表_产品!A:Q,17,0),"")</f>
        <v>.\数据提取变更签字扫描件\机务\201602.JPG</v>
      </c>
      <c r="S38" s="70" t="s">
        <v>92</v>
      </c>
      <c r="T38" s="71">
        <v>0</v>
      </c>
    </row>
    <row r="39" spans="1:20">
      <c r="A39" s="24">
        <v>39</v>
      </c>
      <c r="B39" s="50">
        <f>IFERROR(VLOOKUP(A:A,变更记录表_产品!A:B,2,0),"")</f>
        <v>42417</v>
      </c>
      <c r="C39" s="43" t="str">
        <f>IFERROR(VLOOKUP(A:A,变更记录表_产品!A:C,3,0),"")</f>
        <v>洪赟</v>
      </c>
      <c r="D39" s="43" t="str">
        <f>IFERROR(VLOOKUP(A:A,变更记录表_产品!A:D,4,0),"")</f>
        <v>维修工程部</v>
      </c>
      <c r="E39" s="43" t="str">
        <f>IFERROR(VLOOKUP(A:A,变更记录表_产品!A:E,5,0),"")</f>
        <v>MIS</v>
      </c>
      <c r="F39" s="40">
        <f>IFERROR(VLOOKUP(A:A,变更记录表_产品!A:F,6,0),"")</f>
        <v>0</v>
      </c>
      <c r="G39" s="46" t="str">
        <f>IFERROR(VLOOKUP(A:A,变更记录表_产品!A:G,7,0),"")</f>
        <v>请帮忙调整工卡格式TGPE-A278468-01-1L</v>
      </c>
      <c r="H39" s="57" t="str">
        <f>IFERROR(VLOOKUP(A:A,变更记录表_产品!A:I,9,0),"")</f>
        <v>中</v>
      </c>
      <c r="I39" s="57">
        <f>IFERROR(VLOOKUP(A:A,变更记录表_产品!A:J,10,0),"")</f>
        <v>0.5</v>
      </c>
      <c r="J39" s="61" t="str">
        <f>IFERROR(VLOOKUP(A:A,变更记录表_产品!A:H,8,0),"")</f>
        <v>录入了小写的逗号导致没换行，界面显示不友好</v>
      </c>
      <c r="K39" s="65" t="str">
        <f>IFERROR(VLOOKUP(A:A,变更记录表_产品!A:M,13,0),"")</f>
        <v>娄华</v>
      </c>
      <c r="L39" s="65" t="str">
        <f>IFERROR(VLOOKUP(A:A,变更记录表_产品!A:N,14,0),"")</f>
        <v>陈飞</v>
      </c>
      <c r="M39" s="50">
        <f>IFERROR(VLOOKUP(A:A,变更记录表_产品!A:K,11,0),"")</f>
        <v>42419</v>
      </c>
      <c r="N39" s="50">
        <f>IFERROR(VLOOKUP(A:A,变更记录表_产品!A:L,12,0),"")</f>
        <v>42422</v>
      </c>
      <c r="O39" s="20">
        <f t="shared" ca="1" si="0"/>
        <v>700</v>
      </c>
      <c r="P39" s="65" t="str">
        <f>IFERROR(VLOOKUP(A:A,变更记录表_产品!A:O,15,0),"")</f>
        <v>数据变更</v>
      </c>
      <c r="Q39" s="70" t="str">
        <f>IFERROR(VLOOKUP(A:A,变更记录表_产品!A:P,16,0),"")</f>
        <v>已完成</v>
      </c>
      <c r="R39" s="40" t="str">
        <f>IFERROR(VLOOKUP(A:A,变更记录表_产品!A:Q,17,0),"")</f>
        <v>.\数据提取变更签字扫描件\机务\201602.JPG</v>
      </c>
      <c r="S39" s="70" t="s">
        <v>145</v>
      </c>
      <c r="T39" s="71">
        <v>0</v>
      </c>
    </row>
    <row r="40" spans="1:20">
      <c r="A40" s="24">
        <v>40</v>
      </c>
      <c r="B40" s="50">
        <f>IFERROR(VLOOKUP(A:A,变更记录表_产品!A:B,2,0),"")</f>
        <v>42418</v>
      </c>
      <c r="C40" s="43" t="str">
        <f>IFERROR(VLOOKUP(A:A,变更记录表_产品!A:C,3,0),"")</f>
        <v>洪赟</v>
      </c>
      <c r="D40" s="43" t="str">
        <f>IFERROR(VLOOKUP(A:A,变更记录表_产品!A:D,4,0),"")</f>
        <v>维修工程部</v>
      </c>
      <c r="E40" s="43" t="str">
        <f>IFERROR(VLOOKUP(A:A,变更记录表_产品!A:E,5,0),"")</f>
        <v>MIS</v>
      </c>
      <c r="F40" s="40">
        <f>IFERROR(VLOOKUP(A:A,变更记录表_产品!A:F,6,0),"")</f>
        <v>0</v>
      </c>
      <c r="G40" s="46" t="str">
        <f>IFERROR(VLOOKUP(A:A,变更记录表_产品!A:G,7,0),"")</f>
        <v xml:space="preserve">拉一个子件PN：45D31 SN：5109 </v>
      </c>
      <c r="H40" s="57" t="str">
        <f>IFERROR(VLOOKUP(A:A,变更记录表_产品!A:I,9,0),"")</f>
        <v>中</v>
      </c>
      <c r="I40" s="57">
        <f>IFERROR(VLOOKUP(A:A,变更记录表_产品!A:J,10,0),"")</f>
        <v>0.5</v>
      </c>
      <c r="J40" s="61">
        <f>IFERROR(VLOOKUP(A:A,变更记录表_产品!A:H,8,0),"")</f>
        <v>0</v>
      </c>
      <c r="K40" s="65" t="str">
        <f>IFERROR(VLOOKUP(A:A,变更记录表_产品!A:M,13,0),"")</f>
        <v>娄华</v>
      </c>
      <c r="L40" s="65" t="str">
        <f>IFERROR(VLOOKUP(A:A,变更记录表_产品!A:N,14,0),"")</f>
        <v>陈飞</v>
      </c>
      <c r="M40" s="50">
        <f>IFERROR(VLOOKUP(A:A,变更记录表_产品!A:K,11,0),"")</f>
        <v>42419</v>
      </c>
      <c r="N40" s="50">
        <f>IFERROR(VLOOKUP(A:A,变更记录表_产品!A:L,12,0),"")</f>
        <v>42422</v>
      </c>
      <c r="O40" s="20">
        <f t="shared" ca="1" si="0"/>
        <v>699</v>
      </c>
      <c r="P40" s="65" t="str">
        <f>IFERROR(VLOOKUP(A:A,变更记录表_产品!A:O,15,0),"")</f>
        <v>数据变更</v>
      </c>
      <c r="Q40" s="70" t="str">
        <f>IFERROR(VLOOKUP(A:A,变更记录表_产品!A:P,16,0),"")</f>
        <v>已完成</v>
      </c>
      <c r="R40" s="40" t="str">
        <f>IFERROR(VLOOKUP(A:A,变更记录表_产品!A:Q,17,0),"")</f>
        <v>.\数据提取变更签字扫描件\机务\201602.JPG</v>
      </c>
      <c r="S40" s="70" t="s">
        <v>92</v>
      </c>
      <c r="T40" s="71">
        <v>0</v>
      </c>
    </row>
    <row r="41" spans="1:20" ht="22.5">
      <c r="A41" s="24">
        <v>41</v>
      </c>
      <c r="B41" s="50">
        <f>IFERROR(VLOOKUP(A:A,变更记录表_产品!A:B,2,0),"")</f>
        <v>42419</v>
      </c>
      <c r="C41" s="43" t="str">
        <f>IFERROR(VLOOKUP(A:A,变更记录表_产品!A:C,3,0),"")</f>
        <v>郑志波</v>
      </c>
      <c r="D41" s="43" t="str">
        <f>IFERROR(VLOOKUP(A:A,变更记录表_产品!A:D,4,0),"")</f>
        <v>采购保障部</v>
      </c>
      <c r="E41" s="43" t="str">
        <f>IFERROR(VLOOKUP(A:A,变更记录表_产品!A:E,5,0),"")</f>
        <v>MIS</v>
      </c>
      <c r="F41" s="40">
        <f>IFERROR(VLOOKUP(A:A,变更记录表_产品!A:F,6,0),"")</f>
        <v>0</v>
      </c>
      <c r="G41" s="46" t="str">
        <f>IFERROR(VLOOKUP(A:A,变更记录表_产品!A:G,7,0),"")</f>
        <v>票04299220、08899503、08729369、09046222 MIS推送有问题</v>
      </c>
      <c r="H41" s="57" t="str">
        <f>IFERROR(VLOOKUP(A:A,变更记录表_产品!A:I,9,0),"")</f>
        <v>中</v>
      </c>
      <c r="I41" s="57">
        <f>IFERROR(VLOOKUP(A:A,变更记录表_产品!A:J,10,0),"")</f>
        <v>0.5</v>
      </c>
      <c r="J41" s="61" t="str">
        <f>IFERROR(VLOOKUP(A:A,变更记录表_产品!A:H,8,0),"")</f>
        <v>ERP数据交互问题</v>
      </c>
      <c r="K41" s="65" t="str">
        <f>IFERROR(VLOOKUP(A:A,变更记录表_产品!A:M,13,0),"")</f>
        <v>娄华</v>
      </c>
      <c r="L41" s="65" t="str">
        <f>IFERROR(VLOOKUP(A:A,变更记录表_产品!A:N,14,0),"")</f>
        <v>陈飞</v>
      </c>
      <c r="M41" s="50">
        <f>IFERROR(VLOOKUP(A:A,变更记录表_产品!A:K,11,0),"")</f>
        <v>42426</v>
      </c>
      <c r="N41" s="50">
        <f>IFERROR(VLOOKUP(A:A,变更记录表_产品!A:L,12,0),"")</f>
        <v>42422</v>
      </c>
      <c r="O41" s="20">
        <f t="shared" ca="1" si="0"/>
        <v>698</v>
      </c>
      <c r="P41" s="65" t="str">
        <f>IFERROR(VLOOKUP(A:A,变更记录表_产品!A:O,15,0),"")</f>
        <v>数据变更</v>
      </c>
      <c r="Q41" s="70" t="str">
        <f>IFERROR(VLOOKUP(A:A,变更记录表_产品!A:P,16,0),"")</f>
        <v>已完成</v>
      </c>
      <c r="R41" s="40" t="str">
        <f>IFERROR(VLOOKUP(A:A,变更记录表_产品!A:Q,17,0),"")</f>
        <v>.\数据提取变更签字扫描件\机务\201602.JPG</v>
      </c>
      <c r="S41" s="70" t="s">
        <v>142</v>
      </c>
      <c r="T41" s="71">
        <v>0</v>
      </c>
    </row>
    <row r="42" spans="1:20">
      <c r="A42" s="24">
        <v>42</v>
      </c>
      <c r="B42" s="50">
        <f>IFERROR(VLOOKUP(A:A,变更记录表_产品!A:B,2,0),"")</f>
        <v>42419</v>
      </c>
      <c r="C42" s="43" t="str">
        <f>IFERROR(VLOOKUP(A:A,变更记录表_产品!A:C,3,0),"")</f>
        <v>洪赟</v>
      </c>
      <c r="D42" s="43" t="str">
        <f>IFERROR(VLOOKUP(A:A,变更记录表_产品!A:D,4,0),"")</f>
        <v>维修工程部</v>
      </c>
      <c r="E42" s="43" t="str">
        <f>IFERROR(VLOOKUP(A:A,变更记录表_产品!A:E,5,0),"")</f>
        <v>MIS</v>
      </c>
      <c r="F42" s="40">
        <f>IFERROR(VLOOKUP(A:A,变更记录表_产品!A:F,6,0),"")</f>
        <v>0</v>
      </c>
      <c r="G42" s="46" t="str">
        <f>IFERROR(VLOOKUP(A:A,变更记录表_产品!A:G,7,0),"")</f>
        <v>修改完工记录序号</v>
      </c>
      <c r="H42" s="57" t="str">
        <f>IFERROR(VLOOKUP(A:A,变更记录表_产品!A:I,9,0),"")</f>
        <v>中</v>
      </c>
      <c r="I42" s="57">
        <f>IFERROR(VLOOKUP(A:A,变更记录表_产品!A:J,10,0),"")</f>
        <v>0.5</v>
      </c>
      <c r="J42" s="61" t="str">
        <f>IFERROR(VLOOKUP(A:A,变更记录表_产品!A:H,8,0),"")</f>
        <v>录入错误</v>
      </c>
      <c r="K42" s="65" t="str">
        <f>IFERROR(VLOOKUP(A:A,变更记录表_产品!A:M,13,0),"")</f>
        <v>娄华</v>
      </c>
      <c r="L42" s="65" t="str">
        <f>IFERROR(VLOOKUP(A:A,变更记录表_产品!A:N,14,0),"")</f>
        <v>陈飞</v>
      </c>
      <c r="M42" s="50">
        <f>IFERROR(VLOOKUP(A:A,变更记录表_产品!A:K,11,0),"")</f>
        <v>42426</v>
      </c>
      <c r="N42" s="50">
        <f>IFERROR(VLOOKUP(A:A,变更记录表_产品!A:L,12,0),"")</f>
        <v>42425</v>
      </c>
      <c r="O42" s="20">
        <f t="shared" ca="1" si="0"/>
        <v>698</v>
      </c>
      <c r="P42" s="65" t="str">
        <f>IFERROR(VLOOKUP(A:A,变更记录表_产品!A:O,15,0),"")</f>
        <v>数据变更</v>
      </c>
      <c r="Q42" s="70" t="str">
        <f>IFERROR(VLOOKUP(A:A,变更记录表_产品!A:P,16,0),"")</f>
        <v>已完成</v>
      </c>
      <c r="R42" s="40" t="str">
        <f>IFERROR(VLOOKUP(A:A,变更记录表_产品!A:Q,17,0),"")</f>
        <v>.\数据提取变更签字扫描件\机务\201602.JPG</v>
      </c>
      <c r="S42" s="70" t="s">
        <v>92</v>
      </c>
      <c r="T42" s="71">
        <v>0</v>
      </c>
    </row>
    <row r="43" spans="1:20">
      <c r="A43" s="24">
        <v>43</v>
      </c>
      <c r="B43" s="50">
        <f>IFERROR(VLOOKUP(A:A,变更记录表_产品!A:B,2,0),"")</f>
        <v>42419</v>
      </c>
      <c r="C43" s="43" t="str">
        <f>IFERROR(VLOOKUP(A:A,变更记录表_产品!A:C,3,0),"")</f>
        <v>余沅孟</v>
      </c>
      <c r="D43" s="43" t="str">
        <f>IFERROR(VLOOKUP(A:A,变更记录表_产品!A:D,4,0),"")</f>
        <v>采购保障部</v>
      </c>
      <c r="E43" s="43" t="str">
        <f>IFERROR(VLOOKUP(A:A,变更记录表_产品!A:E,5,0),"")</f>
        <v>MIS</v>
      </c>
      <c r="F43" s="40">
        <f>IFERROR(VLOOKUP(A:A,变更记录表_产品!A:F,6,0),"")</f>
        <v>0</v>
      </c>
      <c r="G43" s="46" t="str">
        <f>IFERROR(VLOOKUP(A:A,变更记录表_产品!A:G,7,0),"")</f>
        <v>MIS推送出现BUG</v>
      </c>
      <c r="H43" s="57" t="str">
        <f>IFERROR(VLOOKUP(A:A,变更记录表_产品!A:I,9,0),"")</f>
        <v>中</v>
      </c>
      <c r="I43" s="57">
        <f>IFERROR(VLOOKUP(A:A,变更记录表_产品!A:J,10,0),"")</f>
        <v>0.5</v>
      </c>
      <c r="J43" s="61" t="str">
        <f>IFERROR(VLOOKUP(A:A,变更记录表_产品!A:H,8,0),"")</f>
        <v>ERP数据交互问题</v>
      </c>
      <c r="K43" s="65" t="str">
        <f>IFERROR(VLOOKUP(A:A,变更记录表_产品!A:M,13,0),"")</f>
        <v>娄华</v>
      </c>
      <c r="L43" s="65" t="str">
        <f>IFERROR(VLOOKUP(A:A,变更记录表_产品!A:N,14,0),"")</f>
        <v>陈飞</v>
      </c>
      <c r="M43" s="50">
        <f>IFERROR(VLOOKUP(A:A,变更记录表_产品!A:K,11,0),"")</f>
        <v>42426</v>
      </c>
      <c r="N43" s="50">
        <f>IFERROR(VLOOKUP(A:A,变更记录表_产品!A:L,12,0),"")</f>
        <v>42426</v>
      </c>
      <c r="O43" s="20">
        <f t="shared" ca="1" si="0"/>
        <v>698</v>
      </c>
      <c r="P43" s="65" t="str">
        <f>IFERROR(VLOOKUP(A:A,变更记录表_产品!A:O,15,0),"")</f>
        <v>数据变更</v>
      </c>
      <c r="Q43" s="70" t="str">
        <f>IFERROR(VLOOKUP(A:A,变更记录表_产品!A:P,16,0),"")</f>
        <v>已完成</v>
      </c>
      <c r="R43" s="40" t="str">
        <f>IFERROR(VLOOKUP(A:A,变更记录表_产品!A:Q,17,0),"")</f>
        <v>.\数据提取变更签字扫描件\机务\201602.JPG</v>
      </c>
      <c r="S43" s="70" t="s">
        <v>142</v>
      </c>
      <c r="T43" s="71">
        <v>0</v>
      </c>
    </row>
    <row r="44" spans="1:20">
      <c r="A44" s="24">
        <v>44</v>
      </c>
      <c r="B44" s="50">
        <f>IFERROR(VLOOKUP(A:A,变更记录表_产品!A:B,2,0),"")</f>
        <v>42420</v>
      </c>
      <c r="C44" s="43" t="str">
        <f>IFERROR(VLOOKUP(A:A,变更记录表_产品!A:C,3,0),"")</f>
        <v>胡羚羯</v>
      </c>
      <c r="D44" s="43" t="str">
        <f>IFERROR(VLOOKUP(A:A,变更记录表_产品!A:D,4,0),"")</f>
        <v>维修工程部</v>
      </c>
      <c r="E44" s="43" t="str">
        <f>IFERROR(VLOOKUP(A:A,变更记录表_产品!A:E,5,0),"")</f>
        <v>MIS</v>
      </c>
      <c r="F44" s="40">
        <f>IFERROR(VLOOKUP(A:A,变更记录表_产品!A:F,6,0),"")</f>
        <v>0</v>
      </c>
      <c r="G44" s="46" t="str">
        <f>IFERROR(VLOOKUP(A:A,变更记录表_产品!A:G,7,0),"")</f>
        <v>MDD0630060 删除</v>
      </c>
      <c r="H44" s="57" t="str">
        <f>IFERROR(VLOOKUP(A:A,变更记录表_产品!A:I,9,0),"")</f>
        <v>中</v>
      </c>
      <c r="I44" s="57">
        <f>IFERROR(VLOOKUP(A:A,变更记录表_产品!A:J,10,0),"")</f>
        <v>0.5</v>
      </c>
      <c r="J44" s="61" t="str">
        <f>IFERROR(VLOOKUP(A:A,变更记录表_产品!A:H,8,0),"")</f>
        <v>确认为录入错误</v>
      </c>
      <c r="K44" s="65" t="str">
        <f>IFERROR(VLOOKUP(A:A,变更记录表_产品!A:M,13,0),"")</f>
        <v>娄华</v>
      </c>
      <c r="L44" s="65" t="str">
        <f>IFERROR(VLOOKUP(A:A,变更记录表_产品!A:N,14,0),"")</f>
        <v>陈飞</v>
      </c>
      <c r="M44" s="50">
        <f>IFERROR(VLOOKUP(A:A,变更记录表_产品!A:K,11,0),"")</f>
        <v>42426</v>
      </c>
      <c r="N44" s="50">
        <f>IFERROR(VLOOKUP(A:A,变更记录表_产品!A:L,12,0),"")</f>
        <v>42422</v>
      </c>
      <c r="O44" s="20">
        <f t="shared" ca="1" si="0"/>
        <v>697</v>
      </c>
      <c r="P44" s="65" t="str">
        <f>IFERROR(VLOOKUP(A:A,变更记录表_产品!A:O,15,0),"")</f>
        <v>数据变更</v>
      </c>
      <c r="Q44" s="70" t="str">
        <f>IFERROR(VLOOKUP(A:A,变更记录表_产品!A:P,16,0),"")</f>
        <v>已完成</v>
      </c>
      <c r="R44" s="40" t="str">
        <f>IFERROR(VLOOKUP(A:A,变更记录表_产品!A:Q,17,0),"")</f>
        <v>.\数据提取变更签字扫描件\机务\201602.JPG</v>
      </c>
      <c r="S44" s="70" t="s">
        <v>92</v>
      </c>
      <c r="T44" s="71" t="s">
        <v>200</v>
      </c>
    </row>
    <row r="45" spans="1:20">
      <c r="A45" s="24">
        <v>45</v>
      </c>
      <c r="B45" s="50">
        <f>IFERROR(VLOOKUP(A:A,变更记录表_产品!A:B,2,0),"")</f>
        <v>42424</v>
      </c>
      <c r="C45" s="43" t="str">
        <f>IFERROR(VLOOKUP(A:A,变更记录表_产品!A:C,3,0),"")</f>
        <v>杨海川</v>
      </c>
      <c r="D45" s="43" t="str">
        <f>IFERROR(VLOOKUP(A:A,变更记录表_产品!A:D,4,0),"")</f>
        <v>采购保障部</v>
      </c>
      <c r="E45" s="43" t="str">
        <f>IFERROR(VLOOKUP(A:A,变更记录表_产品!A:E,5,0),"")</f>
        <v>MIS</v>
      </c>
      <c r="F45" s="40">
        <f>IFERROR(VLOOKUP(A:A,变更记录表_产品!A:F,6,0),"")</f>
        <v>0</v>
      </c>
      <c r="G45" s="46" t="str">
        <f>IFERROR(VLOOKUP(A:A,变更记录表_产品!A:G,7,0),"")</f>
        <v>关于系统数据 导出C类件部分位置的数据</v>
      </c>
      <c r="H45" s="57" t="str">
        <f>IFERROR(VLOOKUP(A:A,变更记录表_产品!A:I,9,0),"")</f>
        <v>中</v>
      </c>
      <c r="I45" s="57">
        <f>IFERROR(VLOOKUP(A:A,变更记录表_产品!A:J,10,0),"")</f>
        <v>0.5</v>
      </c>
      <c r="J45" s="61" t="str">
        <f>IFERROR(VLOOKUP(A:A,变更记录表_产品!A:H,8,0),"")</f>
        <v xml:space="preserve">处理一下系统遗留的一些数据 比如卡在DT YC 等垃圾数据的清理
</v>
      </c>
      <c r="K45" s="65" t="str">
        <f>IFERROR(VLOOKUP(A:A,变更记录表_产品!A:M,13,0),"")</f>
        <v>娄华</v>
      </c>
      <c r="L45" s="65" t="str">
        <f>IFERROR(VLOOKUP(A:A,变更记录表_产品!A:N,14,0),"")</f>
        <v>陈飞</v>
      </c>
      <c r="M45" s="50">
        <f>IFERROR(VLOOKUP(A:A,变更记录表_产品!A:K,11,0),"")</f>
        <v>42426</v>
      </c>
      <c r="N45" s="50">
        <f>IFERROR(VLOOKUP(A:A,变更记录表_产品!A:L,12,0),"")</f>
        <v>42425</v>
      </c>
      <c r="O45" s="20">
        <f t="shared" ca="1" si="0"/>
        <v>693</v>
      </c>
      <c r="P45" s="65" t="str">
        <f>IFERROR(VLOOKUP(A:A,变更记录表_产品!A:O,15,0),"")</f>
        <v>数据变更</v>
      </c>
      <c r="Q45" s="70" t="str">
        <f>IFERROR(VLOOKUP(A:A,变更记录表_产品!A:P,16,0),"")</f>
        <v>已完成</v>
      </c>
      <c r="R45" s="40" t="str">
        <f>IFERROR(VLOOKUP(A:A,变更记录表_产品!A:Q,17,0),"")</f>
        <v>.\数据提取变更签字扫描件\机务\201602.JPG</v>
      </c>
      <c r="S45" s="70" t="s">
        <v>25</v>
      </c>
      <c r="T45" s="71">
        <v>0</v>
      </c>
    </row>
    <row r="46" spans="1:20">
      <c r="A46" s="24">
        <v>46</v>
      </c>
      <c r="B46" s="50">
        <f>IFERROR(VLOOKUP(A:A,变更记录表_产品!A:B,2,0),"")</f>
        <v>42424</v>
      </c>
      <c r="C46" s="43" t="str">
        <f>IFERROR(VLOOKUP(A:A,变更记录表_产品!A:C,3,0),"")</f>
        <v>王强</v>
      </c>
      <c r="D46" s="43" t="str">
        <f>IFERROR(VLOOKUP(A:A,变更记录表_产品!A:D,4,0),"")</f>
        <v>审计部</v>
      </c>
      <c r="E46" s="43" t="str">
        <f>IFERROR(VLOOKUP(A:A,变更记录表_产品!A:E,5,0),"")</f>
        <v>MIS</v>
      </c>
      <c r="F46" s="40">
        <f>IFERROR(VLOOKUP(A:A,变更记录表_产品!A:F,6,0),"")</f>
        <v>0</v>
      </c>
      <c r="G46" s="46" t="str">
        <f>IFERROR(VLOOKUP(A:A,变更记录表_产品!A:G,7,0),"")</f>
        <v>2015报废表</v>
      </c>
      <c r="H46" s="57" t="str">
        <f>IFERROR(VLOOKUP(A:A,变更记录表_产品!A:I,9,0),"")</f>
        <v>中</v>
      </c>
      <c r="I46" s="57">
        <f>IFERROR(VLOOKUP(A:A,变更记录表_产品!A:J,10,0),"")</f>
        <v>0.5</v>
      </c>
      <c r="J46" s="61" t="str">
        <f>IFERROR(VLOOKUP(A:A,变更记录表_产品!A:H,8,0),"")</f>
        <v>审计</v>
      </c>
      <c r="K46" s="65" t="str">
        <f>IFERROR(VLOOKUP(A:A,变更记录表_产品!A:M,13,0),"")</f>
        <v>娄华</v>
      </c>
      <c r="L46" s="65" t="str">
        <f>IFERROR(VLOOKUP(A:A,变更记录表_产品!A:N,14,0),"")</f>
        <v>陈飞</v>
      </c>
      <c r="M46" s="50">
        <f>IFERROR(VLOOKUP(A:A,变更记录表_产品!A:K,11,0),"")</f>
        <v>42426</v>
      </c>
      <c r="N46" s="50">
        <f>IFERROR(VLOOKUP(A:A,变更记录表_产品!A:L,12,0),"")</f>
        <v>42425</v>
      </c>
      <c r="O46" s="20">
        <f t="shared" ca="1" si="0"/>
        <v>693</v>
      </c>
      <c r="P46" s="65" t="str">
        <f>IFERROR(VLOOKUP(A:A,变更记录表_产品!A:O,15,0),"")</f>
        <v>数据提取</v>
      </c>
      <c r="Q46" s="70" t="str">
        <f>IFERROR(VLOOKUP(A:A,变更记录表_产品!A:P,16,0),"")</f>
        <v>已完成</v>
      </c>
      <c r="R46" s="40" t="str">
        <f>IFERROR(VLOOKUP(A:A,变更记录表_产品!A:Q,17,0),"")</f>
        <v>.\数据提取变更签字扫描件\机务\201602.JPG</v>
      </c>
      <c r="S46" s="70" t="s">
        <v>25</v>
      </c>
      <c r="T46" s="71">
        <v>0</v>
      </c>
    </row>
    <row r="47" spans="1:20">
      <c r="A47" s="24">
        <v>47</v>
      </c>
      <c r="B47" s="50">
        <f>IFERROR(VLOOKUP(A:A,变更记录表_产品!A:B,2,0),"")</f>
        <v>42424</v>
      </c>
      <c r="C47" s="43" t="str">
        <f>IFERROR(VLOOKUP(A:A,变更记录表_产品!A:C,3,0),"")</f>
        <v>马翊博</v>
      </c>
      <c r="D47" s="43" t="str">
        <f>IFERROR(VLOOKUP(A:A,变更记录表_产品!A:D,4,0),"")</f>
        <v>维修工程部</v>
      </c>
      <c r="E47" s="43" t="str">
        <f>IFERROR(VLOOKUP(A:A,变更记录表_产品!A:E,5,0),"")</f>
        <v>MIS</v>
      </c>
      <c r="F47" s="40">
        <f>IFERROR(VLOOKUP(A:A,变更记录表_产品!A:F,6,0),"")</f>
        <v>0</v>
      </c>
      <c r="G47" s="46" t="str">
        <f>IFERROR(VLOOKUP(A:A,变更记录表_产品!A:G,7,0),"")</f>
        <v>ADD0041521机号输错</v>
      </c>
      <c r="H47" s="57" t="str">
        <f>IFERROR(VLOOKUP(A:A,变更记录表_产品!A:I,9,0),"")</f>
        <v>中</v>
      </c>
      <c r="I47" s="57">
        <f>IFERROR(VLOOKUP(A:A,变更记录表_产品!A:J,10,0),"")</f>
        <v>0.5</v>
      </c>
      <c r="J47" s="61" t="str">
        <f>IFERROR(VLOOKUP(A:A,变更记录表_产品!A:H,8,0),"")</f>
        <v>B6970ADD0041521机号输错成B6310</v>
      </c>
      <c r="K47" s="65" t="str">
        <f>IFERROR(VLOOKUP(A:A,变更记录表_产品!A:M,13,0),"")</f>
        <v>娄华</v>
      </c>
      <c r="L47" s="65" t="str">
        <f>IFERROR(VLOOKUP(A:A,变更记录表_产品!A:N,14,0),"")</f>
        <v>陈飞</v>
      </c>
      <c r="M47" s="50">
        <f>IFERROR(VLOOKUP(A:A,变更记录表_产品!A:K,11,0),"")</f>
        <v>42426</v>
      </c>
      <c r="N47" s="50">
        <f>IFERROR(VLOOKUP(A:A,变更记录表_产品!A:L,12,0),"")</f>
        <v>42425</v>
      </c>
      <c r="O47" s="20">
        <f t="shared" ca="1" si="0"/>
        <v>693</v>
      </c>
      <c r="P47" s="65" t="str">
        <f>IFERROR(VLOOKUP(A:A,变更记录表_产品!A:O,15,0),"")</f>
        <v>数据变更</v>
      </c>
      <c r="Q47" s="70" t="str">
        <f>IFERROR(VLOOKUP(A:A,变更记录表_产品!A:P,16,0),"")</f>
        <v>已完成</v>
      </c>
      <c r="R47" s="40" t="str">
        <f>IFERROR(VLOOKUP(A:A,变更记录表_产品!A:Q,17,0),"")</f>
        <v>.\数据提取变更签字扫描件\机务\201602.JPG</v>
      </c>
      <c r="S47" s="70" t="s">
        <v>92</v>
      </c>
      <c r="T47" s="71" t="s">
        <v>200</v>
      </c>
    </row>
    <row r="48" spans="1:20">
      <c r="A48" s="24">
        <v>48</v>
      </c>
      <c r="B48" s="50">
        <f>IFERROR(VLOOKUP(A:A,变更记录表_产品!A:B,2,0),"")</f>
        <v>42422</v>
      </c>
      <c r="C48" s="43" t="str">
        <f>IFERROR(VLOOKUP(A:A,变更记录表_产品!A:C,3,0),"")</f>
        <v>吴慧杰</v>
      </c>
      <c r="D48" s="43" t="str">
        <f>IFERROR(VLOOKUP(A:A,变更记录表_产品!A:D,4,0),"")</f>
        <v>采购保障部</v>
      </c>
      <c r="E48" s="43" t="str">
        <f>IFERROR(VLOOKUP(A:A,变更记录表_产品!A:E,5,0),"")</f>
        <v>MIS</v>
      </c>
      <c r="F48" s="40">
        <f>IFERROR(VLOOKUP(A:A,变更记录表_产品!A:F,6,0),"")</f>
        <v>0</v>
      </c>
      <c r="G48" s="46" t="str">
        <f>IFERROR(VLOOKUP(A:A,变更记录表_产品!A:G,7,0),"")</f>
        <v>无主题</v>
      </c>
      <c r="H48" s="57" t="str">
        <f>IFERROR(VLOOKUP(A:A,变更记录表_产品!A:I,9,0),"")</f>
        <v>中</v>
      </c>
      <c r="I48" s="57">
        <f>IFERROR(VLOOKUP(A:A,变更记录表_产品!A:J,10,0),"")</f>
        <v>0.5</v>
      </c>
      <c r="J48" s="61" t="str">
        <f>IFERROR(VLOOKUP(A:A,变更记录表_产品!A:H,8,0),"")</f>
        <v xml:space="preserve">16POP0296合同件号收错实物件号980-4750-009合同件号980-4700-042 序号无误
</v>
      </c>
      <c r="K48" s="65" t="str">
        <f>IFERROR(VLOOKUP(A:A,变更记录表_产品!A:M,13,0),"")</f>
        <v>娄华</v>
      </c>
      <c r="L48" s="65" t="str">
        <f>IFERROR(VLOOKUP(A:A,变更记录表_产品!A:N,14,0),"")</f>
        <v>陈飞</v>
      </c>
      <c r="M48" s="50">
        <f>IFERROR(VLOOKUP(A:A,变更记录表_产品!A:K,11,0),"")</f>
        <v>42426</v>
      </c>
      <c r="N48" s="50">
        <f>IFERROR(VLOOKUP(A:A,变更记录表_产品!A:L,12,0),"")</f>
        <v>42425</v>
      </c>
      <c r="O48" s="20">
        <f t="shared" ca="1" si="0"/>
        <v>695</v>
      </c>
      <c r="P48" s="65" t="str">
        <f>IFERROR(VLOOKUP(A:A,变更记录表_产品!A:O,15,0),"")</f>
        <v>数据变更</v>
      </c>
      <c r="Q48" s="70" t="str">
        <f>IFERROR(VLOOKUP(A:A,变更记录表_产品!A:P,16,0),"")</f>
        <v>已完成</v>
      </c>
      <c r="R48" s="40" t="str">
        <f>IFERROR(VLOOKUP(A:A,变更记录表_产品!A:Q,17,0),"")</f>
        <v>.\数据提取变更签字扫描件\机务\201602.JPG</v>
      </c>
      <c r="S48" s="70" t="s">
        <v>92</v>
      </c>
      <c r="T48" s="71">
        <v>0</v>
      </c>
    </row>
    <row r="49" spans="1:20">
      <c r="A49" s="24">
        <v>49</v>
      </c>
      <c r="B49" s="50">
        <f>IFERROR(VLOOKUP(A:A,变更记录表_产品!A:B,2,0),"")</f>
        <v>42425</v>
      </c>
      <c r="C49" s="43" t="str">
        <f>IFERROR(VLOOKUP(A:A,变更记录表_产品!A:C,3,0),"")</f>
        <v>冯小辉</v>
      </c>
      <c r="D49" s="43" t="str">
        <f>IFERROR(VLOOKUP(A:A,变更记录表_产品!A:D,4,0),"")</f>
        <v>采购保障部</v>
      </c>
      <c r="E49" s="43" t="str">
        <f>IFERROR(VLOOKUP(A:A,变更记录表_产品!A:E,5,0),"")</f>
        <v>MIS</v>
      </c>
      <c r="F49" s="40">
        <f>IFERROR(VLOOKUP(A:A,变更记录表_产品!A:F,6,0),"")</f>
        <v>0</v>
      </c>
      <c r="G49" s="46" t="str">
        <f>IFERROR(VLOOKUP(A:A,变更记录表_产品!A:G,7,0),"")</f>
        <v>16ROR0157合同实际送修供应商需修改需求</v>
      </c>
      <c r="H49" s="57" t="str">
        <f>IFERROR(VLOOKUP(A:A,变更记录表_产品!A:I,9,0),"")</f>
        <v>中</v>
      </c>
      <c r="I49" s="57">
        <f>IFERROR(VLOOKUP(A:A,变更记录表_产品!A:J,10,0),"")</f>
        <v>0.5</v>
      </c>
      <c r="J49" s="61">
        <f>IFERROR(VLOOKUP(A:A,变更记录表_产品!A:H,8,0),"")</f>
        <v>0</v>
      </c>
      <c r="K49" s="65" t="str">
        <f>IFERROR(VLOOKUP(A:A,变更记录表_产品!A:M,13,0),"")</f>
        <v>娄华</v>
      </c>
      <c r="L49" s="65" t="str">
        <f>IFERROR(VLOOKUP(A:A,变更记录表_产品!A:N,14,0),"")</f>
        <v>陈飞</v>
      </c>
      <c r="M49" s="50">
        <f>IFERROR(VLOOKUP(A:A,变更记录表_产品!A:K,11,0),"")</f>
        <v>42426</v>
      </c>
      <c r="N49" s="50">
        <f>IFERROR(VLOOKUP(A:A,变更记录表_产品!A:L,12,0),"")</f>
        <v>42433</v>
      </c>
      <c r="O49" s="20">
        <f t="shared" ca="1" si="0"/>
        <v>692</v>
      </c>
      <c r="P49" s="65" t="str">
        <f>IFERROR(VLOOKUP(A:A,变更记录表_产品!A:O,15,0),"")</f>
        <v>数据变更</v>
      </c>
      <c r="Q49" s="70" t="str">
        <f>IFERROR(VLOOKUP(A:A,变更记录表_产品!A:P,16,0),"")</f>
        <v>已完成</v>
      </c>
      <c r="R49" s="40" t="str">
        <f>IFERROR(VLOOKUP(A:A,变更记录表_产品!A:Q,17,0),"")</f>
        <v>.\数据提取变更签字扫描件\机务\201602.JPG</v>
      </c>
      <c r="S49" s="70" t="s">
        <v>142</v>
      </c>
      <c r="T49" s="71">
        <v>0</v>
      </c>
    </row>
    <row r="50" spans="1:20">
      <c r="A50" s="24">
        <v>50</v>
      </c>
      <c r="B50" s="50">
        <f>IFERROR(VLOOKUP(A:A,变更记录表_产品!A:B,2,0),"")</f>
        <v>42425</v>
      </c>
      <c r="C50" s="43" t="str">
        <f>IFERROR(VLOOKUP(A:A,变更记录表_产品!A:C,3,0),"")</f>
        <v>苏宏超</v>
      </c>
      <c r="D50" s="43" t="str">
        <f>IFERROR(VLOOKUP(A:A,变更记录表_产品!A:D,4,0),"")</f>
        <v>采购保障部</v>
      </c>
      <c r="E50" s="43" t="str">
        <f>IFERROR(VLOOKUP(A:A,变更记录表_产品!A:E,5,0),"")</f>
        <v>MIS</v>
      </c>
      <c r="F50" s="40">
        <f>IFERROR(VLOOKUP(A:A,变更记录表_产品!A:F,6,0),"")</f>
        <v>0</v>
      </c>
      <c r="G50" s="46" t="str">
        <f>IFERROR(VLOOKUP(A:A,变更记录表_产品!A:G,7,0),"")</f>
        <v>15SOLS0208 合同修改</v>
      </c>
      <c r="H50" s="57" t="str">
        <f>IFERROR(VLOOKUP(A:A,变更记录表_产品!A:I,9,0),"")</f>
        <v>中</v>
      </c>
      <c r="I50" s="57">
        <f>IFERROR(VLOOKUP(A:A,变更记录表_产品!A:J,10,0),"")</f>
        <v>0.5</v>
      </c>
      <c r="J50" s="61" t="str">
        <f>IFERROR(VLOOKUP(A:A,变更记录表_产品!A:H,8,0),"")</f>
        <v>由于后续取消了租赁合同，但实际系统已做借出</v>
      </c>
      <c r="K50" s="65" t="str">
        <f>IFERROR(VLOOKUP(A:A,变更记录表_产品!A:M,13,0),"")</f>
        <v>娄华</v>
      </c>
      <c r="L50" s="65" t="str">
        <f>IFERROR(VLOOKUP(A:A,变更记录表_产品!A:N,14,0),"")</f>
        <v>陈飞</v>
      </c>
      <c r="M50" s="50">
        <f>IFERROR(VLOOKUP(A:A,变更记录表_产品!A:K,11,0),"")</f>
        <v>42426</v>
      </c>
      <c r="N50" s="50">
        <f>IFERROR(VLOOKUP(A:A,变更记录表_产品!A:L,12,0),"")</f>
        <v>42433</v>
      </c>
      <c r="O50" s="20">
        <f t="shared" ca="1" si="0"/>
        <v>692</v>
      </c>
      <c r="P50" s="65" t="str">
        <f>IFERROR(VLOOKUP(A:A,变更记录表_产品!A:O,15,0),"")</f>
        <v>数据变更</v>
      </c>
      <c r="Q50" s="70" t="str">
        <f>IFERROR(VLOOKUP(A:A,变更记录表_产品!A:P,16,0),"")</f>
        <v>已完成</v>
      </c>
      <c r="R50" s="40" t="str">
        <f>IFERROR(VLOOKUP(A:A,变更记录表_产品!A:Q,17,0),"")</f>
        <v>.\数据提取变更签字扫描件\机务\201602.JPG</v>
      </c>
      <c r="S50" s="70" t="s">
        <v>92</v>
      </c>
      <c r="T50" s="71">
        <v>0</v>
      </c>
    </row>
    <row r="51" spans="1:20">
      <c r="A51" s="24">
        <v>51</v>
      </c>
      <c r="B51" s="50">
        <f>IFERROR(VLOOKUP(A:A,变更记录表_产品!A:B,2,0),"")</f>
        <v>42425</v>
      </c>
      <c r="C51" s="43" t="str">
        <f>IFERROR(VLOOKUP(A:A,变更记录表_产品!A:C,3,0),"")</f>
        <v>徐斌</v>
      </c>
      <c r="D51" s="43" t="str">
        <f>IFERROR(VLOOKUP(A:A,变更记录表_产品!A:D,4,0),"")</f>
        <v>采购保障部</v>
      </c>
      <c r="E51" s="43" t="str">
        <f>IFERROR(VLOOKUP(A:A,变更记录表_产品!A:E,5,0),"")</f>
        <v>MIS</v>
      </c>
      <c r="F51" s="40">
        <f>IFERROR(VLOOKUP(A:A,变更记录表_产品!A:F,6,0),"")</f>
        <v>0</v>
      </c>
      <c r="G51" s="46" t="str">
        <f>IFERROR(VLOOKUP(A:A,变更记录表_产品!A:G,7,0),"")</f>
        <v>15POH0196 237已收料但选不到</v>
      </c>
      <c r="H51" s="57" t="str">
        <f>IFERROR(VLOOKUP(A:A,变更记录表_产品!A:I,9,0),"")</f>
        <v>中</v>
      </c>
      <c r="I51" s="57">
        <f>IFERROR(VLOOKUP(A:A,变更记录表_产品!A:J,10,0),"")</f>
        <v>0.5</v>
      </c>
      <c r="J51" s="61">
        <f>IFERROR(VLOOKUP(A:A,变更记录表_产品!A:H,8,0),"")</f>
        <v>0</v>
      </c>
      <c r="K51" s="65" t="str">
        <f>IFERROR(VLOOKUP(A:A,变更记录表_产品!A:M,13,0),"")</f>
        <v>娄华</v>
      </c>
      <c r="L51" s="65" t="str">
        <f>IFERROR(VLOOKUP(A:A,变更记录表_产品!A:N,14,0),"")</f>
        <v>陈飞</v>
      </c>
      <c r="M51" s="50">
        <f>IFERROR(VLOOKUP(A:A,变更记录表_产品!A:K,11,0),"")</f>
        <v>42426</v>
      </c>
      <c r="N51" s="50">
        <f>IFERROR(VLOOKUP(A:A,变更记录表_产品!A:L,12,0),"")</f>
        <v>42433</v>
      </c>
      <c r="O51" s="20">
        <f t="shared" ca="1" si="0"/>
        <v>692</v>
      </c>
      <c r="P51" s="65" t="str">
        <f>IFERROR(VLOOKUP(A:A,变更记录表_产品!A:O,15,0),"")</f>
        <v>数据变更</v>
      </c>
      <c r="Q51" s="70" t="str">
        <f>IFERROR(VLOOKUP(A:A,变更记录表_产品!A:P,16,0),"")</f>
        <v>已完成</v>
      </c>
      <c r="R51" s="40" t="str">
        <f>IFERROR(VLOOKUP(A:A,变更记录表_产品!A:Q,17,0),"")</f>
        <v>.\数据提取变更签字扫描件\机务\201602.JPG</v>
      </c>
      <c r="S51" s="70" t="s">
        <v>92</v>
      </c>
      <c r="T51" s="71">
        <v>0</v>
      </c>
    </row>
    <row r="52" spans="1:20">
      <c r="A52" s="24">
        <v>52</v>
      </c>
      <c r="B52" s="50">
        <f>IFERROR(VLOOKUP(A:A,变更记录表_产品!A:B,2,0),"")</f>
        <v>42429</v>
      </c>
      <c r="C52" s="43" t="str">
        <f>IFERROR(VLOOKUP(A:A,变更记录表_产品!A:C,3,0),"")</f>
        <v>童庆</v>
      </c>
      <c r="D52" s="43" t="str">
        <f>IFERROR(VLOOKUP(A:A,变更记录表_产品!A:D,4,0),"")</f>
        <v>维修工程部</v>
      </c>
      <c r="E52" s="43" t="str">
        <f>IFERROR(VLOOKUP(A:A,变更记录表_产品!A:E,5,0),"")</f>
        <v>MIS</v>
      </c>
      <c r="F52" s="40">
        <f>IFERROR(VLOOKUP(A:A,变更记录表_产品!A:F,6,0),"")</f>
        <v>0</v>
      </c>
      <c r="G52" s="46" t="str">
        <f>IFERROR(VLOOKUP(A:A,变更记录表_产品!A:G,7,0),"")</f>
        <v>mis飞机基本信息更新时无法保存提交</v>
      </c>
      <c r="H52" s="57" t="str">
        <f>IFERROR(VLOOKUP(A:A,变更记录表_产品!A:I,9,0),"")</f>
        <v>中</v>
      </c>
      <c r="I52" s="57">
        <f>IFERROR(VLOOKUP(A:A,变更记录表_产品!A:J,10,0),"")</f>
        <v>0.5</v>
      </c>
      <c r="J52" s="61">
        <f>IFERROR(VLOOKUP(A:A,变更记录表_产品!A:H,8,0),"")</f>
        <v>0</v>
      </c>
      <c r="K52" s="65" t="str">
        <f>IFERROR(VLOOKUP(A:A,变更记录表_产品!A:M,13,0),"")</f>
        <v>娄华</v>
      </c>
      <c r="L52" s="65" t="str">
        <f>IFERROR(VLOOKUP(A:A,变更记录表_产品!A:N,14,0),"")</f>
        <v>陈飞</v>
      </c>
      <c r="M52" s="50">
        <f>IFERROR(VLOOKUP(A:A,变更记录表_产品!A:K,11,0),"")</f>
        <v>42426</v>
      </c>
      <c r="N52" s="50">
        <f>IFERROR(VLOOKUP(A:A,变更记录表_产品!A:L,12,0),"")</f>
        <v>42436</v>
      </c>
      <c r="O52" s="20">
        <f t="shared" ca="1" si="0"/>
        <v>688</v>
      </c>
      <c r="P52" s="65" t="str">
        <f>IFERROR(VLOOKUP(A:A,变更记录表_产品!A:O,15,0),"")</f>
        <v>数据变更</v>
      </c>
      <c r="Q52" s="70" t="str">
        <f>IFERROR(VLOOKUP(A:A,变更记录表_产品!A:P,16,0),"")</f>
        <v>已完成</v>
      </c>
      <c r="R52" s="40" t="str">
        <f>IFERROR(VLOOKUP(A:A,变更记录表_产品!A:Q,17,0),"")</f>
        <v>.\数据提取变更签字扫描件\机务\201602.JPG</v>
      </c>
      <c r="S52" s="70" t="s">
        <v>92</v>
      </c>
      <c r="T52" s="71" t="s">
        <v>201</v>
      </c>
    </row>
    <row r="53" spans="1:20">
      <c r="A53" s="24">
        <v>53</v>
      </c>
      <c r="B53" s="50">
        <f>IFERROR(VLOOKUP(A:A,变更记录表_产品!A:B,2,0),"")</f>
        <v>42425</v>
      </c>
      <c r="C53" s="43" t="str">
        <f>IFERROR(VLOOKUP(A:A,变更记录表_产品!A:C,3,0),"")</f>
        <v>童庆</v>
      </c>
      <c r="D53" s="43" t="str">
        <f>IFERROR(VLOOKUP(A:A,变更记录表_产品!A:D,4,0),"")</f>
        <v>维修工程部</v>
      </c>
      <c r="E53" s="43" t="str">
        <f>IFERROR(VLOOKUP(A:A,变更记录表_产品!A:E,5,0),"")</f>
        <v>MIS</v>
      </c>
      <c r="F53" s="40">
        <f>IFERROR(VLOOKUP(A:A,变更记录表_产品!A:F,6,0),"")</f>
        <v>0</v>
      </c>
      <c r="G53" s="46" t="str">
        <f>IFERROR(VLOOKUP(A:A,变更记录表_产品!A:G,7,0),"")</f>
        <v>MIS系统问题</v>
      </c>
      <c r="H53" s="57" t="str">
        <f>IFERROR(VLOOKUP(A:A,变更记录表_产品!A:I,9,0),"")</f>
        <v>中</v>
      </c>
      <c r="I53" s="57">
        <f>IFERROR(VLOOKUP(A:A,变更记录表_产品!A:J,10,0),"")</f>
        <v>0.5</v>
      </c>
      <c r="J53" s="61" t="str">
        <f>IFERROR(VLOOKUP(A:A,变更记录表_产品!A:H,8,0),"")</f>
        <v xml:space="preserve">选择文件版本为R001的那个,里面评估信息项目下面的文件类型选择反了.
</v>
      </c>
      <c r="K53" s="65" t="str">
        <f>IFERROR(VLOOKUP(A:A,变更记录表_产品!A:M,13,0),"")</f>
        <v>娄华</v>
      </c>
      <c r="L53" s="65" t="str">
        <f>IFERROR(VLOOKUP(A:A,变更记录表_产品!A:N,14,0),"")</f>
        <v>陈飞</v>
      </c>
      <c r="M53" s="50">
        <f>IFERROR(VLOOKUP(A:A,变更记录表_产品!A:K,11,0),"")</f>
        <v>42426</v>
      </c>
      <c r="N53" s="50">
        <f>IFERROR(VLOOKUP(A:A,变更记录表_产品!A:L,12,0),"")</f>
        <v>42426</v>
      </c>
      <c r="O53" s="20">
        <f t="shared" ca="1" si="0"/>
        <v>692</v>
      </c>
      <c r="P53" s="65" t="str">
        <f>IFERROR(VLOOKUP(A:A,变更记录表_产品!A:O,15,0),"")</f>
        <v>数据变更</v>
      </c>
      <c r="Q53" s="70" t="str">
        <f>IFERROR(VLOOKUP(A:A,变更记录表_产品!A:P,16,0),"")</f>
        <v>已完成</v>
      </c>
      <c r="R53" s="40" t="str">
        <f>IFERROR(VLOOKUP(A:A,变更记录表_产品!A:Q,17,0),"")</f>
        <v>.\数据提取变更签字扫描件\机务\201602.JPG</v>
      </c>
      <c r="S53" s="70" t="s">
        <v>92</v>
      </c>
      <c r="T53" s="71" t="s">
        <v>202</v>
      </c>
    </row>
    <row r="54" spans="1:20">
      <c r="A54" s="24">
        <v>54</v>
      </c>
      <c r="B54" s="50">
        <f>IFERROR(VLOOKUP(A:A,变更记录表_产品!A:B,2,0),"")</f>
        <v>42429</v>
      </c>
      <c r="C54" s="43" t="str">
        <f>IFERROR(VLOOKUP(A:A,变更记录表_产品!A:C,3,0),"")</f>
        <v>张琦</v>
      </c>
      <c r="D54" s="43" t="str">
        <f>IFERROR(VLOOKUP(A:A,变更记录表_产品!A:D,4,0),"")</f>
        <v>维修工程部</v>
      </c>
      <c r="E54" s="43" t="str">
        <f>IFERROR(VLOOKUP(A:A,变更记录表_产品!A:E,5,0),"")</f>
        <v>MIS</v>
      </c>
      <c r="F54" s="40">
        <f>IFERROR(VLOOKUP(A:A,变更记录表_产品!A:F,6,0),"")</f>
        <v>0</v>
      </c>
      <c r="G54" s="46" t="str">
        <f>IFERROR(VLOOKUP(A:A,变更记录表_产品!A:G,7,0),"")</f>
        <v>2016年第一季度内审 工程</v>
      </c>
      <c r="H54" s="57" t="str">
        <f>IFERROR(VLOOKUP(A:A,变更记录表_产品!A:I,9,0),"")</f>
        <v>中</v>
      </c>
      <c r="I54" s="57">
        <f>IFERROR(VLOOKUP(A:A,变更记录表_产品!A:J,10,0),"")</f>
        <v>0.5</v>
      </c>
      <c r="J54" s="61">
        <f>IFERROR(VLOOKUP(A:A,变更记录表_产品!A:H,8,0),"")</f>
        <v>0</v>
      </c>
      <c r="K54" s="65" t="str">
        <f>IFERROR(VLOOKUP(A:A,变更记录表_产品!A:M,13,0),"")</f>
        <v>娄华</v>
      </c>
      <c r="L54" s="65" t="str">
        <f>IFERROR(VLOOKUP(A:A,变更记录表_产品!A:N,14,0),"")</f>
        <v>陈飞</v>
      </c>
      <c r="M54" s="50">
        <f>IFERROR(VLOOKUP(A:A,变更记录表_产品!A:K,11,0),"")</f>
        <v>42426</v>
      </c>
      <c r="N54" s="50">
        <f>IFERROR(VLOOKUP(A:A,变更记录表_产品!A:L,12,0),"")</f>
        <v>42426</v>
      </c>
      <c r="O54" s="20">
        <f t="shared" ca="1" si="0"/>
        <v>688</v>
      </c>
      <c r="P54" s="65" t="str">
        <f>IFERROR(VLOOKUP(A:A,变更记录表_产品!A:O,15,0),"")</f>
        <v>数据提取</v>
      </c>
      <c r="Q54" s="70" t="str">
        <f>IFERROR(VLOOKUP(A:A,变更记录表_产品!A:P,16,0),"")</f>
        <v>已完成</v>
      </c>
      <c r="R54" s="40" t="str">
        <f>IFERROR(VLOOKUP(A:A,变更记录表_产品!A:Q,17,0),"")</f>
        <v>.\数据提取变更签字扫描件\机务\201602.JPG</v>
      </c>
      <c r="S54" s="70" t="s">
        <v>144</v>
      </c>
      <c r="T54" s="71">
        <v>0</v>
      </c>
    </row>
    <row r="55" spans="1:20">
      <c r="A55" s="24">
        <v>55</v>
      </c>
      <c r="B55" s="50">
        <f>IFERROR(VLOOKUP(A:A,变更记录表_产品!A:B,2,0),"")</f>
        <v>42430</v>
      </c>
      <c r="C55" s="43" t="str">
        <f>IFERROR(VLOOKUP(A:A,变更记录表_产品!A:C,3,0),"")</f>
        <v>余沅孟</v>
      </c>
      <c r="D55" s="43" t="str">
        <f>IFERROR(VLOOKUP(A:A,变更记录表_产品!A:D,4,0),"")</f>
        <v>采购保障部</v>
      </c>
      <c r="E55" s="43" t="str">
        <f>IFERROR(VLOOKUP(A:A,变更记录表_产品!A:E,5,0),"")</f>
        <v>MIS</v>
      </c>
      <c r="F55" s="40">
        <f>IFERROR(VLOOKUP(A:A,变更记录表_产品!A:F,6,0),"")</f>
        <v>0</v>
      </c>
      <c r="G55" s="46" t="str">
        <f>IFERROR(VLOOKUP(A:A,变更记录表_产品!A:G,7,0),"")</f>
        <v>PN: HC3100-23-10 SN: 05475 系统问题</v>
      </c>
      <c r="H55" s="57" t="str">
        <f>IFERROR(VLOOKUP(A:A,变更记录表_产品!A:I,9,0),"")</f>
        <v>中</v>
      </c>
      <c r="I55" s="57">
        <f>IFERROR(VLOOKUP(A:A,变更记录表_产品!A:J,10,0),"")</f>
        <v>0.5</v>
      </c>
      <c r="J55" s="61">
        <f>IFERROR(VLOOKUP(A:A,变更记录表_产品!A:H,8,0),"")</f>
        <v>0</v>
      </c>
      <c r="K55" s="65" t="str">
        <f>IFERROR(VLOOKUP(A:A,变更记录表_产品!A:M,13,0),"")</f>
        <v>娄华</v>
      </c>
      <c r="L55" s="65" t="str">
        <f>IFERROR(VLOOKUP(A:A,变更记录表_产品!A:N,14,0),"")</f>
        <v>陈飞</v>
      </c>
      <c r="M55" s="50">
        <f>IFERROR(VLOOKUP(A:A,变更记录表_产品!A:K,11,0),"")</f>
        <v>42426</v>
      </c>
      <c r="N55" s="50">
        <f>IFERROR(VLOOKUP(A:A,变更记录表_产品!A:L,12,0),"")</f>
        <v>42440</v>
      </c>
      <c r="O55" s="20">
        <f t="shared" ca="1" si="0"/>
        <v>687</v>
      </c>
      <c r="P55" s="65" t="str">
        <f>IFERROR(VLOOKUP(A:A,变更记录表_产品!A:O,15,0),"")</f>
        <v>数据变更</v>
      </c>
      <c r="Q55" s="70" t="str">
        <f>IFERROR(VLOOKUP(A:A,变更记录表_产品!A:P,16,0),"")</f>
        <v>已完成</v>
      </c>
      <c r="R55" s="40" t="str">
        <f>IFERROR(VLOOKUP(A:A,变更记录表_产品!A:Q,17,0),"")</f>
        <v>.\数据提取变更签字扫描件\机务\201603.JPG</v>
      </c>
      <c r="S55" s="70" t="s">
        <v>92</v>
      </c>
      <c r="T55" s="71">
        <v>0</v>
      </c>
    </row>
    <row r="56" spans="1:20">
      <c r="A56" s="24">
        <v>56</v>
      </c>
      <c r="B56" s="50">
        <f>IFERROR(VLOOKUP(A:A,变更记录表_产品!A:B,2,0),"")</f>
        <v>42425</v>
      </c>
      <c r="C56" s="43" t="str">
        <f>IFERROR(VLOOKUP(A:A,变更记录表_产品!A:C,3,0),"")</f>
        <v>赵友刚</v>
      </c>
      <c r="D56" s="43" t="str">
        <f>IFERROR(VLOOKUP(A:A,变更记录表_产品!A:D,4,0),"")</f>
        <v>采购保障部</v>
      </c>
      <c r="E56" s="43" t="str">
        <f>IFERROR(VLOOKUP(A:A,变更记录表_产品!A:E,5,0),"")</f>
        <v>MIS</v>
      </c>
      <c r="F56" s="40">
        <f>IFERROR(VLOOKUP(A:A,变更记录表_产品!A:F,6,0),"")</f>
        <v>0</v>
      </c>
      <c r="G56" s="46" t="str">
        <f>IFERROR(VLOOKUP(A:A,变更记录表_产品!A:G,7,0),"")</f>
        <v>数据修改</v>
      </c>
      <c r="H56" s="57" t="str">
        <f>IFERROR(VLOOKUP(A:A,变更记录表_产品!A:I,9,0),"")</f>
        <v>中</v>
      </c>
      <c r="I56" s="57">
        <f>IFERROR(VLOOKUP(A:A,变更记录表_产品!A:J,10,0),"")</f>
        <v>0.5</v>
      </c>
      <c r="J56" s="61" t="str">
        <f>IFERROR(VLOOKUP(A:A,变更记录表_产品!A:H,8,0),"")</f>
        <v>有个序号在输入MIS时一个数字输入错误</v>
      </c>
      <c r="K56" s="65" t="str">
        <f>IFERROR(VLOOKUP(A:A,变更记录表_产品!A:M,13,0),"")</f>
        <v>娄华</v>
      </c>
      <c r="L56" s="65" t="str">
        <f>IFERROR(VLOOKUP(A:A,变更记录表_产品!A:N,14,0),"")</f>
        <v>陈飞</v>
      </c>
      <c r="M56" s="50">
        <f>IFERROR(VLOOKUP(A:A,变更记录表_产品!A:K,11,0),"")</f>
        <v>42433</v>
      </c>
      <c r="N56" s="50">
        <f>IFERROR(VLOOKUP(A:A,变更记录表_产品!A:L,12,0),"")</f>
        <v>42459</v>
      </c>
      <c r="O56" s="20">
        <f t="shared" ca="1" si="0"/>
        <v>692</v>
      </c>
      <c r="P56" s="65" t="str">
        <f>IFERROR(VLOOKUP(A:A,变更记录表_产品!A:O,15,0),"")</f>
        <v>数据变更</v>
      </c>
      <c r="Q56" s="70" t="str">
        <f>IFERROR(VLOOKUP(A:A,变更记录表_产品!A:P,16,0),"")</f>
        <v>已完成</v>
      </c>
      <c r="R56" s="40" t="str">
        <f>IFERROR(VLOOKUP(A:A,变更记录表_产品!A:Q,17,0),"")</f>
        <v>.\数据提取变更签字扫描件\机务\201603.JPG</v>
      </c>
      <c r="S56" s="70" t="s">
        <v>92</v>
      </c>
      <c r="T56" s="71">
        <v>0</v>
      </c>
    </row>
    <row r="57" spans="1:20">
      <c r="A57" s="24">
        <v>57</v>
      </c>
      <c r="B57" s="50">
        <f>IFERROR(VLOOKUP(A:A,变更记录表_产品!A:B,2,0),"")</f>
        <v>42429</v>
      </c>
      <c r="C57" s="43" t="str">
        <f>IFERROR(VLOOKUP(A:A,变更记录表_产品!A:C,3,0),"")</f>
        <v>洪东亮</v>
      </c>
      <c r="D57" s="43" t="str">
        <f>IFERROR(VLOOKUP(A:A,变更记录表_产品!A:D,4,0),"")</f>
        <v>采购保障部</v>
      </c>
      <c r="E57" s="43" t="str">
        <f>IFERROR(VLOOKUP(A:A,变更记录表_产品!A:E,5,0),"")</f>
        <v>MIS</v>
      </c>
      <c r="F57" s="40">
        <f>IFERROR(VLOOKUP(A:A,变更记录表_产品!A:F,6,0),"")</f>
        <v>0</v>
      </c>
      <c r="G57" s="46" t="str">
        <f>IFERROR(VLOOKUP(A:A,变更记录表_产品!A:G,7,0),"")</f>
        <v>关于MIS信息修改的需求</v>
      </c>
      <c r="H57" s="57" t="str">
        <f>IFERROR(VLOOKUP(A:A,变更记录表_产品!A:I,9,0),"")</f>
        <v>中</v>
      </c>
      <c r="I57" s="57">
        <f>IFERROR(VLOOKUP(A:A,变更记录表_产品!A:J,10,0),"")</f>
        <v>0.5</v>
      </c>
      <c r="J57" s="61" t="str">
        <f>IFERROR(VLOOKUP(A:A,变更记录表_产品!A:H,8,0),"")</f>
        <v xml:space="preserve">合同16POP0335 件号3291390-4 序号GTRS8594
实际序号为GRTS8594 </v>
      </c>
      <c r="K57" s="65" t="str">
        <f>IFERROR(VLOOKUP(A:A,变更记录表_产品!A:M,13,0),"")</f>
        <v>娄华</v>
      </c>
      <c r="L57" s="65" t="str">
        <f>IFERROR(VLOOKUP(A:A,变更记录表_产品!A:N,14,0),"")</f>
        <v>陈飞</v>
      </c>
      <c r="M57" s="50">
        <f>IFERROR(VLOOKUP(A:A,变更记录表_产品!A:K,11,0),"")</f>
        <v>42433</v>
      </c>
      <c r="N57" s="50">
        <f>IFERROR(VLOOKUP(A:A,变更记录表_产品!A:L,12,0),"")</f>
        <v>42459</v>
      </c>
      <c r="O57" s="20">
        <f t="shared" ca="1" si="0"/>
        <v>688</v>
      </c>
      <c r="P57" s="65" t="str">
        <f>IFERROR(VLOOKUP(A:A,变更记录表_产品!A:O,15,0),"")</f>
        <v>数据变更</v>
      </c>
      <c r="Q57" s="70" t="str">
        <f>IFERROR(VLOOKUP(A:A,变更记录表_产品!A:P,16,0),"")</f>
        <v>已完成</v>
      </c>
      <c r="R57" s="40" t="str">
        <f>IFERROR(VLOOKUP(A:A,变更记录表_产品!A:Q,17,0),"")</f>
        <v>.\数据提取变更签字扫描件\机务\201603.JPG</v>
      </c>
      <c r="S57" s="70" t="s">
        <v>92</v>
      </c>
      <c r="T57" s="71">
        <v>0</v>
      </c>
    </row>
    <row r="58" spans="1:20">
      <c r="A58" s="24">
        <v>58</v>
      </c>
      <c r="B58" s="50">
        <f>IFERROR(VLOOKUP(A:A,变更记录表_产品!A:B,2,0),"")</f>
        <v>42429</v>
      </c>
      <c r="C58" s="43" t="str">
        <f>IFERROR(VLOOKUP(A:A,变更记录表_产品!A:C,3,0),"")</f>
        <v>张琦</v>
      </c>
      <c r="D58" s="43" t="str">
        <f>IFERROR(VLOOKUP(A:A,变更记录表_产品!A:D,4,0),"")</f>
        <v>维修工程部</v>
      </c>
      <c r="E58" s="43" t="str">
        <f>IFERROR(VLOOKUP(A:A,变更记录表_产品!A:E,5,0),"")</f>
        <v>MIS</v>
      </c>
      <c r="F58" s="40">
        <f>IFERROR(VLOOKUP(A:A,变更记录表_产品!A:F,6,0),"")</f>
        <v>0</v>
      </c>
      <c r="G58" s="46" t="str">
        <f>IFERROR(VLOOKUP(A:A,变更记录表_产品!A:G,7,0),"")</f>
        <v>16年第一季度内审 工程</v>
      </c>
      <c r="H58" s="57" t="str">
        <f>IFERROR(VLOOKUP(A:A,变更记录表_产品!A:I,9,0),"")</f>
        <v>中</v>
      </c>
      <c r="I58" s="57">
        <f>IFERROR(VLOOKUP(A:A,变更记录表_产品!A:J,10,0),"")</f>
        <v>0.5</v>
      </c>
      <c r="J58" s="61">
        <f>IFERROR(VLOOKUP(A:A,变更记录表_产品!A:H,8,0),"")</f>
        <v>0</v>
      </c>
      <c r="K58" s="65" t="str">
        <f>IFERROR(VLOOKUP(A:A,变更记录表_产品!A:M,13,0),"")</f>
        <v>娄华</v>
      </c>
      <c r="L58" s="65" t="str">
        <f>IFERROR(VLOOKUP(A:A,变更记录表_产品!A:N,14,0),"")</f>
        <v>陈飞</v>
      </c>
      <c r="M58" s="50">
        <f>IFERROR(VLOOKUP(A:A,变更记录表_产品!A:K,11,0),"")</f>
        <v>42433</v>
      </c>
      <c r="N58" s="50">
        <f>IFERROR(VLOOKUP(A:A,变更记录表_产品!A:L,12,0),"")</f>
        <v>42433</v>
      </c>
      <c r="O58" s="20">
        <f t="shared" ca="1" si="0"/>
        <v>688</v>
      </c>
      <c r="P58" s="65" t="str">
        <f>IFERROR(VLOOKUP(A:A,变更记录表_产品!A:O,15,0),"")</f>
        <v>数据变更</v>
      </c>
      <c r="Q58" s="70" t="str">
        <f>IFERROR(VLOOKUP(A:A,变更记录表_产品!A:P,16,0),"")</f>
        <v>已完成</v>
      </c>
      <c r="R58" s="40" t="str">
        <f>IFERROR(VLOOKUP(A:A,变更记录表_产品!A:Q,17,0),"")</f>
        <v>.\数据提取变更签字扫描件\机务\201603.JPG</v>
      </c>
      <c r="S58" s="70" t="s">
        <v>144</v>
      </c>
      <c r="T58" s="71">
        <v>0</v>
      </c>
    </row>
    <row r="59" spans="1:20">
      <c r="A59" s="24">
        <v>59</v>
      </c>
      <c r="B59" s="50">
        <f>IFERROR(VLOOKUP(A:A,变更记录表_产品!A:B,2,0),"")</f>
        <v>42431</v>
      </c>
      <c r="C59" s="43" t="str">
        <f>IFERROR(VLOOKUP(A:A,变更记录表_产品!A:C,3,0),"")</f>
        <v>徐斌</v>
      </c>
      <c r="D59" s="43" t="str">
        <f>IFERROR(VLOOKUP(A:A,变更记录表_产品!A:D,4,0),"")</f>
        <v>采购保障部</v>
      </c>
      <c r="E59" s="43" t="str">
        <f>IFERROR(VLOOKUP(A:A,变更记录表_产品!A:E,5,0),"")</f>
        <v>MIS</v>
      </c>
      <c r="F59" s="40">
        <f>IFERROR(VLOOKUP(A:A,变更记录表_产品!A:F,6,0),"")</f>
        <v>0</v>
      </c>
      <c r="G59" s="46" t="str">
        <f>IFERROR(VLOOKUP(A:A,变更记录表_产品!A:G,7,0),"")</f>
        <v>付款选不到合同</v>
      </c>
      <c r="H59" s="57" t="str">
        <f>IFERROR(VLOOKUP(A:A,变更记录表_产品!A:I,9,0),"")</f>
        <v>中</v>
      </c>
      <c r="I59" s="57">
        <f>IFERROR(VLOOKUP(A:A,变更记录表_产品!A:J,10,0),"")</f>
        <v>0.5</v>
      </c>
      <c r="J59" s="61" t="str">
        <f>IFERROR(VLOOKUP(A:A,变更记录表_产品!A:H,8,0),"")</f>
        <v xml:space="preserve">该15ROR2882合同的供应商地址发生了变化,
</v>
      </c>
      <c r="K59" s="65" t="str">
        <f>IFERROR(VLOOKUP(A:A,变更记录表_产品!A:M,13,0),"")</f>
        <v>娄华</v>
      </c>
      <c r="L59" s="65" t="str">
        <f>IFERROR(VLOOKUP(A:A,变更记录表_产品!A:N,14,0),"")</f>
        <v>陈飞</v>
      </c>
      <c r="M59" s="50">
        <f>IFERROR(VLOOKUP(A:A,变更记录表_产品!A:K,11,0),"")</f>
        <v>42433</v>
      </c>
      <c r="N59" s="50">
        <f>IFERROR(VLOOKUP(A:A,变更记录表_产品!A:L,12,0),"")</f>
        <v>42433</v>
      </c>
      <c r="O59" s="20">
        <f t="shared" ca="1" si="0"/>
        <v>686</v>
      </c>
      <c r="P59" s="65" t="str">
        <f>IFERROR(VLOOKUP(A:A,变更记录表_产品!A:O,15,0),"")</f>
        <v>数据变更</v>
      </c>
      <c r="Q59" s="70" t="str">
        <f>IFERROR(VLOOKUP(A:A,变更记录表_产品!A:P,16,0),"")</f>
        <v>已完成</v>
      </c>
      <c r="R59" s="40" t="str">
        <f>IFERROR(VLOOKUP(A:A,变更记录表_产品!A:Q,17,0),"")</f>
        <v>.\数据提取变更签字扫描件\机务\201603.JPG</v>
      </c>
      <c r="S59" s="70" t="s">
        <v>142</v>
      </c>
      <c r="T59" s="71">
        <v>0</v>
      </c>
    </row>
    <row r="60" spans="1:20">
      <c r="A60" s="24">
        <v>60</v>
      </c>
      <c r="B60" s="50">
        <f>IFERROR(VLOOKUP(A:A,变更记录表_产品!A:B,2,0),"")</f>
        <v>42431</v>
      </c>
      <c r="C60" s="43" t="str">
        <f>IFERROR(VLOOKUP(A:A,变更记录表_产品!A:C,3,0),"")</f>
        <v>苏宏超</v>
      </c>
      <c r="D60" s="43" t="str">
        <f>IFERROR(VLOOKUP(A:A,变更记录表_产品!A:D,4,0),"")</f>
        <v>采购保障部</v>
      </c>
      <c r="E60" s="43" t="str">
        <f>IFERROR(VLOOKUP(A:A,变更记录表_产品!A:E,5,0),"")</f>
        <v>MIS</v>
      </c>
      <c r="F60" s="40">
        <f>IFERROR(VLOOKUP(A:A,变更记录表_产品!A:F,6,0),"")</f>
        <v>0</v>
      </c>
      <c r="G60" s="46" t="str">
        <f>IFERROR(VLOOKUP(A:A,变更记录表_产品!A:G,7,0),"")</f>
        <v>PN: HC3100-23-10  SN: 05475 系统问题</v>
      </c>
      <c r="H60" s="57" t="str">
        <f>IFERROR(VLOOKUP(A:A,变更记录表_产品!A:I,9,0),"")</f>
        <v>中</v>
      </c>
      <c r="I60" s="57">
        <f>IFERROR(VLOOKUP(A:A,变更记录表_产品!A:J,10,0),"")</f>
        <v>0.5</v>
      </c>
      <c r="J60" s="61" t="str">
        <f>IFERROR(VLOOKUP(A:A,变更记录表_产品!A:H,8,0),"")</f>
        <v xml:space="preserve">这几个周转件应由我司自己送修，拆下后做SX系统。 实际被误操作至GH-STA，因此需要后退。
</v>
      </c>
      <c r="K60" s="65" t="str">
        <f>IFERROR(VLOOKUP(A:A,变更记录表_产品!A:M,13,0),"")</f>
        <v>娄华</v>
      </c>
      <c r="L60" s="65" t="str">
        <f>IFERROR(VLOOKUP(A:A,变更记录表_产品!A:N,14,0),"")</f>
        <v>陈飞</v>
      </c>
      <c r="M60" s="50">
        <f>IFERROR(VLOOKUP(A:A,变更记录表_产品!A:K,11,0),"")</f>
        <v>42433</v>
      </c>
      <c r="N60" s="50">
        <f>IFERROR(VLOOKUP(A:A,变更记录表_产品!A:L,12,0),"")</f>
        <v>42440</v>
      </c>
      <c r="O60" s="20">
        <f t="shared" ca="1" si="0"/>
        <v>686</v>
      </c>
      <c r="P60" s="65" t="str">
        <f>IFERROR(VLOOKUP(A:A,变更记录表_产品!A:O,15,0),"")</f>
        <v>数据变更</v>
      </c>
      <c r="Q60" s="70" t="str">
        <f>IFERROR(VLOOKUP(A:A,变更记录表_产品!A:P,16,0),"")</f>
        <v>已完成</v>
      </c>
      <c r="R60" s="40" t="str">
        <f>IFERROR(VLOOKUP(A:A,变更记录表_产品!A:Q,17,0),"")</f>
        <v>.\数据提取变更签字扫描件\机务\201603.JPG</v>
      </c>
      <c r="S60" s="70" t="s">
        <v>92</v>
      </c>
      <c r="T60" s="71">
        <v>0</v>
      </c>
    </row>
    <row r="61" spans="1:20">
      <c r="A61" s="24">
        <v>61</v>
      </c>
      <c r="B61" s="50">
        <f>IFERROR(VLOOKUP(A:A,变更记录表_产品!A:B,2,0),"")</f>
        <v>42431</v>
      </c>
      <c r="C61" s="43" t="str">
        <f>IFERROR(VLOOKUP(A:A,变更记录表_产品!A:C,3,0),"")</f>
        <v>王巍</v>
      </c>
      <c r="D61" s="43" t="str">
        <f>IFERROR(VLOOKUP(A:A,变更记录表_产品!A:D,4,0),"")</f>
        <v>采购保障部</v>
      </c>
      <c r="E61" s="43" t="str">
        <f>IFERROR(VLOOKUP(A:A,变更记录表_产品!A:E,5,0),"")</f>
        <v>MIS</v>
      </c>
      <c r="F61" s="40">
        <f>IFERROR(VLOOKUP(A:A,变更记录表_产品!A:F,6,0),"")</f>
        <v>0</v>
      </c>
      <c r="G61" s="46" t="str">
        <f>IFERROR(VLOOKUP(A:A,变更记录表_产品!A:G,7,0),"")</f>
        <v>MIS报批ERP问题</v>
      </c>
      <c r="H61" s="57" t="str">
        <f>IFERROR(VLOOKUP(A:A,变更记录表_产品!A:I,9,0),"")</f>
        <v>中</v>
      </c>
      <c r="I61" s="57">
        <f>IFERROR(VLOOKUP(A:A,变更记录表_产品!A:J,10,0),"")</f>
        <v>0.5</v>
      </c>
      <c r="J61" s="61" t="str">
        <f>IFERROR(VLOOKUP(A:A,变更记录表_产品!A:H,8,0),"")</f>
        <v>系统出错了</v>
      </c>
      <c r="K61" s="65" t="str">
        <f>IFERROR(VLOOKUP(A:A,变更记录表_产品!A:M,13,0),"")</f>
        <v>娄华</v>
      </c>
      <c r="L61" s="65" t="str">
        <f>IFERROR(VLOOKUP(A:A,变更记录表_产品!A:N,14,0),"")</f>
        <v>陈飞</v>
      </c>
      <c r="M61" s="50">
        <f>IFERROR(VLOOKUP(A:A,变更记录表_产品!A:K,11,0),"")</f>
        <v>42433</v>
      </c>
      <c r="N61" s="50">
        <f>IFERROR(VLOOKUP(A:A,变更记录表_产品!A:L,12,0),"")</f>
        <v>42433</v>
      </c>
      <c r="O61" s="20">
        <f t="shared" ca="1" si="0"/>
        <v>686</v>
      </c>
      <c r="P61" s="65" t="str">
        <f>IFERROR(VLOOKUP(A:A,变更记录表_产品!A:O,15,0),"")</f>
        <v>数据变更</v>
      </c>
      <c r="Q61" s="70" t="str">
        <f>IFERROR(VLOOKUP(A:A,变更记录表_产品!A:P,16,0),"")</f>
        <v>已完成</v>
      </c>
      <c r="R61" s="40" t="str">
        <f>IFERROR(VLOOKUP(A:A,变更记录表_产品!A:Q,17,0),"")</f>
        <v>.\数据提取变更签字扫描件\机务\201603.JPG</v>
      </c>
      <c r="S61" s="70" t="s">
        <v>145</v>
      </c>
      <c r="T61" s="71" t="s">
        <v>203</v>
      </c>
    </row>
    <row r="62" spans="1:20">
      <c r="A62" s="24">
        <v>62</v>
      </c>
      <c r="B62" s="50">
        <f>IFERROR(VLOOKUP(A:A,变更记录表_产品!A:B,2,0),"")</f>
        <v>42433</v>
      </c>
      <c r="C62" s="43" t="str">
        <f>IFERROR(VLOOKUP(A:A,变更记录表_产品!A:C,3,0),"")</f>
        <v>盛斌斌</v>
      </c>
      <c r="D62" s="43" t="str">
        <f>IFERROR(VLOOKUP(A:A,变更记录表_产品!A:D,4,0),"")</f>
        <v>维修工程部</v>
      </c>
      <c r="E62" s="43" t="str">
        <f>IFERROR(VLOOKUP(A:A,变更记录表_产品!A:E,5,0),"")</f>
        <v>MIS</v>
      </c>
      <c r="F62" s="40">
        <f>IFERROR(VLOOKUP(A:A,变更记录表_产品!A:F,6,0),"")</f>
        <v>0</v>
      </c>
      <c r="G62" s="46" t="str">
        <f>IFERROR(VLOOKUP(A:A,变更记录表_产品!A:G,7,0),"")</f>
        <v>无主题</v>
      </c>
      <c r="H62" s="57" t="str">
        <f>IFERROR(VLOOKUP(A:A,变更记录表_产品!A:I,9,0),"")</f>
        <v>中</v>
      </c>
      <c r="I62" s="57">
        <f>IFERROR(VLOOKUP(A:A,变更记录表_产品!A:J,10,0),"")</f>
        <v>0.5</v>
      </c>
      <c r="J62" s="61" t="str">
        <f>IFERROR(VLOOKUP(A:A,变更记录表_产品!A:H,8,0),"")</f>
        <v>拉入发动机子件</v>
      </c>
      <c r="K62" s="65" t="str">
        <f>IFERROR(VLOOKUP(A:A,变更记录表_产品!A:M,13,0),"")</f>
        <v>娄华</v>
      </c>
      <c r="L62" s="65" t="str">
        <f>IFERROR(VLOOKUP(A:A,变更记录表_产品!A:N,14,0),"")</f>
        <v>陈飞</v>
      </c>
      <c r="M62" s="50">
        <f>IFERROR(VLOOKUP(A:A,变更记录表_产品!A:K,11,0),"")</f>
        <v>42440</v>
      </c>
      <c r="N62" s="50">
        <f>IFERROR(VLOOKUP(A:A,变更记录表_产品!A:L,12,0),"")</f>
        <v>42450</v>
      </c>
      <c r="O62" s="20">
        <f t="shared" ca="1" si="0"/>
        <v>684</v>
      </c>
      <c r="P62" s="65" t="str">
        <f>IFERROR(VLOOKUP(A:A,变更记录表_产品!A:O,15,0),"")</f>
        <v>数据变更</v>
      </c>
      <c r="Q62" s="70" t="str">
        <f>IFERROR(VLOOKUP(A:A,变更记录表_产品!A:P,16,0),"")</f>
        <v>已完成</v>
      </c>
      <c r="R62" s="40" t="str">
        <f>IFERROR(VLOOKUP(A:A,变更记录表_产品!A:Q,17,0),"")</f>
        <v>.\数据提取变更签字扫描件\机务\201603.JPG</v>
      </c>
      <c r="S62" s="70" t="s">
        <v>146</v>
      </c>
      <c r="T62" s="71" t="s">
        <v>204</v>
      </c>
    </row>
    <row r="63" spans="1:20">
      <c r="A63" s="24">
        <v>63</v>
      </c>
      <c r="B63" s="50">
        <f>IFERROR(VLOOKUP(A:A,变更记录表_产品!A:B,2,0),"")</f>
        <v>42432</v>
      </c>
      <c r="C63" s="43" t="str">
        <f>IFERROR(VLOOKUP(A:A,变更记录表_产品!A:C,3,0),"")</f>
        <v>冯小辉</v>
      </c>
      <c r="D63" s="43" t="str">
        <f>IFERROR(VLOOKUP(A:A,变更记录表_产品!A:D,4,0),"")</f>
        <v>采购保障部</v>
      </c>
      <c r="E63" s="43" t="str">
        <f>IFERROR(VLOOKUP(A:A,变更记录表_产品!A:E,5,0),"")</f>
        <v>MIS</v>
      </c>
      <c r="F63" s="40">
        <f>IFERROR(VLOOKUP(A:A,变更记录表_产品!A:F,6,0),"")</f>
        <v>0</v>
      </c>
      <c r="G63" s="46" t="str">
        <f>IFERROR(VLOOKUP(A:A,变更记录表_产品!A:G,7,0),"")</f>
        <v>大阪返回气瓶MIS数据修改</v>
      </c>
      <c r="H63" s="57" t="str">
        <f>IFERROR(VLOOKUP(A:A,变更记录表_产品!A:I,9,0),"")</f>
        <v>中</v>
      </c>
      <c r="I63" s="57">
        <f>IFERROR(VLOOKUP(A:A,变更记录表_产品!A:J,10,0),"")</f>
        <v>0.5</v>
      </c>
      <c r="J63" s="61" t="str">
        <f>IFERROR(VLOOKUP(A:A,变更记录表_产品!A:H,8,0),"")</f>
        <v>大阪拆下充氧类气瓶需将MIS系统退回观察，按KY做拆下，以便于收料。由于先前失误将系统点至CK-DX-KIX，无法退回观察，故此申请</v>
      </c>
      <c r="K63" s="65" t="str">
        <f>IFERROR(VLOOKUP(A:A,变更记录表_产品!A:M,13,0),"")</f>
        <v>娄华</v>
      </c>
      <c r="L63" s="65" t="str">
        <f>IFERROR(VLOOKUP(A:A,变更记录表_产品!A:N,14,0),"")</f>
        <v>陈飞</v>
      </c>
      <c r="M63" s="50">
        <f>IFERROR(VLOOKUP(A:A,变更记录表_产品!A:K,11,0),"")</f>
        <v>42440</v>
      </c>
      <c r="N63" s="50">
        <f>IFERROR(VLOOKUP(A:A,变更记录表_产品!A:L,12,0),"")</f>
        <v>42450</v>
      </c>
      <c r="O63" s="20">
        <f t="shared" ca="1" si="0"/>
        <v>685</v>
      </c>
      <c r="P63" s="65" t="str">
        <f>IFERROR(VLOOKUP(A:A,变更记录表_产品!A:O,15,0),"")</f>
        <v>数据变更</v>
      </c>
      <c r="Q63" s="70" t="str">
        <f>IFERROR(VLOOKUP(A:A,变更记录表_产品!A:P,16,0),"")</f>
        <v>已完成</v>
      </c>
      <c r="R63" s="40" t="str">
        <f>IFERROR(VLOOKUP(A:A,变更记录表_产品!A:Q,17,0),"")</f>
        <v>.\数据提取变更签字扫描件\机务\201603.JPG</v>
      </c>
      <c r="S63" s="70" t="s">
        <v>92</v>
      </c>
      <c r="T63" s="71">
        <v>0</v>
      </c>
    </row>
    <row r="64" spans="1:20">
      <c r="A64" s="24">
        <v>64</v>
      </c>
      <c r="B64" s="50">
        <f>IFERROR(VLOOKUP(A:A,变更记录表_产品!A:B,2,0),"")</f>
        <v>42432</v>
      </c>
      <c r="C64" s="43" t="str">
        <f>IFERROR(VLOOKUP(A:A,变更记录表_产品!A:C,3,0),"")</f>
        <v>洪东亮</v>
      </c>
      <c r="D64" s="43" t="str">
        <f>IFERROR(VLOOKUP(A:A,变更记录表_产品!A:D,4,0),"")</f>
        <v>采购保障部</v>
      </c>
      <c r="E64" s="43" t="str">
        <f>IFERROR(VLOOKUP(A:A,变更记录表_产品!A:E,5,0),"")</f>
        <v>MIS</v>
      </c>
      <c r="F64" s="40">
        <f>IFERROR(VLOOKUP(A:A,变更记录表_产品!A:F,6,0),"")</f>
        <v>0</v>
      </c>
      <c r="G64" s="46" t="str">
        <f>IFERROR(VLOOKUP(A:A,变更记录表_产品!A:G,7,0),"")</f>
        <v>MIS系统信息修改</v>
      </c>
      <c r="H64" s="57" t="str">
        <f>IFERROR(VLOOKUP(A:A,变更记录表_产品!A:I,9,0),"")</f>
        <v>中</v>
      </c>
      <c r="I64" s="57">
        <f>IFERROR(VLOOKUP(A:A,变更记录表_产品!A:J,10,0),"")</f>
        <v>0.5</v>
      </c>
      <c r="J64" s="61" t="str">
        <f>IFERROR(VLOOKUP(A:A,变更记录表_产品!A:H,8,0),"")</f>
        <v>序号前面少了一个0</v>
      </c>
      <c r="K64" s="65" t="str">
        <f>IFERROR(VLOOKUP(A:A,变更记录表_产品!A:M,13,0),"")</f>
        <v>娄华</v>
      </c>
      <c r="L64" s="65" t="str">
        <f>IFERROR(VLOOKUP(A:A,变更记录表_产品!A:N,14,0),"")</f>
        <v>陈飞</v>
      </c>
      <c r="M64" s="50">
        <f>IFERROR(VLOOKUP(A:A,变更记录表_产品!A:K,11,0),"")</f>
        <v>42440</v>
      </c>
      <c r="N64" s="50">
        <f>IFERROR(VLOOKUP(A:A,变更记录表_产品!A:L,12,0),"")</f>
        <v>42450</v>
      </c>
      <c r="O64" s="20">
        <f t="shared" ca="1" si="0"/>
        <v>685</v>
      </c>
      <c r="P64" s="65" t="str">
        <f>IFERROR(VLOOKUP(A:A,变更记录表_产品!A:O,15,0),"")</f>
        <v>数据变更</v>
      </c>
      <c r="Q64" s="70" t="str">
        <f>IFERROR(VLOOKUP(A:A,变更记录表_产品!A:P,16,0),"")</f>
        <v>已完成</v>
      </c>
      <c r="R64" s="40" t="str">
        <f>IFERROR(VLOOKUP(A:A,变更记录表_产品!A:Q,17,0),"")</f>
        <v>.\数据提取变更签字扫描件\机务\201603.JPG</v>
      </c>
      <c r="S64" s="70" t="s">
        <v>92</v>
      </c>
      <c r="T64" s="71">
        <v>0</v>
      </c>
    </row>
    <row r="65" spans="1:20">
      <c r="A65" s="24">
        <v>65</v>
      </c>
      <c r="B65" s="50">
        <f>IFERROR(VLOOKUP(A:A,变更记录表_产品!A:B,2,0),"")</f>
        <v>42432</v>
      </c>
      <c r="C65" s="43" t="str">
        <f>IFERROR(VLOOKUP(A:A,变更记录表_产品!A:C,3,0),"")</f>
        <v>杨海川</v>
      </c>
      <c r="D65" s="43" t="str">
        <f>IFERROR(VLOOKUP(A:A,变更记录表_产品!A:D,4,0),"")</f>
        <v>采购保障部</v>
      </c>
      <c r="E65" s="43" t="str">
        <f>IFERROR(VLOOKUP(A:A,变更记录表_产品!A:E,5,0),"")</f>
        <v>MIS</v>
      </c>
      <c r="F65" s="40">
        <f>IFERROR(VLOOKUP(A:A,变更记录表_产品!A:F,6,0),"")</f>
        <v>0</v>
      </c>
      <c r="G65" s="46" t="str">
        <f>IFERROR(VLOOKUP(A:A,变更记录表_产品!A:G,7,0),"")</f>
        <v>MIS数据BUG修复</v>
      </c>
      <c r="H65" s="57" t="str">
        <f>IFERROR(VLOOKUP(A:A,变更记录表_产品!A:I,9,0),"")</f>
        <v>中</v>
      </c>
      <c r="I65" s="57">
        <f>IFERROR(VLOOKUP(A:A,变更记录表_产品!A:J,10,0),"")</f>
        <v>0.5</v>
      </c>
      <c r="J65" s="61">
        <f>IFERROR(VLOOKUP(A:A,变更记录表_产品!A:H,8,0),"")</f>
        <v>0</v>
      </c>
      <c r="K65" s="65" t="str">
        <f>IFERROR(VLOOKUP(A:A,变更记录表_产品!A:M,13,0),"")</f>
        <v>娄华</v>
      </c>
      <c r="L65" s="65" t="str">
        <f>IFERROR(VLOOKUP(A:A,变更记录表_产品!A:N,14,0),"")</f>
        <v>陈飞</v>
      </c>
      <c r="M65" s="50">
        <f>IFERROR(VLOOKUP(A:A,变更记录表_产品!A:K,11,0),"")</f>
        <v>42440</v>
      </c>
      <c r="N65" s="50">
        <f>IFERROR(VLOOKUP(A:A,变更记录表_产品!A:L,12,0),"")</f>
        <v>42450</v>
      </c>
      <c r="O65" s="20">
        <f t="shared" ca="1" si="0"/>
        <v>685</v>
      </c>
      <c r="P65" s="65" t="str">
        <f>IFERROR(VLOOKUP(A:A,变更记录表_产品!A:O,15,0),"")</f>
        <v>数据变更</v>
      </c>
      <c r="Q65" s="70" t="str">
        <f>IFERROR(VLOOKUP(A:A,变更记录表_产品!A:P,16,0),"")</f>
        <v>已完成</v>
      </c>
      <c r="R65" s="40" t="str">
        <f>IFERROR(VLOOKUP(A:A,变更记录表_产品!A:Q,17,0),"")</f>
        <v>.\数据提取变更签字扫描件\机务\201603.JPG</v>
      </c>
      <c r="S65" s="70" t="s">
        <v>145</v>
      </c>
      <c r="T65" s="71" t="s">
        <v>205</v>
      </c>
    </row>
    <row r="66" spans="1:20" ht="22.5">
      <c r="A66" s="24">
        <v>66</v>
      </c>
      <c r="B66" s="50">
        <f>IFERROR(VLOOKUP(A:A,变更记录表_产品!A:B,2,0),"")</f>
        <v>42432</v>
      </c>
      <c r="C66" s="43" t="str">
        <f>IFERROR(VLOOKUP(A:A,变更记录表_产品!A:C,3,0),"")</f>
        <v>盛斌斌</v>
      </c>
      <c r="D66" s="43" t="str">
        <f>IFERROR(VLOOKUP(A:A,变更记录表_产品!A:D,4,0),"")</f>
        <v>维修工程部</v>
      </c>
      <c r="E66" s="43" t="str">
        <f>IFERROR(VLOOKUP(A:A,变更记录表_产品!A:E,5,0),"")</f>
        <v>MIS</v>
      </c>
      <c r="F66" s="40">
        <f>IFERROR(VLOOKUP(A:A,变更记录表_产品!A:F,6,0),"")</f>
        <v>0</v>
      </c>
      <c r="G66" s="46" t="str">
        <f>IFERROR(VLOOKUP(A:A,变更记录表_产品!A:G,7,0),"")</f>
        <v>16POLS0001 PN:14330-350 SN:04124041 系统无法验收</v>
      </c>
      <c r="H66" s="57" t="str">
        <f>IFERROR(VLOOKUP(A:A,变更记录表_产品!A:I,9,0),"")</f>
        <v>中</v>
      </c>
      <c r="I66" s="57">
        <f>IFERROR(VLOOKUP(A:A,变更记录表_产品!A:J,10,0),"")</f>
        <v>0.5</v>
      </c>
      <c r="J66" s="61">
        <f>IFERROR(VLOOKUP(A:A,变更记录表_产品!A:H,8,0),"")</f>
        <v>0</v>
      </c>
      <c r="K66" s="65" t="str">
        <f>IFERROR(VLOOKUP(A:A,变更记录表_产品!A:M,13,0),"")</f>
        <v>娄华</v>
      </c>
      <c r="L66" s="65" t="str">
        <f>IFERROR(VLOOKUP(A:A,变更记录表_产品!A:N,14,0),"")</f>
        <v>陈飞</v>
      </c>
      <c r="M66" s="50">
        <f>IFERROR(VLOOKUP(A:A,变更记录表_产品!A:K,11,0),"")</f>
        <v>42440</v>
      </c>
      <c r="N66" s="50">
        <f>IFERROR(VLOOKUP(A:A,变更记录表_产品!A:L,12,0),"")</f>
        <v>42450</v>
      </c>
      <c r="O66" s="20">
        <f t="shared" ca="1" si="0"/>
        <v>685</v>
      </c>
      <c r="P66" s="65" t="str">
        <f>IFERROR(VLOOKUP(A:A,变更记录表_产品!A:O,15,0),"")</f>
        <v>数据变更</v>
      </c>
      <c r="Q66" s="70" t="str">
        <f>IFERROR(VLOOKUP(A:A,变更记录表_产品!A:P,16,0),"")</f>
        <v>已完成</v>
      </c>
      <c r="R66" s="40" t="str">
        <f>IFERROR(VLOOKUP(A:A,变更记录表_产品!A:Q,17,0),"")</f>
        <v>.\数据提取变更签字扫描件\机务\201603.JPG</v>
      </c>
      <c r="S66" s="70" t="s">
        <v>146</v>
      </c>
      <c r="T66" s="71" t="s">
        <v>206</v>
      </c>
    </row>
    <row r="67" spans="1:20">
      <c r="A67" s="24">
        <v>67</v>
      </c>
      <c r="B67" s="50">
        <f>IFERROR(VLOOKUP(A:A,变更记录表_产品!A:B,2,0),"")</f>
        <v>42432</v>
      </c>
      <c r="C67" s="43" t="str">
        <f>IFERROR(VLOOKUP(A:A,变更记录表_产品!A:C,3,0),"")</f>
        <v>孙正杰</v>
      </c>
      <c r="D67" s="43" t="str">
        <f>IFERROR(VLOOKUP(A:A,变更记录表_产品!A:D,4,0),"")</f>
        <v>采购保障部</v>
      </c>
      <c r="E67" s="43" t="str">
        <f>IFERROR(VLOOKUP(A:A,变更记录表_产品!A:E,5,0),"")</f>
        <v>MIS</v>
      </c>
      <c r="F67" s="40">
        <f>IFERROR(VLOOKUP(A:A,变更记录表_产品!A:F,6,0),"")</f>
        <v>0</v>
      </c>
      <c r="G67" s="46" t="str">
        <f>IFERROR(VLOOKUP(A:A,变更记录表_产品!A:G,7,0),"")</f>
        <v>发票推送错误</v>
      </c>
      <c r="H67" s="57" t="str">
        <f>IFERROR(VLOOKUP(A:A,变更记录表_产品!A:I,9,0),"")</f>
        <v>中</v>
      </c>
      <c r="I67" s="57">
        <f>IFERROR(VLOOKUP(A:A,变更记录表_产品!A:J,10,0),"")</f>
        <v>0.5</v>
      </c>
      <c r="J67" s="61">
        <f>IFERROR(VLOOKUP(A:A,变更记录表_产品!A:H,8,0),"")</f>
        <v>0</v>
      </c>
      <c r="K67" s="65" t="str">
        <f>IFERROR(VLOOKUP(A:A,变更记录表_产品!A:M,13,0),"")</f>
        <v>娄华</v>
      </c>
      <c r="L67" s="65" t="str">
        <f>IFERROR(VLOOKUP(A:A,变更记录表_产品!A:N,14,0),"")</f>
        <v>陈飞</v>
      </c>
      <c r="M67" s="50">
        <f>IFERROR(VLOOKUP(A:A,变更记录表_产品!A:K,11,0),"")</f>
        <v>42440</v>
      </c>
      <c r="N67" s="50">
        <f>IFERROR(VLOOKUP(A:A,变更记录表_产品!A:L,12,0),"")</f>
        <v>42450</v>
      </c>
      <c r="O67" s="20">
        <f t="shared" ref="O67:O130" ca="1" si="1">IFERROR((TODAY()-B67),"")</f>
        <v>685</v>
      </c>
      <c r="P67" s="65" t="str">
        <f>IFERROR(VLOOKUP(A:A,变更记录表_产品!A:O,15,0),"")</f>
        <v>数据变更</v>
      </c>
      <c r="Q67" s="70" t="str">
        <f>IFERROR(VLOOKUP(A:A,变更记录表_产品!A:P,16,0),"")</f>
        <v>已完成</v>
      </c>
      <c r="R67" s="40" t="str">
        <f>IFERROR(VLOOKUP(A:A,变更记录表_产品!A:Q,17,0),"")</f>
        <v>.\数据提取变更签字扫描件\机务\201603.JPG</v>
      </c>
      <c r="S67" s="70" t="s">
        <v>145</v>
      </c>
      <c r="T67" s="71" t="s">
        <v>207</v>
      </c>
    </row>
    <row r="68" spans="1:20">
      <c r="A68" s="24">
        <v>68</v>
      </c>
      <c r="B68" s="50">
        <f>IFERROR(VLOOKUP(A:A,变更记录表_产品!A:B,2,0),"")</f>
        <v>42433</v>
      </c>
      <c r="C68" s="43" t="str">
        <f>IFERROR(VLOOKUP(A:A,变更记录表_产品!A:C,3,0),"")</f>
        <v>王巍</v>
      </c>
      <c r="D68" s="43" t="str">
        <f>IFERROR(VLOOKUP(A:A,变更记录表_产品!A:D,4,0),"")</f>
        <v>维修工程部</v>
      </c>
      <c r="E68" s="43" t="str">
        <f>IFERROR(VLOOKUP(A:A,变更记录表_产品!A:E,5,0),"")</f>
        <v>MIS</v>
      </c>
      <c r="F68" s="40">
        <f>IFERROR(VLOOKUP(A:A,变更记录表_产品!A:F,6,0),"")</f>
        <v>0</v>
      </c>
      <c r="G68" s="46" t="str">
        <f>IFERROR(VLOOKUP(A:A,变更记录表_产品!A:G,7,0),"")</f>
        <v>条码169091102295无法转库发料</v>
      </c>
      <c r="H68" s="57" t="str">
        <f>IFERROR(VLOOKUP(A:A,变更记录表_产品!A:I,9,0),"")</f>
        <v>中</v>
      </c>
      <c r="I68" s="57">
        <f>IFERROR(VLOOKUP(A:A,变更记录表_产品!A:J,10,0),"")</f>
        <v>0.5</v>
      </c>
      <c r="J68" s="61">
        <f>IFERROR(VLOOKUP(A:A,变更记录表_产品!A:H,8,0),"")</f>
        <v>0</v>
      </c>
      <c r="K68" s="65" t="str">
        <f>IFERROR(VLOOKUP(A:A,变更记录表_产品!A:M,13,0),"")</f>
        <v>娄华</v>
      </c>
      <c r="L68" s="65" t="str">
        <f>IFERROR(VLOOKUP(A:A,变更记录表_产品!A:N,14,0),"")</f>
        <v>陈飞</v>
      </c>
      <c r="M68" s="50">
        <f>IFERROR(VLOOKUP(A:A,变更记录表_产品!A:K,11,0),"")</f>
        <v>42440</v>
      </c>
      <c r="N68" s="50">
        <f>IFERROR(VLOOKUP(A:A,变更记录表_产品!A:L,12,0),"")</f>
        <v>42450</v>
      </c>
      <c r="O68" s="20">
        <f t="shared" ca="1" si="1"/>
        <v>684</v>
      </c>
      <c r="P68" s="65" t="str">
        <f>IFERROR(VLOOKUP(A:A,变更记录表_产品!A:O,15,0),"")</f>
        <v>数据变更</v>
      </c>
      <c r="Q68" s="70" t="str">
        <f>IFERROR(VLOOKUP(A:A,变更记录表_产品!A:P,16,0),"")</f>
        <v>已完成</v>
      </c>
      <c r="R68" s="40" t="str">
        <f>IFERROR(VLOOKUP(A:A,变更记录表_产品!A:Q,17,0),"")</f>
        <v>.\数据提取变更签字扫描件\机务\201603.JPG</v>
      </c>
      <c r="S68" s="70" t="s">
        <v>145</v>
      </c>
      <c r="T68" s="71">
        <v>0</v>
      </c>
    </row>
    <row r="69" spans="1:20">
      <c r="A69" s="24">
        <v>69</v>
      </c>
      <c r="B69" s="50">
        <f>IFERROR(VLOOKUP(A:A,变更记录表_产品!A:B,2,0),"")</f>
        <v>42436</v>
      </c>
      <c r="C69" s="43" t="str">
        <f>IFERROR(VLOOKUP(A:A,变更记录表_产品!A:C,3,0),"")</f>
        <v>王修明</v>
      </c>
      <c r="D69" s="43" t="str">
        <f>IFERROR(VLOOKUP(A:A,变更记录表_产品!A:D,4,0),"")</f>
        <v>维修工程部</v>
      </c>
      <c r="E69" s="43" t="str">
        <f>IFERROR(VLOOKUP(A:A,变更记录表_产品!A:E,5,0),"")</f>
        <v>MIS</v>
      </c>
      <c r="F69" s="40">
        <f>IFERROR(VLOOKUP(A:A,变更记录表_产品!A:F,6,0),"")</f>
        <v>0</v>
      </c>
      <c r="G69" s="46" t="str">
        <f>IFERROR(VLOOKUP(A:A,变更记录表_产品!A:G,7,0),"")</f>
        <v>不正常航班信息重复录入删除</v>
      </c>
      <c r="H69" s="57" t="str">
        <f>IFERROR(VLOOKUP(A:A,变更记录表_产品!A:I,9,0),"")</f>
        <v>中</v>
      </c>
      <c r="I69" s="57">
        <f>IFERROR(VLOOKUP(A:A,变更记录表_产品!A:J,10,0),"")</f>
        <v>0.5</v>
      </c>
      <c r="J69" s="61" t="str">
        <f>IFERROR(VLOOKUP(A:A,变更记录表_产品!A:H,8,0),"")</f>
        <v>重复录入</v>
      </c>
      <c r="K69" s="65" t="str">
        <f>IFERROR(VLOOKUP(A:A,变更记录表_产品!A:M,13,0),"")</f>
        <v>娄华</v>
      </c>
      <c r="L69" s="65" t="str">
        <f>IFERROR(VLOOKUP(A:A,变更记录表_产品!A:N,14,0),"")</f>
        <v>陈飞</v>
      </c>
      <c r="M69" s="50">
        <f>IFERROR(VLOOKUP(A:A,变更记录表_产品!A:K,11,0),"")</f>
        <v>42440</v>
      </c>
      <c r="N69" s="50">
        <f>IFERROR(VLOOKUP(A:A,变更记录表_产品!A:L,12,0),"")</f>
        <v>42450</v>
      </c>
      <c r="O69" s="20">
        <f t="shared" ca="1" si="1"/>
        <v>681</v>
      </c>
      <c r="P69" s="65" t="str">
        <f>IFERROR(VLOOKUP(A:A,变更记录表_产品!A:O,15,0),"")</f>
        <v>数据变更</v>
      </c>
      <c r="Q69" s="70" t="str">
        <f>IFERROR(VLOOKUP(A:A,变更记录表_产品!A:P,16,0),"")</f>
        <v>已完成</v>
      </c>
      <c r="R69" s="40" t="str">
        <f>IFERROR(VLOOKUP(A:A,变更记录表_产品!A:Q,17,0),"")</f>
        <v>.\数据提取变更签字扫描件\机务\201603.JPG</v>
      </c>
      <c r="S69" s="70" t="s">
        <v>92</v>
      </c>
      <c r="T69" s="71">
        <v>0</v>
      </c>
    </row>
    <row r="70" spans="1:20">
      <c r="A70" s="24">
        <v>70</v>
      </c>
      <c r="B70" s="50">
        <f>IFERROR(VLOOKUP(A:A,变更记录表_产品!A:B,2,0),"")</f>
        <v>42436</v>
      </c>
      <c r="C70" s="43" t="str">
        <f>IFERROR(VLOOKUP(A:A,变更记录表_产品!A:C,3,0),"")</f>
        <v>徐辉</v>
      </c>
      <c r="D70" s="43" t="str">
        <f>IFERROR(VLOOKUP(A:A,变更记录表_产品!A:D,4,0),"")</f>
        <v>维修工程部</v>
      </c>
      <c r="E70" s="43" t="str">
        <f>IFERROR(VLOOKUP(A:A,变更记录表_产品!A:E,5,0),"")</f>
        <v>MIS</v>
      </c>
      <c r="F70" s="40">
        <f>IFERROR(VLOOKUP(A:A,变更记录表_产品!A:F,6,0),"")</f>
        <v>0</v>
      </c>
      <c r="G70" s="46" t="str">
        <f>IFERROR(VLOOKUP(A:A,变更记录表_产品!A:G,7,0),"")</f>
        <v>2015年下半年NRC匹配导出</v>
      </c>
      <c r="H70" s="57" t="str">
        <f>IFERROR(VLOOKUP(A:A,变更记录表_产品!A:I,9,0),"")</f>
        <v>中</v>
      </c>
      <c r="I70" s="57">
        <f>IFERROR(VLOOKUP(A:A,变更记录表_产品!A:J,10,0),"")</f>
        <v>0.5</v>
      </c>
      <c r="J70" s="61" t="str">
        <f>IFERROR(VLOOKUP(A:A,变更记录表_产品!A:H,8,0),"")</f>
        <v>审计</v>
      </c>
      <c r="K70" s="65" t="str">
        <f>IFERROR(VLOOKUP(A:A,变更记录表_产品!A:M,13,0),"")</f>
        <v>娄华</v>
      </c>
      <c r="L70" s="65" t="str">
        <f>IFERROR(VLOOKUP(A:A,变更记录表_产品!A:N,14,0),"")</f>
        <v>陈飞</v>
      </c>
      <c r="M70" s="50">
        <f>IFERROR(VLOOKUP(A:A,变更记录表_产品!A:K,11,0),"")</f>
        <v>42440</v>
      </c>
      <c r="N70" s="50">
        <f>IFERROR(VLOOKUP(A:A,变更记录表_产品!A:L,12,0),"")</f>
        <v>42445</v>
      </c>
      <c r="O70" s="20">
        <f t="shared" ca="1" si="1"/>
        <v>681</v>
      </c>
      <c r="P70" s="65" t="str">
        <f>IFERROR(VLOOKUP(A:A,变更记录表_产品!A:O,15,0),"")</f>
        <v>数据变更</v>
      </c>
      <c r="Q70" s="70" t="str">
        <f>IFERROR(VLOOKUP(A:A,变更记录表_产品!A:P,16,0),"")</f>
        <v>已完成</v>
      </c>
      <c r="R70" s="40" t="str">
        <f>IFERROR(VLOOKUP(A:A,变更记录表_产品!A:Q,17,0),"")</f>
        <v>.\数据提取变更签字扫描件\机务\201603.JPG</v>
      </c>
      <c r="S70" s="70" t="s">
        <v>144</v>
      </c>
      <c r="T70" s="71">
        <v>0</v>
      </c>
    </row>
    <row r="71" spans="1:20">
      <c r="A71" s="24">
        <v>71</v>
      </c>
      <c r="B71" s="50">
        <f>IFERROR(VLOOKUP(A:A,变更记录表_产品!A:B,2,0),"")</f>
        <v>42436</v>
      </c>
      <c r="C71" s="43" t="str">
        <f>IFERROR(VLOOKUP(A:A,变更记录表_产品!A:C,3,0),"")</f>
        <v>邵林</v>
      </c>
      <c r="D71" s="43" t="str">
        <f>IFERROR(VLOOKUP(A:A,变更记录表_产品!A:D,4,0),"")</f>
        <v>采购保障部</v>
      </c>
      <c r="E71" s="43" t="str">
        <f>IFERROR(VLOOKUP(A:A,变更记录表_产品!A:E,5,0),"")</f>
        <v>MIS</v>
      </c>
      <c r="F71" s="40">
        <f>IFERROR(VLOOKUP(A:A,变更记录表_产品!A:F,6,0),"")</f>
        <v>0</v>
      </c>
      <c r="G71" s="46" t="str">
        <f>IFERROR(VLOOKUP(A:A,变更记录表_产品!A:G,7,0),"")</f>
        <v>关于数据导出帮忙</v>
      </c>
      <c r="H71" s="57" t="str">
        <f>IFERROR(VLOOKUP(A:A,变更记录表_产品!A:I,9,0),"")</f>
        <v>中</v>
      </c>
      <c r="I71" s="57">
        <f>IFERROR(VLOOKUP(A:A,变更记录表_产品!A:J,10,0),"")</f>
        <v>0.5</v>
      </c>
      <c r="J71" s="61" t="str">
        <f>IFERROR(VLOOKUP(A:A,变更记录表_产品!A:H,8,0),"")</f>
        <v>因为我们库房建立浦东中心库，故需要一些不常用的件存放在相对库房资源充足的浦东库房，数据是用来为以后的分配做参考</v>
      </c>
      <c r="K71" s="65" t="str">
        <f>IFERROR(VLOOKUP(A:A,变更记录表_产品!A:M,13,0),"")</f>
        <v>娄华</v>
      </c>
      <c r="L71" s="65" t="str">
        <f>IFERROR(VLOOKUP(A:A,变更记录表_产品!A:N,14,0),"")</f>
        <v>陈飞</v>
      </c>
      <c r="M71" s="50">
        <f>IFERROR(VLOOKUP(A:A,变更记录表_产品!A:K,11,0),"")</f>
        <v>42440</v>
      </c>
      <c r="N71" s="50">
        <f>IFERROR(VLOOKUP(A:A,变更记录表_产品!A:L,12,0),"")</f>
        <v>42450</v>
      </c>
      <c r="O71" s="20">
        <f t="shared" ca="1" si="1"/>
        <v>681</v>
      </c>
      <c r="P71" s="65" t="str">
        <f>IFERROR(VLOOKUP(A:A,变更记录表_产品!A:O,15,0),"")</f>
        <v>数据变更</v>
      </c>
      <c r="Q71" s="70" t="str">
        <f>IFERROR(VLOOKUP(A:A,变更记录表_产品!A:P,16,0),"")</f>
        <v>已完成</v>
      </c>
      <c r="R71" s="40" t="str">
        <f>IFERROR(VLOOKUP(A:A,变更记录表_产品!A:Q,17,0),"")</f>
        <v>.\数据提取变更签字扫描件\机务\201603.JPG</v>
      </c>
      <c r="S71" s="70" t="s">
        <v>25</v>
      </c>
      <c r="T71" s="71">
        <v>0</v>
      </c>
    </row>
    <row r="72" spans="1:20">
      <c r="A72" s="24">
        <v>72</v>
      </c>
      <c r="B72" s="50">
        <f>IFERROR(VLOOKUP(A:A,变更记录表_产品!A:B,2,0),"")</f>
        <v>42437</v>
      </c>
      <c r="C72" s="43" t="str">
        <f>IFERROR(VLOOKUP(A:A,变更记录表_产品!A:C,3,0),"")</f>
        <v>洪赟</v>
      </c>
      <c r="D72" s="43" t="str">
        <f>IFERROR(VLOOKUP(A:A,变更记录表_产品!A:D,4,0),"")</f>
        <v>维修工程部</v>
      </c>
      <c r="E72" s="43" t="str">
        <f>IFERROR(VLOOKUP(A:A,变更记录表_产品!A:E,5,0),"")</f>
        <v>MIS</v>
      </c>
      <c r="F72" s="40">
        <f>IFERROR(VLOOKUP(A:A,变更记录表_产品!A:F,6,0),"")</f>
        <v>0</v>
      </c>
      <c r="G72" s="46" t="str">
        <f>IFERROR(VLOOKUP(A:A,变更记录表_产品!A:G,7,0),"")</f>
        <v>时控件工卡状态修改</v>
      </c>
      <c r="H72" s="57" t="str">
        <f>IFERROR(VLOOKUP(A:A,变更记录表_产品!A:I,9,0),"")</f>
        <v>高</v>
      </c>
      <c r="I72" s="57">
        <f>IFERROR(VLOOKUP(A:A,变更记录表_产品!A:J,10,0),"")</f>
        <v>0.5</v>
      </c>
      <c r="J72" s="61">
        <f>IFERROR(VLOOKUP(A:A,变更记录表_产品!A:H,8,0),"")</f>
        <v>0</v>
      </c>
      <c r="K72" s="65" t="str">
        <f>IFERROR(VLOOKUP(A:A,变更记录表_产品!A:M,13,0),"")</f>
        <v>娄华</v>
      </c>
      <c r="L72" s="65" t="str">
        <f>IFERROR(VLOOKUP(A:A,变更记录表_产品!A:N,14,0),"")</f>
        <v>陈飞</v>
      </c>
      <c r="M72" s="50">
        <f>IFERROR(VLOOKUP(A:A,变更记录表_产品!A:K,11,0),"")</f>
        <v>42440</v>
      </c>
      <c r="N72" s="50">
        <f>IFERROR(VLOOKUP(A:A,变更记录表_产品!A:L,12,0),"")</f>
        <v>42450</v>
      </c>
      <c r="O72" s="20">
        <f t="shared" ca="1" si="1"/>
        <v>680</v>
      </c>
      <c r="P72" s="65" t="str">
        <f>IFERROR(VLOOKUP(A:A,变更记录表_产品!A:O,15,0),"")</f>
        <v>数据变更</v>
      </c>
      <c r="Q72" s="70" t="str">
        <f>IFERROR(VLOOKUP(A:A,变更记录表_产品!A:P,16,0),"")</f>
        <v>已完成</v>
      </c>
      <c r="R72" s="40" t="str">
        <f>IFERROR(VLOOKUP(A:A,变更记录表_产品!A:Q,17,0),"")</f>
        <v>.\数据提取变更签字扫描件\机务\201603.JPG</v>
      </c>
      <c r="S72" s="70" t="s">
        <v>92</v>
      </c>
      <c r="T72" s="71" t="s">
        <v>193</v>
      </c>
    </row>
    <row r="73" spans="1:20">
      <c r="A73" s="24">
        <v>73</v>
      </c>
      <c r="B73" s="50">
        <f>IFERROR(VLOOKUP(A:A,变更记录表_产品!A:B,2,0),"")</f>
        <v>42437</v>
      </c>
      <c r="C73" s="43" t="str">
        <f>IFERROR(VLOOKUP(A:A,变更记录表_产品!A:C,3,0),"")</f>
        <v>洪赟</v>
      </c>
      <c r="D73" s="43" t="str">
        <f>IFERROR(VLOOKUP(A:A,变更记录表_产品!A:D,4,0),"")</f>
        <v>维修工程部</v>
      </c>
      <c r="E73" s="43" t="str">
        <f>IFERROR(VLOOKUP(A:A,变更记录表_产品!A:E,5,0),"")</f>
        <v>MIS</v>
      </c>
      <c r="F73" s="40">
        <f>IFERROR(VLOOKUP(A:A,变更记录表_产品!A:F,6,0),"")</f>
        <v>0</v>
      </c>
      <c r="G73" s="46" t="str">
        <f>IFERROR(VLOOKUP(A:A,变更记录表_产品!A:G,7,0),"")</f>
        <v>关于C检工作完工界面 C检工作包中EO封面版本问题</v>
      </c>
      <c r="H73" s="57" t="str">
        <f>IFERROR(VLOOKUP(A:A,变更记录表_产品!A:I,9,0),"")</f>
        <v>中</v>
      </c>
      <c r="I73" s="57">
        <f>IFERROR(VLOOKUP(A:A,变更记录表_产品!A:J,10,0),"")</f>
        <v>0.5</v>
      </c>
      <c r="J73" s="61" t="str">
        <f>IFERROR(VLOOKUP(A:A,变更记录表_产品!A:H,8,0),"")</f>
        <v>系统出错了</v>
      </c>
      <c r="K73" s="65" t="str">
        <f>IFERROR(VLOOKUP(A:A,变更记录表_产品!A:M,13,0),"")</f>
        <v>娄华</v>
      </c>
      <c r="L73" s="65" t="str">
        <f>IFERROR(VLOOKUP(A:A,变更记录表_产品!A:N,14,0),"")</f>
        <v>陈飞</v>
      </c>
      <c r="M73" s="50">
        <f>IFERROR(VLOOKUP(A:A,变更记录表_产品!A:K,11,0),"")</f>
        <v>42440</v>
      </c>
      <c r="N73" s="50">
        <f>IFERROR(VLOOKUP(A:A,变更记录表_产品!A:L,12,0),"")</f>
        <v>42450</v>
      </c>
      <c r="O73" s="20">
        <f t="shared" ca="1" si="1"/>
        <v>680</v>
      </c>
      <c r="P73" s="65" t="str">
        <f>IFERROR(VLOOKUP(A:A,变更记录表_产品!A:O,15,0),"")</f>
        <v>数据变更</v>
      </c>
      <c r="Q73" s="70" t="str">
        <f>IFERROR(VLOOKUP(A:A,变更记录表_产品!A:P,16,0),"")</f>
        <v>已完成</v>
      </c>
      <c r="R73" s="40" t="str">
        <f>IFERROR(VLOOKUP(A:A,变更记录表_产品!A:Q,17,0),"")</f>
        <v>.\数据提取变更签字扫描件\机务\201603.JPG</v>
      </c>
      <c r="S73" s="70" t="s">
        <v>145</v>
      </c>
      <c r="T73" s="71" t="s">
        <v>208</v>
      </c>
    </row>
    <row r="74" spans="1:20">
      <c r="A74" s="24">
        <v>74</v>
      </c>
      <c r="B74" s="50">
        <f>IFERROR(VLOOKUP(A:A,变更记录表_产品!A:B,2,0),"")</f>
        <v>42439</v>
      </c>
      <c r="C74" s="43" t="str">
        <f>IFERROR(VLOOKUP(A:A,变更记录表_产品!A:C,3,0),"")</f>
        <v>余沅孟</v>
      </c>
      <c r="D74" s="43" t="str">
        <f>IFERROR(VLOOKUP(A:A,变更记录表_产品!A:D,4,0),"")</f>
        <v>采购保障部</v>
      </c>
      <c r="E74" s="43" t="str">
        <f>IFERROR(VLOOKUP(A:A,变更记录表_产品!A:E,5,0),"")</f>
        <v>MIS</v>
      </c>
      <c r="F74" s="40">
        <f>IFERROR(VLOOKUP(A:A,变更记录表_产品!A:F,6,0),"")</f>
        <v>0</v>
      </c>
      <c r="G74" s="46" t="str">
        <f>IFERROR(VLOOKUP(A:A,变更记录表_产品!A:G,7,0),"")</f>
        <v>MIS合同推送出现BUG</v>
      </c>
      <c r="H74" s="57" t="str">
        <f>IFERROR(VLOOKUP(A:A,变更记录表_产品!A:I,9,0),"")</f>
        <v>中</v>
      </c>
      <c r="I74" s="57">
        <f>IFERROR(VLOOKUP(A:A,变更记录表_产品!A:J,10,0),"")</f>
        <v>0.5</v>
      </c>
      <c r="J74" s="61">
        <f>IFERROR(VLOOKUP(A:A,变更记录表_产品!A:H,8,0),"")</f>
        <v>0</v>
      </c>
      <c r="K74" s="65" t="str">
        <f>IFERROR(VLOOKUP(A:A,变更记录表_产品!A:M,13,0),"")</f>
        <v>娄华</v>
      </c>
      <c r="L74" s="65" t="str">
        <f>IFERROR(VLOOKUP(A:A,变更记录表_产品!A:N,14,0),"")</f>
        <v>陈飞</v>
      </c>
      <c r="M74" s="50">
        <f>IFERROR(VLOOKUP(A:A,变更记录表_产品!A:K,11,0),"")</f>
        <v>42447</v>
      </c>
      <c r="N74" s="50">
        <f>IFERROR(VLOOKUP(A:A,变更记录表_产品!A:L,12,0),"")</f>
        <v>42450</v>
      </c>
      <c r="O74" s="20">
        <f t="shared" ca="1" si="1"/>
        <v>678</v>
      </c>
      <c r="P74" s="65" t="str">
        <f>IFERROR(VLOOKUP(A:A,变更记录表_产品!A:O,15,0),"")</f>
        <v>数据变更</v>
      </c>
      <c r="Q74" s="70" t="str">
        <f>IFERROR(VLOOKUP(A:A,变更记录表_产品!A:P,16,0),"")</f>
        <v>已完成</v>
      </c>
      <c r="R74" s="40" t="str">
        <f>IFERROR(VLOOKUP(A:A,变更记录表_产品!A:Q,17,0),"")</f>
        <v>.\数据提取变更签字扫描件\机务\201603.JPG</v>
      </c>
      <c r="S74" s="70" t="s">
        <v>145</v>
      </c>
      <c r="T74" s="71">
        <v>0</v>
      </c>
    </row>
    <row r="75" spans="1:20">
      <c r="A75" s="24">
        <v>75</v>
      </c>
      <c r="B75" s="50">
        <f>IFERROR(VLOOKUP(A:A,变更记录表_产品!A:B,2,0),"")</f>
        <v>42439</v>
      </c>
      <c r="C75" s="43" t="str">
        <f>IFERROR(VLOOKUP(A:A,变更记录表_产品!A:C,3,0),"")</f>
        <v>冯小辉</v>
      </c>
      <c r="D75" s="43" t="str">
        <f>IFERROR(VLOOKUP(A:A,变更记录表_产品!A:D,4,0),"")</f>
        <v>采购保障部</v>
      </c>
      <c r="E75" s="43" t="str">
        <f>IFERROR(VLOOKUP(A:A,变更记录表_产品!A:E,5,0),"")</f>
        <v>MIS</v>
      </c>
      <c r="F75" s="40">
        <f>IFERROR(VLOOKUP(A:A,变更记录表_产品!A:F,6,0),"")</f>
        <v>0</v>
      </c>
      <c r="G75" s="46" t="str">
        <f>IFERROR(VLOOKUP(A:A,变更记录表_产品!A:G,7,0),"")</f>
        <v>4197镇流器数据修改</v>
      </c>
      <c r="H75" s="57" t="str">
        <f>IFERROR(VLOOKUP(A:A,变更记录表_产品!A:I,9,0),"")</f>
        <v>中</v>
      </c>
      <c r="I75" s="57">
        <f>IFERROR(VLOOKUP(A:A,变更记录表_产品!A:J,10,0),"")</f>
        <v>0.5</v>
      </c>
      <c r="J75" s="61">
        <f>IFERROR(VLOOKUP(A:A,变更记录表_产品!A:H,8,0),"")</f>
        <v>0</v>
      </c>
      <c r="K75" s="65" t="str">
        <f>IFERROR(VLOOKUP(A:A,变更记录表_产品!A:M,13,0),"")</f>
        <v>娄华</v>
      </c>
      <c r="L75" s="65" t="str">
        <f>IFERROR(VLOOKUP(A:A,变更记录表_产品!A:N,14,0),"")</f>
        <v>陈飞</v>
      </c>
      <c r="M75" s="50">
        <f>IFERROR(VLOOKUP(A:A,变更记录表_产品!A:K,11,0),"")</f>
        <v>42447</v>
      </c>
      <c r="N75" s="50">
        <f>IFERROR(VLOOKUP(A:A,变更记录表_产品!A:L,12,0),"")</f>
        <v>42450</v>
      </c>
      <c r="O75" s="20">
        <f t="shared" ca="1" si="1"/>
        <v>678</v>
      </c>
      <c r="P75" s="65" t="str">
        <f>IFERROR(VLOOKUP(A:A,变更记录表_产品!A:O,15,0),"")</f>
        <v>数据变更</v>
      </c>
      <c r="Q75" s="70" t="str">
        <f>IFERROR(VLOOKUP(A:A,变更记录表_产品!A:P,16,0),"")</f>
        <v>已完成</v>
      </c>
      <c r="R75" s="40" t="str">
        <f>IFERROR(VLOOKUP(A:A,变更记录表_产品!A:Q,17,0),"")</f>
        <v>.\数据提取变更签字扫描件\机务\201603.JPG</v>
      </c>
      <c r="S75" s="70" t="s">
        <v>92</v>
      </c>
      <c r="T75" s="71">
        <v>0</v>
      </c>
    </row>
    <row r="76" spans="1:20">
      <c r="A76" s="24">
        <v>76</v>
      </c>
      <c r="B76" s="50">
        <f>IFERROR(VLOOKUP(A:A,变更记录表_产品!A:B,2,0),"")</f>
        <v>42439</v>
      </c>
      <c r="C76" s="43" t="str">
        <f>IFERROR(VLOOKUP(A:A,变更记录表_产品!A:C,3,0),"")</f>
        <v>盛斌斌</v>
      </c>
      <c r="D76" s="43" t="str">
        <f>IFERROR(VLOOKUP(A:A,变更记录表_产品!A:D,4,0),"")</f>
        <v>维修工程部</v>
      </c>
      <c r="E76" s="43" t="str">
        <f>IFERROR(VLOOKUP(A:A,变更记录表_产品!A:E,5,0),"")</f>
        <v>MIS</v>
      </c>
      <c r="F76" s="40">
        <f>IFERROR(VLOOKUP(A:A,变更记录表_产品!A:F,6,0),"")</f>
        <v>0</v>
      </c>
      <c r="G76" s="46" t="str">
        <f>IFERROR(VLOOKUP(A:A,变更记录表_产品!A:G,7,0),"")</f>
        <v>修改完工记录1</v>
      </c>
      <c r="H76" s="57" t="str">
        <f>IFERROR(VLOOKUP(A:A,变更记录表_产品!A:I,9,0),"")</f>
        <v>中</v>
      </c>
      <c r="I76" s="57">
        <f>IFERROR(VLOOKUP(A:A,变更记录表_产品!A:J,10,0),"")</f>
        <v>0.5</v>
      </c>
      <c r="J76" s="61" t="str">
        <f>IFERROR(VLOOKUP(A:A,变更记录表_产品!A:H,8,0),"")</f>
        <v>是由于空客给的件序号有误，因此完工记录与实际不符</v>
      </c>
      <c r="K76" s="65" t="str">
        <f>IFERROR(VLOOKUP(A:A,变更记录表_产品!A:M,13,0),"")</f>
        <v>娄华</v>
      </c>
      <c r="L76" s="65" t="str">
        <f>IFERROR(VLOOKUP(A:A,变更记录表_产品!A:N,14,0),"")</f>
        <v>陈飞</v>
      </c>
      <c r="M76" s="50">
        <f>IFERROR(VLOOKUP(A:A,变更记录表_产品!A:K,11,0),"")</f>
        <v>42447</v>
      </c>
      <c r="N76" s="50">
        <f>IFERROR(VLOOKUP(A:A,变更记录表_产品!A:L,12,0),"")</f>
        <v>42450</v>
      </c>
      <c r="O76" s="20">
        <f t="shared" ca="1" si="1"/>
        <v>678</v>
      </c>
      <c r="P76" s="65" t="str">
        <f>IFERROR(VLOOKUP(A:A,变更记录表_产品!A:O,15,0),"")</f>
        <v>数据变更</v>
      </c>
      <c r="Q76" s="70" t="str">
        <f>IFERROR(VLOOKUP(A:A,变更记录表_产品!A:P,16,0),"")</f>
        <v>已完成</v>
      </c>
      <c r="R76" s="40" t="str">
        <f>IFERROR(VLOOKUP(A:A,变更记录表_产品!A:Q,17,0),"")</f>
        <v>.\数据提取变更签字扫描件\机务\201603.JPG</v>
      </c>
      <c r="S76" s="70" t="s">
        <v>92</v>
      </c>
      <c r="T76" s="71">
        <v>0</v>
      </c>
    </row>
    <row r="77" spans="1:20">
      <c r="A77" s="24">
        <v>77</v>
      </c>
      <c r="B77" s="50">
        <f>IFERROR(VLOOKUP(A:A,变更记录表_产品!A:B,2,0),"")</f>
        <v>42440</v>
      </c>
      <c r="C77" s="43" t="str">
        <f>IFERROR(VLOOKUP(A:A,变更记录表_产品!A:C,3,0),"")</f>
        <v>盛斌斌</v>
      </c>
      <c r="D77" s="43" t="str">
        <f>IFERROR(VLOOKUP(A:A,变更记录表_产品!A:D,4,0),"")</f>
        <v>维修工程部</v>
      </c>
      <c r="E77" s="43" t="str">
        <f>IFERROR(VLOOKUP(A:A,变更记录表_产品!A:E,5,0),"")</f>
        <v>MIS</v>
      </c>
      <c r="F77" s="40">
        <f>IFERROR(VLOOKUP(A:A,变更记录表_产品!A:F,6,0),"")</f>
        <v>0</v>
      </c>
      <c r="G77" s="46" t="str">
        <f>IFERROR(VLOOKUP(A:A,变更记录表_产品!A:G,7,0),"")</f>
        <v>拉一个子件</v>
      </c>
      <c r="H77" s="57" t="str">
        <f>IFERROR(VLOOKUP(A:A,变更记录表_产品!A:I,9,0),"")</f>
        <v>中</v>
      </c>
      <c r="I77" s="57">
        <f>IFERROR(VLOOKUP(A:A,变更记录表_产品!A:J,10,0),"")</f>
        <v>0.5</v>
      </c>
      <c r="J77" s="61">
        <f>IFERROR(VLOOKUP(A:A,变更记录表_产品!A:H,8,0),"")</f>
        <v>0</v>
      </c>
      <c r="K77" s="65" t="str">
        <f>IFERROR(VLOOKUP(A:A,变更记录表_产品!A:M,13,0),"")</f>
        <v>娄华</v>
      </c>
      <c r="L77" s="65" t="str">
        <f>IFERROR(VLOOKUP(A:A,变更记录表_产品!A:N,14,0),"")</f>
        <v>陈飞</v>
      </c>
      <c r="M77" s="50">
        <f>IFERROR(VLOOKUP(A:A,变更记录表_产品!A:K,11,0),"")</f>
        <v>42447</v>
      </c>
      <c r="N77" s="50">
        <f>IFERROR(VLOOKUP(A:A,变更记录表_产品!A:L,12,0),"")</f>
        <v>42450</v>
      </c>
      <c r="O77" s="20">
        <f t="shared" ca="1" si="1"/>
        <v>677</v>
      </c>
      <c r="P77" s="65" t="str">
        <f>IFERROR(VLOOKUP(A:A,变更记录表_产品!A:O,15,0),"")</f>
        <v>数据变更</v>
      </c>
      <c r="Q77" s="70" t="str">
        <f>IFERROR(VLOOKUP(A:A,变更记录表_产品!A:P,16,0),"")</f>
        <v>已完成</v>
      </c>
      <c r="R77" s="40" t="str">
        <f>IFERROR(VLOOKUP(A:A,变更记录表_产品!A:Q,17,0),"")</f>
        <v>.\数据提取变更签字扫描件\机务\201603.JPG</v>
      </c>
      <c r="S77" s="70" t="s">
        <v>146</v>
      </c>
      <c r="T77" s="71" t="s">
        <v>204</v>
      </c>
    </row>
    <row r="78" spans="1:20">
      <c r="A78" s="24">
        <v>78</v>
      </c>
      <c r="B78" s="50">
        <f>IFERROR(VLOOKUP(A:A,变更记录表_产品!A:B,2,0),"")</f>
        <v>42443</v>
      </c>
      <c r="C78" s="43" t="str">
        <f>IFERROR(VLOOKUP(A:A,变更记录表_产品!A:C,3,0),"")</f>
        <v>盛斌斌</v>
      </c>
      <c r="D78" s="43" t="str">
        <f>IFERROR(VLOOKUP(A:A,变更记录表_产品!A:D,4,0),"")</f>
        <v>维修工程部</v>
      </c>
      <c r="E78" s="43" t="str">
        <f>IFERROR(VLOOKUP(A:A,变更记录表_产品!A:E,5,0),"")</f>
        <v>MIS</v>
      </c>
      <c r="F78" s="40">
        <f>IFERROR(VLOOKUP(A:A,变更记录表_产品!A:F,6,0),"")</f>
        <v>0</v>
      </c>
      <c r="G78" s="46" t="str">
        <f>IFERROR(VLOOKUP(A:A,变更记录表_产品!A:G,7,0),"")</f>
        <v>拉一个子件J13</v>
      </c>
      <c r="H78" s="57" t="str">
        <f>IFERROR(VLOOKUP(A:A,变更记录表_产品!A:I,9,0),"")</f>
        <v>中</v>
      </c>
      <c r="I78" s="57">
        <f>IFERROR(VLOOKUP(A:A,变更记录表_产品!A:J,10,0),"")</f>
        <v>0.5</v>
      </c>
      <c r="J78" s="61">
        <f>IFERROR(VLOOKUP(A:A,变更记录表_产品!A:H,8,0),"")</f>
        <v>0</v>
      </c>
      <c r="K78" s="65" t="str">
        <f>IFERROR(VLOOKUP(A:A,变更记录表_产品!A:M,13,0),"")</f>
        <v>娄华</v>
      </c>
      <c r="L78" s="65" t="str">
        <f>IFERROR(VLOOKUP(A:A,变更记录表_产品!A:N,14,0),"")</f>
        <v>陈飞</v>
      </c>
      <c r="M78" s="50">
        <f>IFERROR(VLOOKUP(A:A,变更记录表_产品!A:K,11,0),"")</f>
        <v>42447</v>
      </c>
      <c r="N78" s="50">
        <f>IFERROR(VLOOKUP(A:A,变更记录表_产品!A:L,12,0),"")</f>
        <v>42450</v>
      </c>
      <c r="O78" s="20">
        <f t="shared" ca="1" si="1"/>
        <v>674</v>
      </c>
      <c r="P78" s="65" t="str">
        <f>IFERROR(VLOOKUP(A:A,变更记录表_产品!A:O,15,0),"")</f>
        <v>数据变更</v>
      </c>
      <c r="Q78" s="70" t="str">
        <f>IFERROR(VLOOKUP(A:A,变更记录表_产品!A:P,16,0),"")</f>
        <v>已完成</v>
      </c>
      <c r="R78" s="40" t="str">
        <f>IFERROR(VLOOKUP(A:A,变更记录表_产品!A:Q,17,0),"")</f>
        <v>.\数据提取变更签字扫描件\机务\201603.JPG</v>
      </c>
      <c r="S78" s="70" t="s">
        <v>146</v>
      </c>
      <c r="T78" s="71" t="s">
        <v>204</v>
      </c>
    </row>
    <row r="79" spans="1:20">
      <c r="A79" s="24">
        <v>79</v>
      </c>
      <c r="B79" s="50">
        <f>IFERROR(VLOOKUP(A:A,变更记录表_产品!A:B,2,0),"")</f>
        <v>42440</v>
      </c>
      <c r="C79" s="43" t="str">
        <f>IFERROR(VLOOKUP(A:A,变更记录表_产品!A:C,3,0),"")</f>
        <v>苏梦烨</v>
      </c>
      <c r="D79" s="43" t="str">
        <f>IFERROR(VLOOKUP(A:A,变更记录表_产品!A:D,4,0),"")</f>
        <v>采购保障部</v>
      </c>
      <c r="E79" s="43" t="str">
        <f>IFERROR(VLOOKUP(A:A,变更记录表_产品!A:E,5,0),"")</f>
        <v>MIS</v>
      </c>
      <c r="F79" s="40">
        <f>IFERROR(VLOOKUP(A:A,变更记录表_产品!A:F,6,0),"")</f>
        <v>0</v>
      </c>
      <c r="G79" s="46" t="str">
        <f>IFERROR(VLOOKUP(A:A,变更记录表_产品!A:G,7,0),"")</f>
        <v>15ROR2743供应商地点不合法</v>
      </c>
      <c r="H79" s="57" t="str">
        <f>IFERROR(VLOOKUP(A:A,变更记录表_产品!A:I,9,0),"")</f>
        <v>中</v>
      </c>
      <c r="I79" s="57">
        <f>IFERROR(VLOOKUP(A:A,变更记录表_产品!A:J,10,0),"")</f>
        <v>0.5</v>
      </c>
      <c r="J79" s="61" t="str">
        <f>IFERROR(VLOOKUP(A:A,变更记录表_产品!A:H,8,0),"")</f>
        <v>ERP数据交互问题</v>
      </c>
      <c r="K79" s="65" t="str">
        <f>IFERROR(VLOOKUP(A:A,变更记录表_产品!A:M,13,0),"")</f>
        <v>娄华</v>
      </c>
      <c r="L79" s="65" t="str">
        <f>IFERROR(VLOOKUP(A:A,变更记录表_产品!A:N,14,0),"")</f>
        <v>陈飞</v>
      </c>
      <c r="M79" s="50">
        <f>IFERROR(VLOOKUP(A:A,变更记录表_产品!A:K,11,0),"")</f>
        <v>42447</v>
      </c>
      <c r="N79" s="50">
        <f>IFERROR(VLOOKUP(A:A,变更记录表_产品!A:L,12,0),"")</f>
        <v>42444</v>
      </c>
      <c r="O79" s="20">
        <f t="shared" ca="1" si="1"/>
        <v>677</v>
      </c>
      <c r="P79" s="65" t="str">
        <f>IFERROR(VLOOKUP(A:A,变更记录表_产品!A:O,15,0),"")</f>
        <v>数据变更</v>
      </c>
      <c r="Q79" s="70" t="str">
        <f>IFERROR(VLOOKUP(A:A,变更记录表_产品!A:P,16,0),"")</f>
        <v>已完成</v>
      </c>
      <c r="R79" s="40" t="str">
        <f>IFERROR(VLOOKUP(A:A,变更记录表_产品!A:Q,17,0),"")</f>
        <v>.\数据提取变更签字扫描件\机务\201603.JPG</v>
      </c>
      <c r="S79" s="70" t="s">
        <v>92</v>
      </c>
      <c r="T79" s="71">
        <v>0</v>
      </c>
    </row>
    <row r="80" spans="1:20">
      <c r="A80" s="24">
        <v>80</v>
      </c>
      <c r="B80" s="50">
        <f>IFERROR(VLOOKUP(A:A,变更记录表_产品!A:B,2,0),"")</f>
        <v>42441</v>
      </c>
      <c r="C80" s="43" t="str">
        <f>IFERROR(VLOOKUP(A:A,变更记录表_产品!A:C,3,0),"")</f>
        <v>杨海川</v>
      </c>
      <c r="D80" s="43" t="str">
        <f>IFERROR(VLOOKUP(A:A,变更记录表_产品!A:D,4,0),"")</f>
        <v>采购保障部</v>
      </c>
      <c r="E80" s="43" t="str">
        <f>IFERROR(VLOOKUP(A:A,变更记录表_产品!A:E,5,0),"")</f>
        <v>MIS</v>
      </c>
      <c r="F80" s="40">
        <f>IFERROR(VLOOKUP(A:A,变更记录表_产品!A:F,6,0),"")</f>
        <v>0</v>
      </c>
      <c r="G80" s="46" t="str">
        <f>IFERROR(VLOOKUP(A:A,变更记录表_产品!A:G,7,0),"")</f>
        <v>关于目前还未解决的MIS数据问题</v>
      </c>
      <c r="H80" s="57" t="str">
        <f>IFERROR(VLOOKUP(A:A,变更记录表_产品!A:I,9,0),"")</f>
        <v>中</v>
      </c>
      <c r="I80" s="57">
        <f>IFERROR(VLOOKUP(A:A,变更记录表_产品!A:J,10,0),"")</f>
        <v>0.5</v>
      </c>
      <c r="J80" s="61">
        <f>IFERROR(VLOOKUP(A:A,变更记录表_产品!A:H,8,0),"")</f>
        <v>0</v>
      </c>
      <c r="K80" s="65" t="str">
        <f>IFERROR(VLOOKUP(A:A,变更记录表_产品!A:M,13,0),"")</f>
        <v>娄华</v>
      </c>
      <c r="L80" s="65" t="str">
        <f>IFERROR(VLOOKUP(A:A,变更记录表_产品!A:N,14,0),"")</f>
        <v>陈飞</v>
      </c>
      <c r="M80" s="50">
        <f>IFERROR(VLOOKUP(A:A,变更记录表_产品!A:K,11,0),"")</f>
        <v>42447</v>
      </c>
      <c r="N80" s="50">
        <f>IFERROR(VLOOKUP(A:A,变更记录表_产品!A:L,12,0),"")</f>
        <v>42450</v>
      </c>
      <c r="O80" s="20">
        <f t="shared" ca="1" si="1"/>
        <v>676</v>
      </c>
      <c r="P80" s="65" t="str">
        <f>IFERROR(VLOOKUP(A:A,变更记录表_产品!A:O,15,0),"")</f>
        <v>数据变更</v>
      </c>
      <c r="Q80" s="70" t="str">
        <f>IFERROR(VLOOKUP(A:A,变更记录表_产品!A:P,16,0),"")</f>
        <v>已完成</v>
      </c>
      <c r="R80" s="40" t="str">
        <f>IFERROR(VLOOKUP(A:A,变更记录表_产品!A:Q,17,0),"")</f>
        <v>.\数据提取变更签字扫描件\机务\201603.JPG</v>
      </c>
      <c r="S80" s="70" t="s">
        <v>146</v>
      </c>
      <c r="T80" s="71" t="s">
        <v>206</v>
      </c>
    </row>
    <row r="81" spans="1:20">
      <c r="A81" s="24">
        <v>81</v>
      </c>
      <c r="B81" s="50">
        <f>IFERROR(VLOOKUP(A:A,变更记录表_产品!A:B,2,0),"")</f>
        <v>42443</v>
      </c>
      <c r="C81" s="43" t="str">
        <f>IFERROR(VLOOKUP(A:A,变更记录表_产品!A:C,3,0),"")</f>
        <v>郑志波</v>
      </c>
      <c r="D81" s="43" t="str">
        <f>IFERROR(VLOOKUP(A:A,变更记录表_产品!A:D,4,0),"")</f>
        <v>采购保障部</v>
      </c>
      <c r="E81" s="43" t="str">
        <f>IFERROR(VLOOKUP(A:A,变更记录表_产品!A:E,5,0),"")</f>
        <v>MIS</v>
      </c>
      <c r="F81" s="40">
        <f>IFERROR(VLOOKUP(A:A,变更记录表_产品!A:F,6,0),"")</f>
        <v>0</v>
      </c>
      <c r="G81" s="46" t="str">
        <f>IFERROR(VLOOKUP(A:A,变更记录表_产品!A:G,7,0),"")</f>
        <v>系统BUG</v>
      </c>
      <c r="H81" s="57" t="str">
        <f>IFERROR(VLOOKUP(A:A,变更记录表_产品!A:I,9,0),"")</f>
        <v>中</v>
      </c>
      <c r="I81" s="57">
        <f>IFERROR(VLOOKUP(A:A,变更记录表_产品!A:J,10,0),"")</f>
        <v>0.5</v>
      </c>
      <c r="J81" s="61">
        <f>IFERROR(VLOOKUP(A:A,变更记录表_产品!A:H,8,0),"")</f>
        <v>0</v>
      </c>
      <c r="K81" s="65" t="str">
        <f>IFERROR(VLOOKUP(A:A,变更记录表_产品!A:M,13,0),"")</f>
        <v>娄华</v>
      </c>
      <c r="L81" s="65" t="str">
        <f>IFERROR(VLOOKUP(A:A,变更记录表_产品!A:N,14,0),"")</f>
        <v>陈飞</v>
      </c>
      <c r="M81" s="50">
        <f>IFERROR(VLOOKUP(A:A,变更记录表_产品!A:K,11,0),"")</f>
        <v>42447</v>
      </c>
      <c r="N81" s="50">
        <f>IFERROR(VLOOKUP(A:A,变更记录表_产品!A:L,12,0),"")</f>
        <v>42450</v>
      </c>
      <c r="O81" s="20">
        <f t="shared" ca="1" si="1"/>
        <v>674</v>
      </c>
      <c r="P81" s="65" t="str">
        <f>IFERROR(VLOOKUP(A:A,变更记录表_产品!A:O,15,0),"")</f>
        <v>数据变更</v>
      </c>
      <c r="Q81" s="70" t="str">
        <f>IFERROR(VLOOKUP(A:A,变更记录表_产品!A:P,16,0),"")</f>
        <v>已完成</v>
      </c>
      <c r="R81" s="40" t="str">
        <f>IFERROR(VLOOKUP(A:A,变更记录表_产品!A:Q,17,0),"")</f>
        <v>.\数据提取变更签字扫描件\机务\201603.JPG</v>
      </c>
      <c r="S81" s="70" t="s">
        <v>145</v>
      </c>
      <c r="T81" s="71" t="s">
        <v>209</v>
      </c>
    </row>
    <row r="82" spans="1:20">
      <c r="A82" s="24">
        <v>82</v>
      </c>
      <c r="B82" s="50">
        <f>IFERROR(VLOOKUP(A:A,变更记录表_产品!A:B,2,0),"")</f>
        <v>42443</v>
      </c>
      <c r="C82" s="43" t="str">
        <f>IFERROR(VLOOKUP(A:A,变更记录表_产品!A:C,3,0),"")</f>
        <v>张世云</v>
      </c>
      <c r="D82" s="43" t="str">
        <f>IFERROR(VLOOKUP(A:A,变更记录表_产品!A:D,4,0),"")</f>
        <v>维修工程部</v>
      </c>
      <c r="E82" s="43" t="str">
        <f>IFERROR(VLOOKUP(A:A,变更记录表_产品!A:E,5,0),"")</f>
        <v>MIS</v>
      </c>
      <c r="F82" s="40">
        <f>IFERROR(VLOOKUP(A:A,变更记录表_产品!A:F,6,0),"")</f>
        <v>0</v>
      </c>
      <c r="G82" s="46" t="str">
        <f>IFERROR(VLOOKUP(A:A,变更记录表_产品!A:G,7,0),"")</f>
        <v>MIS录入修正</v>
      </c>
      <c r="H82" s="57" t="str">
        <f>IFERROR(VLOOKUP(A:A,变更记录表_产品!A:I,9,0),"")</f>
        <v>中</v>
      </c>
      <c r="I82" s="57">
        <f>IFERROR(VLOOKUP(A:A,变更记录表_产品!A:J,10,0),"")</f>
        <v>0.5</v>
      </c>
      <c r="J82" s="61" t="str">
        <f>IFERROR(VLOOKUP(A:A,变更记录表_产品!A:H,8,0),"")</f>
        <v>近期复查发现SB A320-46-1095 R000在录入MIS时因误操作将版本R000录为R046，望批准修正</v>
      </c>
      <c r="K82" s="65" t="str">
        <f>IFERROR(VLOOKUP(A:A,变更记录表_产品!A:M,13,0),"")</f>
        <v>娄华</v>
      </c>
      <c r="L82" s="65" t="str">
        <f>IFERROR(VLOOKUP(A:A,变更记录表_产品!A:N,14,0),"")</f>
        <v>陈飞</v>
      </c>
      <c r="M82" s="50">
        <f>IFERROR(VLOOKUP(A:A,变更记录表_产品!A:K,11,0),"")</f>
        <v>42447</v>
      </c>
      <c r="N82" s="50">
        <f>IFERROR(VLOOKUP(A:A,变更记录表_产品!A:L,12,0),"")</f>
        <v>42450</v>
      </c>
      <c r="O82" s="20">
        <f t="shared" ca="1" si="1"/>
        <v>674</v>
      </c>
      <c r="P82" s="65" t="str">
        <f>IFERROR(VLOOKUP(A:A,变更记录表_产品!A:O,15,0),"")</f>
        <v>数据变更</v>
      </c>
      <c r="Q82" s="70" t="str">
        <f>IFERROR(VLOOKUP(A:A,变更记录表_产品!A:P,16,0),"")</f>
        <v>已完成</v>
      </c>
      <c r="R82" s="40" t="str">
        <f>IFERROR(VLOOKUP(A:A,变更记录表_产品!A:Q,17,0),"")</f>
        <v>.\数据提取变更签字扫描件\机务\201603.JPG</v>
      </c>
      <c r="S82" s="70" t="s">
        <v>92</v>
      </c>
      <c r="T82" s="71" t="s">
        <v>210</v>
      </c>
    </row>
    <row r="83" spans="1:20">
      <c r="A83" s="24">
        <v>83</v>
      </c>
      <c r="B83" s="50">
        <f>IFERROR(VLOOKUP(A:A,变更记录表_产品!A:B,2,0),"")</f>
        <v>42444</v>
      </c>
      <c r="C83" s="43" t="str">
        <f>IFERROR(VLOOKUP(A:A,变更记录表_产品!A:C,3,0),"")</f>
        <v>杨海川</v>
      </c>
      <c r="D83" s="43" t="str">
        <f>IFERROR(VLOOKUP(A:A,变更记录表_产品!A:D,4,0),"")</f>
        <v>采购保障部</v>
      </c>
      <c r="E83" s="43" t="str">
        <f>IFERROR(VLOOKUP(A:A,变更记录表_产品!A:E,5,0),"")</f>
        <v>MIS</v>
      </c>
      <c r="F83" s="40">
        <f>IFERROR(VLOOKUP(A:A,变更记录表_产品!A:F,6,0),"")</f>
        <v>0</v>
      </c>
      <c r="G83" s="46" t="str">
        <f>IFERROR(VLOOKUP(A:A,变更记录表_产品!A:G,7,0),"")</f>
        <v>Fw:Fw:Re:Re:Re:关于异常架位的盘查</v>
      </c>
      <c r="H83" s="57" t="str">
        <f>IFERROR(VLOOKUP(A:A,变更记录表_产品!A:I,9,0),"")</f>
        <v>中</v>
      </c>
      <c r="I83" s="57">
        <f>IFERROR(VLOOKUP(A:A,变更记录表_产品!A:J,10,0),"")</f>
        <v>0.5</v>
      </c>
      <c r="J83" s="61">
        <f>IFERROR(VLOOKUP(A:A,变更记录表_产品!A:H,8,0),"")</f>
        <v>0</v>
      </c>
      <c r="K83" s="65" t="str">
        <f>IFERROR(VLOOKUP(A:A,变更记录表_产品!A:M,13,0),"")</f>
        <v>娄华</v>
      </c>
      <c r="L83" s="65" t="str">
        <f>IFERROR(VLOOKUP(A:A,变更记录表_产品!A:N,14,0),"")</f>
        <v>陈飞</v>
      </c>
      <c r="M83" s="50">
        <f>IFERROR(VLOOKUP(A:A,变更记录表_产品!A:K,11,0),"")</f>
        <v>42447</v>
      </c>
      <c r="N83" s="50">
        <f>IFERROR(VLOOKUP(A:A,变更记录表_产品!A:L,12,0),"")</f>
        <v>42450</v>
      </c>
      <c r="O83" s="20">
        <f t="shared" ca="1" si="1"/>
        <v>673</v>
      </c>
      <c r="P83" s="65" t="str">
        <f>IFERROR(VLOOKUP(A:A,变更记录表_产品!A:O,15,0),"")</f>
        <v>数据变更</v>
      </c>
      <c r="Q83" s="70" t="str">
        <f>IFERROR(VLOOKUP(A:A,变更记录表_产品!A:P,16,0),"")</f>
        <v>已完成</v>
      </c>
      <c r="R83" s="40" t="str">
        <f>IFERROR(VLOOKUP(A:A,变更记录表_产品!A:Q,17,0),"")</f>
        <v>.\数据提取变更签字扫描件\机务\201603.JPG</v>
      </c>
      <c r="S83" s="70" t="s">
        <v>144</v>
      </c>
      <c r="T83" s="71">
        <v>0</v>
      </c>
    </row>
    <row r="84" spans="1:20" ht="22.5">
      <c r="A84" s="24">
        <v>84</v>
      </c>
      <c r="B84" s="50">
        <f>IFERROR(VLOOKUP(A:A,变更记录表_产品!A:B,2,0),"")</f>
        <v>42444</v>
      </c>
      <c r="C84" s="43" t="str">
        <f>IFERROR(VLOOKUP(A:A,变更记录表_产品!A:C,3,0),"")</f>
        <v>苏宏超</v>
      </c>
      <c r="D84" s="43" t="str">
        <f>IFERROR(VLOOKUP(A:A,变更记录表_产品!A:D,4,0),"")</f>
        <v>采购保障部</v>
      </c>
      <c r="E84" s="43" t="str">
        <f>IFERROR(VLOOKUP(A:A,变更记录表_产品!A:E,5,0),"")</f>
        <v>MIS</v>
      </c>
      <c r="F84" s="40">
        <f>IFERROR(VLOOKUP(A:A,变更记录表_产品!A:F,6,0),"")</f>
        <v>0</v>
      </c>
      <c r="G84" s="46" t="str">
        <f>IFERROR(VLOOKUP(A:A,变更记录表_产品!A:G,7,0),"")</f>
        <v>发票04299220、08899503、08729369、09046222 MIS推送有问题</v>
      </c>
      <c r="H84" s="57" t="str">
        <f>IFERROR(VLOOKUP(A:A,变更记录表_产品!A:I,9,0),"")</f>
        <v>中</v>
      </c>
      <c r="I84" s="57">
        <f>IFERROR(VLOOKUP(A:A,变更记录表_产品!A:J,10,0),"")</f>
        <v>0.5</v>
      </c>
      <c r="J84" s="61">
        <f>IFERROR(VLOOKUP(A:A,变更记录表_产品!A:H,8,0),"")</f>
        <v>0</v>
      </c>
      <c r="K84" s="65" t="str">
        <f>IFERROR(VLOOKUP(A:A,变更记录表_产品!A:M,13,0),"")</f>
        <v>娄华</v>
      </c>
      <c r="L84" s="65" t="str">
        <f>IFERROR(VLOOKUP(A:A,变更记录表_产品!A:N,14,0),"")</f>
        <v>陈飞</v>
      </c>
      <c r="M84" s="50">
        <f>IFERROR(VLOOKUP(A:A,变更记录表_产品!A:K,11,0),"")</f>
        <v>42447</v>
      </c>
      <c r="N84" s="50">
        <f>IFERROR(VLOOKUP(A:A,变更记录表_产品!A:L,12,0),"")</f>
        <v>42450</v>
      </c>
      <c r="O84" s="20">
        <f t="shared" ca="1" si="1"/>
        <v>673</v>
      </c>
      <c r="P84" s="65" t="str">
        <f>IFERROR(VLOOKUP(A:A,变更记录表_产品!A:O,15,0),"")</f>
        <v>数据变更</v>
      </c>
      <c r="Q84" s="70" t="str">
        <f>IFERROR(VLOOKUP(A:A,变更记录表_产品!A:P,16,0),"")</f>
        <v>已完成</v>
      </c>
      <c r="R84" s="40" t="str">
        <f>IFERROR(VLOOKUP(A:A,变更记录表_产品!A:Q,17,0),"")</f>
        <v>.\数据提取变更签字扫描件\机务\201603.JPG</v>
      </c>
      <c r="S84" s="70" t="s">
        <v>145</v>
      </c>
      <c r="T84" s="71">
        <v>0</v>
      </c>
    </row>
    <row r="85" spans="1:20" ht="22.5">
      <c r="A85" s="24">
        <v>85</v>
      </c>
      <c r="B85" s="50">
        <f>IFERROR(VLOOKUP(A:A,变更记录表_产品!A:B,2,0),"")</f>
        <v>42444</v>
      </c>
      <c r="C85" s="43" t="str">
        <f>IFERROR(VLOOKUP(A:A,变更记录表_产品!A:C,3,0),"")</f>
        <v>杨海川</v>
      </c>
      <c r="D85" s="43" t="str">
        <f>IFERROR(VLOOKUP(A:A,变更记录表_产品!A:D,4,0),"")</f>
        <v>采购保障部</v>
      </c>
      <c r="E85" s="43" t="str">
        <f>IFERROR(VLOOKUP(A:A,变更记录表_产品!A:E,5,0),"")</f>
        <v>MIS</v>
      </c>
      <c r="F85" s="40">
        <f>IFERROR(VLOOKUP(A:A,变更记录表_产品!A:F,6,0),"")</f>
        <v>0</v>
      </c>
      <c r="G85" s="46" t="str">
        <f>IFERROR(VLOOKUP(A:A,变更记录表_产品!A:G,7,0),"")</f>
        <v>关于16POLS0074合同 件号 2123M56P04 序号 EMDB2960</v>
      </c>
      <c r="H85" s="57" t="str">
        <f>IFERROR(VLOOKUP(A:A,变更记录表_产品!A:I,9,0),"")</f>
        <v>中</v>
      </c>
      <c r="I85" s="57">
        <f>IFERROR(VLOOKUP(A:A,变更记录表_产品!A:J,10,0),"")</f>
        <v>0.5</v>
      </c>
      <c r="J85" s="61">
        <f>IFERROR(VLOOKUP(A:A,变更记录表_产品!A:H,8,0),"")</f>
        <v>0</v>
      </c>
      <c r="K85" s="65" t="str">
        <f>IFERROR(VLOOKUP(A:A,变更记录表_产品!A:M,13,0),"")</f>
        <v>娄华</v>
      </c>
      <c r="L85" s="65" t="str">
        <f>IFERROR(VLOOKUP(A:A,变更记录表_产品!A:N,14,0),"")</f>
        <v>陈飞</v>
      </c>
      <c r="M85" s="50">
        <f>IFERROR(VLOOKUP(A:A,变更记录表_产品!A:K,11,0),"")</f>
        <v>42447</v>
      </c>
      <c r="N85" s="50">
        <f>IFERROR(VLOOKUP(A:A,变更记录表_产品!A:L,12,0),"")</f>
        <v>42450</v>
      </c>
      <c r="O85" s="20">
        <f t="shared" ca="1" si="1"/>
        <v>673</v>
      </c>
      <c r="P85" s="65" t="str">
        <f>IFERROR(VLOOKUP(A:A,变更记录表_产品!A:O,15,0),"")</f>
        <v>数据变更</v>
      </c>
      <c r="Q85" s="70" t="str">
        <f>IFERROR(VLOOKUP(A:A,变更记录表_产品!A:P,16,0),"")</f>
        <v>已完成</v>
      </c>
      <c r="R85" s="40" t="str">
        <f>IFERROR(VLOOKUP(A:A,变更记录表_产品!A:Q,17,0),"")</f>
        <v>.\数据提取变更签字扫描件\机务\201603.JPG</v>
      </c>
      <c r="S85" s="70" t="s">
        <v>145</v>
      </c>
      <c r="T85" s="71" t="s">
        <v>209</v>
      </c>
    </row>
    <row r="86" spans="1:20">
      <c r="A86" s="24">
        <v>86</v>
      </c>
      <c r="B86" s="50">
        <f>IFERROR(VLOOKUP(A:A,变更记录表_产品!A:B,2,0),"")</f>
        <v>42444</v>
      </c>
      <c r="C86" s="43" t="str">
        <f>IFERROR(VLOOKUP(A:A,变更记录表_产品!A:C,3,0),"")</f>
        <v>张琦</v>
      </c>
      <c r="D86" s="43" t="str">
        <f>IFERROR(VLOOKUP(A:A,变更记录表_产品!A:D,4,0),"")</f>
        <v>维修工程部</v>
      </c>
      <c r="E86" s="43" t="str">
        <f>IFERROR(VLOOKUP(A:A,变更记录表_产品!A:E,5,0),"")</f>
        <v>MIS</v>
      </c>
      <c r="F86" s="40">
        <f>IFERROR(VLOOKUP(A:A,变更记录表_产品!A:F,6,0),"")</f>
        <v>0</v>
      </c>
      <c r="G86" s="46" t="str">
        <f>IFERROR(VLOOKUP(A:A,变更记录表_产品!A:G,7,0),"")</f>
        <v>内审数据导出</v>
      </c>
      <c r="H86" s="57" t="str">
        <f>IFERROR(VLOOKUP(A:A,变更记录表_产品!A:I,9,0),"")</f>
        <v>中</v>
      </c>
      <c r="I86" s="57">
        <f>IFERROR(VLOOKUP(A:A,变更记录表_产品!A:J,10,0),"")</f>
        <v>0.5</v>
      </c>
      <c r="J86" s="61" t="str">
        <f>IFERROR(VLOOKUP(A:A,变更记录表_产品!A:H,8,0),"")</f>
        <v>审计</v>
      </c>
      <c r="K86" s="65" t="str">
        <f>IFERROR(VLOOKUP(A:A,变更记录表_产品!A:M,13,0),"")</f>
        <v>娄华</v>
      </c>
      <c r="L86" s="65" t="str">
        <f>IFERROR(VLOOKUP(A:A,变更记录表_产品!A:N,14,0),"")</f>
        <v>陈飞</v>
      </c>
      <c r="M86" s="50">
        <f>IFERROR(VLOOKUP(A:A,变更记录表_产品!A:K,11,0),"")</f>
        <v>42447</v>
      </c>
      <c r="N86" s="50">
        <f>IFERROR(VLOOKUP(A:A,变更记录表_产品!A:L,12,0),"")</f>
        <v>42447</v>
      </c>
      <c r="O86" s="20">
        <f t="shared" ca="1" si="1"/>
        <v>673</v>
      </c>
      <c r="P86" s="65" t="str">
        <f>IFERROR(VLOOKUP(A:A,变更记录表_产品!A:O,15,0),"")</f>
        <v>数据提取</v>
      </c>
      <c r="Q86" s="70" t="str">
        <f>IFERROR(VLOOKUP(A:A,变更记录表_产品!A:P,16,0),"")</f>
        <v>已完成</v>
      </c>
      <c r="R86" s="40" t="str">
        <f>IFERROR(VLOOKUP(A:A,变更记录表_产品!A:Q,17,0),"")</f>
        <v>.\数据提取变更签字扫描件\机务\201603.JPG</v>
      </c>
      <c r="S86" s="70" t="s">
        <v>25</v>
      </c>
      <c r="T86" s="71">
        <v>0</v>
      </c>
    </row>
    <row r="87" spans="1:20">
      <c r="A87" s="24">
        <v>87</v>
      </c>
      <c r="B87" s="50">
        <f>IFERROR(VLOOKUP(A:A,变更记录表_产品!A:B,2,0),"")</f>
        <v>42444</v>
      </c>
      <c r="C87" s="43" t="str">
        <f>IFERROR(VLOOKUP(A:A,变更记录表_产品!A:C,3,0),"")</f>
        <v>余沅孟</v>
      </c>
      <c r="D87" s="43" t="str">
        <f>IFERROR(VLOOKUP(A:A,变更记录表_产品!A:D,4,0),"")</f>
        <v>采购保障部</v>
      </c>
      <c r="E87" s="43" t="str">
        <f>IFERROR(VLOOKUP(A:A,变更记录表_产品!A:E,5,0),"")</f>
        <v>MIS</v>
      </c>
      <c r="F87" s="40">
        <f>IFERROR(VLOOKUP(A:A,变更记录表_产品!A:F,6,0),"")</f>
        <v>0</v>
      </c>
      <c r="G87" s="46" t="str">
        <f>IFERROR(VLOOKUP(A:A,变更记录表_产品!A:G,7,0),"")</f>
        <v>3800708-1、P-4346此件系统无法点到待修</v>
      </c>
      <c r="H87" s="57" t="str">
        <f>IFERROR(VLOOKUP(A:A,变更记录表_产品!A:I,9,0),"")</f>
        <v>中</v>
      </c>
      <c r="I87" s="57">
        <f>IFERROR(VLOOKUP(A:A,变更记录表_产品!A:J,10,0),"")</f>
        <v>0.5</v>
      </c>
      <c r="J87" s="61" t="str">
        <f>IFERROR(VLOOKUP(A:A,变更记录表_产品!A:H,8,0),"")</f>
        <v xml:space="preserve">一般拆件处理界面，在YC-BKY位置的件号，我们可以直接点击待修按钮做到DX位置，这样我们才能做MIS系统合同送修。
但此件现在在YC位置，我们点击待修按钮，此件不能到DX位，不知道是什么原因，这应该是BUG问题，烦请帮助处理一下，谢谢
</v>
      </c>
      <c r="K87" s="65" t="str">
        <f>IFERROR(VLOOKUP(A:A,变更记录表_产品!A:M,13,0),"")</f>
        <v>娄华</v>
      </c>
      <c r="L87" s="65" t="str">
        <f>IFERROR(VLOOKUP(A:A,变更记录表_产品!A:N,14,0),"")</f>
        <v>陈飞</v>
      </c>
      <c r="M87" s="50">
        <f>IFERROR(VLOOKUP(A:A,变更记录表_产品!A:K,11,0),"")</f>
        <v>42447</v>
      </c>
      <c r="N87" s="50">
        <f>IFERROR(VLOOKUP(A:A,变更记录表_产品!A:L,12,0),"")</f>
        <v>42450</v>
      </c>
      <c r="O87" s="20">
        <f t="shared" ca="1" si="1"/>
        <v>673</v>
      </c>
      <c r="P87" s="65" t="str">
        <f>IFERROR(VLOOKUP(A:A,变更记录表_产品!A:O,15,0),"")</f>
        <v>数据变更</v>
      </c>
      <c r="Q87" s="70" t="str">
        <f>IFERROR(VLOOKUP(A:A,变更记录表_产品!A:P,16,0),"")</f>
        <v>已完成</v>
      </c>
      <c r="R87" s="40" t="str">
        <f>IFERROR(VLOOKUP(A:A,变更记录表_产品!A:Q,17,0),"")</f>
        <v>.\数据提取变更签字扫描件\机务\201603.JPG</v>
      </c>
      <c r="S87" s="70" t="s">
        <v>92</v>
      </c>
      <c r="T87" s="71">
        <v>0</v>
      </c>
    </row>
    <row r="88" spans="1:20">
      <c r="A88" s="24">
        <v>88</v>
      </c>
      <c r="B88" s="50">
        <f>IFERROR(VLOOKUP(A:A,变更记录表_产品!A:B,2,0),"")</f>
        <v>42445</v>
      </c>
      <c r="C88" s="43" t="str">
        <f>IFERROR(VLOOKUP(A:A,变更记录表_产品!A:C,3,0),"")</f>
        <v>胡羚羯</v>
      </c>
      <c r="D88" s="43" t="str">
        <f>IFERROR(VLOOKUP(A:A,变更记录表_产品!A:D,4,0),"")</f>
        <v>维修工程部</v>
      </c>
      <c r="E88" s="43" t="str">
        <f>IFERROR(VLOOKUP(A:A,变更记录表_产品!A:E,5,0),"")</f>
        <v>MIS</v>
      </c>
      <c r="F88" s="40">
        <f>IFERROR(VLOOKUP(A:A,变更记录表_产品!A:F,6,0),"")</f>
        <v>0</v>
      </c>
      <c r="G88" s="46" t="str">
        <f>IFERROR(VLOOKUP(A:A,变更记录表_产品!A:G,7,0),"")</f>
        <v>MIS修改</v>
      </c>
      <c r="H88" s="57" t="str">
        <f>IFERROR(VLOOKUP(A:A,变更记录表_产品!A:I,9,0),"")</f>
        <v>中</v>
      </c>
      <c r="I88" s="57">
        <f>IFERROR(VLOOKUP(A:A,变更记录表_产品!A:J,10,0),"")</f>
        <v>0.5</v>
      </c>
      <c r="J88" s="61" t="str">
        <f>IFERROR(VLOOKUP(A:A,变更记录表_产品!A:H,8,0),"")</f>
        <v>核实该信息为录入错误</v>
      </c>
      <c r="K88" s="65" t="str">
        <f>IFERROR(VLOOKUP(A:A,变更记录表_产品!A:M,13,0),"")</f>
        <v>娄华</v>
      </c>
      <c r="L88" s="65" t="str">
        <f>IFERROR(VLOOKUP(A:A,变更记录表_产品!A:N,14,0),"")</f>
        <v>陈飞</v>
      </c>
      <c r="M88" s="50">
        <f>IFERROR(VLOOKUP(A:A,变更记录表_产品!A:K,11,0),"")</f>
        <v>42447</v>
      </c>
      <c r="N88" s="50">
        <f>IFERROR(VLOOKUP(A:A,变更记录表_产品!A:L,12,0),"")</f>
        <v>42450</v>
      </c>
      <c r="O88" s="20">
        <f t="shared" ca="1" si="1"/>
        <v>672</v>
      </c>
      <c r="P88" s="65" t="str">
        <f>IFERROR(VLOOKUP(A:A,变更记录表_产品!A:O,15,0),"")</f>
        <v>数据变更</v>
      </c>
      <c r="Q88" s="70" t="str">
        <f>IFERROR(VLOOKUP(A:A,变更记录表_产品!A:P,16,0),"")</f>
        <v>已完成</v>
      </c>
      <c r="R88" s="40">
        <f>IFERROR(VLOOKUP(A:A,变更记录表_产品!A:Q,17,0),"")</f>
        <v>0</v>
      </c>
      <c r="S88" s="70" t="s">
        <v>92</v>
      </c>
      <c r="T88" s="71">
        <v>0</v>
      </c>
    </row>
    <row r="89" spans="1:20">
      <c r="A89" s="24">
        <v>89</v>
      </c>
      <c r="B89" s="50">
        <f>IFERROR(VLOOKUP(A:A,变更记录表_产品!A:B,2,0),"")</f>
        <v>42446</v>
      </c>
      <c r="C89" s="43" t="str">
        <f>IFERROR(VLOOKUP(A:A,变更记录表_产品!A:C,3,0),"")</f>
        <v>盛斌斌</v>
      </c>
      <c r="D89" s="43" t="str">
        <f>IFERROR(VLOOKUP(A:A,变更记录表_产品!A:D,4,0),"")</f>
        <v>维修工程部</v>
      </c>
      <c r="E89" s="43" t="str">
        <f>IFERROR(VLOOKUP(A:A,变更记录表_产品!A:E,5,0),"")</f>
        <v>MIS</v>
      </c>
      <c r="F89" s="40">
        <f>IFERROR(VLOOKUP(A:A,变更记录表_产品!A:F,6,0),"")</f>
        <v>0</v>
      </c>
      <c r="G89" s="46" t="str">
        <f>IFERROR(VLOOKUP(A:A,变更记录表_产品!A:G,7,0),"")</f>
        <v>修改工卡状态</v>
      </c>
      <c r="H89" s="57" t="str">
        <f>IFERROR(VLOOKUP(A:A,变更记录表_产品!A:I,9,0),"")</f>
        <v>中</v>
      </c>
      <c r="I89" s="57">
        <f>IFERROR(VLOOKUP(A:A,变更记录表_产品!A:J,10,0),"")</f>
        <v>0.5</v>
      </c>
      <c r="J89" s="61">
        <f>IFERROR(VLOOKUP(A:A,变更记录表_产品!A:H,8,0),"")</f>
        <v>0</v>
      </c>
      <c r="K89" s="65" t="str">
        <f>IFERROR(VLOOKUP(A:A,变更记录表_产品!A:M,13,0),"")</f>
        <v>娄华</v>
      </c>
      <c r="L89" s="65" t="str">
        <f>IFERROR(VLOOKUP(A:A,变更记录表_产品!A:N,14,0),"")</f>
        <v>陈飞</v>
      </c>
      <c r="M89" s="50">
        <f>IFERROR(VLOOKUP(A:A,变更记录表_产品!A:K,11,0),"")</f>
        <v>42447</v>
      </c>
      <c r="N89" s="50">
        <f>IFERROR(VLOOKUP(A:A,变更记录表_产品!A:L,12,0),"")</f>
        <v>42450</v>
      </c>
      <c r="O89" s="20">
        <f t="shared" ca="1" si="1"/>
        <v>671</v>
      </c>
      <c r="P89" s="65" t="str">
        <f>IFERROR(VLOOKUP(A:A,变更记录表_产品!A:O,15,0),"")</f>
        <v>数据变更</v>
      </c>
      <c r="Q89" s="70" t="str">
        <f>IFERROR(VLOOKUP(A:A,变更记录表_产品!A:P,16,0),"")</f>
        <v>已完成</v>
      </c>
      <c r="R89" s="40">
        <f>IFERROR(VLOOKUP(A:A,变更记录表_产品!A:Q,17,0),"")</f>
        <v>0</v>
      </c>
      <c r="S89" s="70" t="s">
        <v>92</v>
      </c>
      <c r="T89" s="71" t="s">
        <v>193</v>
      </c>
    </row>
    <row r="90" spans="1:20">
      <c r="A90" s="24">
        <v>90</v>
      </c>
      <c r="B90" s="50">
        <f>IFERROR(VLOOKUP(A:A,变更记录表_产品!A:B,2,0),"")</f>
        <v>42447</v>
      </c>
      <c r="C90" s="43" t="str">
        <f>IFERROR(VLOOKUP(A:A,变更记录表_产品!A:C,3,0),"")</f>
        <v>杨海川</v>
      </c>
      <c r="D90" s="43" t="str">
        <f>IFERROR(VLOOKUP(A:A,变更记录表_产品!A:D,4,0),"")</f>
        <v>采购保障部</v>
      </c>
      <c r="E90" s="43" t="str">
        <f>IFERROR(VLOOKUP(A:A,变更记录表_产品!A:E,5,0),"")</f>
        <v>MIS</v>
      </c>
      <c r="F90" s="40">
        <f>IFERROR(VLOOKUP(A:A,变更记录表_产品!A:F,6,0),"")</f>
        <v>0</v>
      </c>
      <c r="G90" s="46" t="str">
        <f>IFERROR(VLOOKUP(A:A,变更记录表_产品!A:G,7,0),"")</f>
        <v>关于系统数据修改</v>
      </c>
      <c r="H90" s="57" t="str">
        <f>IFERROR(VLOOKUP(A:A,变更记录表_产品!A:I,9,0),"")</f>
        <v>中</v>
      </c>
      <c r="I90" s="57">
        <f>IFERROR(VLOOKUP(A:A,变更记录表_产品!A:J,10,0),"")</f>
        <v>0.5</v>
      </c>
      <c r="J90" s="61" t="str">
        <f>IFERROR(VLOOKUP(A:A,变更记录表_产品!A:H,8,0),"")</f>
        <v>系统被误操作至GH</v>
      </c>
      <c r="K90" s="65" t="str">
        <f>IFERROR(VLOOKUP(A:A,变更记录表_产品!A:M,13,0),"")</f>
        <v>娄华</v>
      </c>
      <c r="L90" s="65" t="str">
        <f>IFERROR(VLOOKUP(A:A,变更记录表_产品!A:N,14,0),"")</f>
        <v>陈飞</v>
      </c>
      <c r="M90" s="50">
        <f>IFERROR(VLOOKUP(A:A,变更记录表_产品!A:K,11,0),"")</f>
        <v>42447</v>
      </c>
      <c r="N90" s="50">
        <f>IFERROR(VLOOKUP(A:A,变更记录表_产品!A:L,12,0),"")</f>
        <v>42450</v>
      </c>
      <c r="O90" s="20">
        <f t="shared" ca="1" si="1"/>
        <v>670</v>
      </c>
      <c r="P90" s="65" t="str">
        <f>IFERROR(VLOOKUP(A:A,变更记录表_产品!A:O,15,0),"")</f>
        <v>数据变更</v>
      </c>
      <c r="Q90" s="70" t="str">
        <f>IFERROR(VLOOKUP(A:A,变更记录表_产品!A:P,16,0),"")</f>
        <v>已完成</v>
      </c>
      <c r="R90" s="40" t="str">
        <f>IFERROR(VLOOKUP(A:A,变更记录表_产品!A:Q,17,0),"")</f>
        <v>.\数据提取变更签字扫描件\机务\20160421.jpg</v>
      </c>
      <c r="S90" s="70" t="s">
        <v>92</v>
      </c>
      <c r="T90" s="71">
        <v>0</v>
      </c>
    </row>
    <row r="91" spans="1:20">
      <c r="A91" s="24">
        <v>91</v>
      </c>
      <c r="B91" s="50">
        <f>IFERROR(VLOOKUP(A:A,变更记录表_产品!A:B,2,0),"")</f>
        <v>42447</v>
      </c>
      <c r="C91" s="43" t="str">
        <f>IFERROR(VLOOKUP(A:A,变更记录表_产品!A:C,3,0),"")</f>
        <v>胡羚羯</v>
      </c>
      <c r="D91" s="43" t="str">
        <f>IFERROR(VLOOKUP(A:A,变更记录表_产品!A:D,4,0),"")</f>
        <v>维修工程部</v>
      </c>
      <c r="E91" s="43" t="str">
        <f>IFERROR(VLOOKUP(A:A,变更记录表_产品!A:E,5,0),"")</f>
        <v>MIS</v>
      </c>
      <c r="F91" s="40">
        <f>IFERROR(VLOOKUP(A:A,变更记录表_产品!A:F,6,0),"")</f>
        <v>0</v>
      </c>
      <c r="G91" s="46" t="str">
        <f>IFERROR(VLOOKUP(A:A,变更记录表_产品!A:G,7,0),"")</f>
        <v>MIS修改单</v>
      </c>
      <c r="H91" s="57" t="str">
        <f>IFERROR(VLOOKUP(A:A,变更记录表_产品!A:I,9,0),"")</f>
        <v>中</v>
      </c>
      <c r="I91" s="57">
        <f>IFERROR(VLOOKUP(A:A,变更记录表_产品!A:J,10,0),"")</f>
        <v>0.5</v>
      </c>
      <c r="J91" s="61" t="str">
        <f>IFERROR(VLOOKUP(A:A,变更记录表_产品!A:H,8,0),"")</f>
        <v>输入机号错误</v>
      </c>
      <c r="K91" s="65" t="str">
        <f>IFERROR(VLOOKUP(A:A,变更记录表_产品!A:M,13,0),"")</f>
        <v>娄华</v>
      </c>
      <c r="L91" s="65" t="str">
        <f>IFERROR(VLOOKUP(A:A,变更记录表_产品!A:N,14,0),"")</f>
        <v>陈飞</v>
      </c>
      <c r="M91" s="50">
        <f>IFERROR(VLOOKUP(A:A,变更记录表_产品!A:K,11,0),"")</f>
        <v>42447</v>
      </c>
      <c r="N91" s="50">
        <f>IFERROR(VLOOKUP(A:A,变更记录表_产品!A:L,12,0),"")</f>
        <v>42459</v>
      </c>
      <c r="O91" s="20">
        <f t="shared" ca="1" si="1"/>
        <v>670</v>
      </c>
      <c r="P91" s="65" t="str">
        <f>IFERROR(VLOOKUP(A:A,变更记录表_产品!A:O,15,0),"")</f>
        <v>数据变更</v>
      </c>
      <c r="Q91" s="70" t="str">
        <f>IFERROR(VLOOKUP(A:A,变更记录表_产品!A:P,16,0),"")</f>
        <v>已完成</v>
      </c>
      <c r="R91" s="40">
        <f>IFERROR(VLOOKUP(A:A,变更记录表_产品!A:Q,17,0),"")</f>
        <v>0</v>
      </c>
      <c r="S91" s="70" t="s">
        <v>92</v>
      </c>
      <c r="T91" s="71">
        <v>0</v>
      </c>
    </row>
    <row r="92" spans="1:20" ht="33.75">
      <c r="A92" s="24">
        <v>92</v>
      </c>
      <c r="B92" s="50">
        <f>IFERROR(VLOOKUP(A:A,变更记录表_产品!A:B,2,0),"")</f>
        <v>42445</v>
      </c>
      <c r="C92" s="43" t="str">
        <f>IFERROR(VLOOKUP(A:A,变更记录表_产品!A:C,3,0),"")</f>
        <v>苏宏超</v>
      </c>
      <c r="D92" s="43" t="str">
        <f>IFERROR(VLOOKUP(A:A,变更记录表_产品!A:D,4,0),"")</f>
        <v>采购保障部</v>
      </c>
      <c r="E92" s="43" t="str">
        <f>IFERROR(VLOOKUP(A:A,变更记录表_产品!A:E,5,0),"")</f>
        <v>MIS</v>
      </c>
      <c r="F92" s="40" t="str">
        <f>IFERROR(VLOOKUP(A:A,变更记录表_产品!A:F,6,0),"")</f>
        <v>16POP0396 PN:756A0000-06 SN:0756A00ES010328 合同收料后系统无库存</v>
      </c>
      <c r="G92" s="46" t="str">
        <f>IFERROR(VLOOKUP(A:A,变更记录表_产品!A:G,7,0),"")</f>
        <v>16POP0396 合同中PN:756A0000-06 SN:0756A00ES010328 正常收料后系统查询不到对应序号的库存</v>
      </c>
      <c r="H92" s="57" t="str">
        <f>IFERROR(VLOOKUP(A:A,变更记录表_产品!A:I,9,0),"")</f>
        <v>中</v>
      </c>
      <c r="I92" s="57">
        <f>IFERROR(VLOOKUP(A:A,变更记录表_产品!A:J,10,0),"")</f>
        <v>0.5</v>
      </c>
      <c r="J92" s="61" t="str">
        <f>IFERROR(VLOOKUP(A:A,变更记录表_产品!A:H,8,0),"")</f>
        <v>具体问题待进一步核查</v>
      </c>
      <c r="K92" s="65" t="str">
        <f>IFERROR(VLOOKUP(A:A,变更记录表_产品!A:M,13,0),"")</f>
        <v>娄华</v>
      </c>
      <c r="L92" s="65" t="str">
        <f>IFERROR(VLOOKUP(A:A,变更记录表_产品!A:N,14,0),"")</f>
        <v>陈飞</v>
      </c>
      <c r="M92" s="50">
        <f>IFERROR(VLOOKUP(A:A,变更记录表_产品!A:K,11,0),"")</f>
        <v>0</v>
      </c>
      <c r="N92" s="50">
        <f>IFERROR(VLOOKUP(A:A,变更记录表_产品!A:L,12,0),"")</f>
        <v>42459</v>
      </c>
      <c r="O92" s="20">
        <f t="shared" ca="1" si="1"/>
        <v>672</v>
      </c>
      <c r="P92" s="65" t="str">
        <f>IFERROR(VLOOKUP(A:A,变更记录表_产品!A:O,15,0),"")</f>
        <v>数据变更</v>
      </c>
      <c r="Q92" s="70" t="str">
        <f>IFERROR(VLOOKUP(A:A,变更记录表_产品!A:P,16,0),"")</f>
        <v>已完成</v>
      </c>
      <c r="R92" s="40" t="str">
        <f>IFERROR(VLOOKUP(A:A,变更记录表_产品!A:Q,17,0),"")</f>
        <v>.\数据提取变更签字扫描件\机务\20160421.jpg</v>
      </c>
      <c r="S92" s="70" t="s">
        <v>233</v>
      </c>
      <c r="T92" s="71">
        <v>0</v>
      </c>
    </row>
    <row r="93" spans="1:20">
      <c r="A93" s="24">
        <v>93</v>
      </c>
      <c r="B93" s="50">
        <f>IFERROR(VLOOKUP(A:A,变更记录表_产品!A:B,2,0),"")</f>
        <v>42454</v>
      </c>
      <c r="C93" s="43" t="str">
        <f>IFERROR(VLOOKUP(A:A,变更记录表_产品!A:C,3,0),"")</f>
        <v>余沅孟</v>
      </c>
      <c r="D93" s="43" t="str">
        <f>IFERROR(VLOOKUP(A:A,变更记录表_产品!A:D,4,0),"")</f>
        <v>采购保障部</v>
      </c>
      <c r="E93" s="43" t="str">
        <f>IFERROR(VLOOKUP(A:A,变更记录表_产品!A:E,5,0),"")</f>
        <v>MIS</v>
      </c>
      <c r="F93" s="40" t="str">
        <f>IFERROR(VLOOKUP(A:A,变更记录表_产品!A:F,6,0),"")</f>
        <v>16ROR0105 MIS合同供应商修改</v>
      </c>
      <c r="G93" s="46" t="str">
        <f>IFERROR(VLOOKUP(A:A,变更记录表_产品!A:G,7,0),"")</f>
        <v>16ROR0105 MIS合同供应商修改</v>
      </c>
      <c r="H93" s="57" t="str">
        <f>IFERROR(VLOOKUP(A:A,变更记录表_产品!A:I,9,0),"")</f>
        <v>中</v>
      </c>
      <c r="I93" s="57">
        <f>IFERROR(VLOOKUP(A:A,变更记录表_产品!A:J,10,0),"")</f>
        <v>0.1</v>
      </c>
      <c r="J93" s="61">
        <f>IFERROR(VLOOKUP(A:A,变更记录表_产品!A:H,8,0),"")</f>
        <v>0</v>
      </c>
      <c r="K93" s="65" t="str">
        <f>IFERROR(VLOOKUP(A:A,变更记录表_产品!A:M,13,0),"")</f>
        <v>娄华</v>
      </c>
      <c r="L93" s="65" t="str">
        <f>IFERROR(VLOOKUP(A:A,变更记录表_产品!A:N,14,0),"")</f>
        <v>陈飞</v>
      </c>
      <c r="M93" s="50">
        <f>IFERROR(VLOOKUP(A:A,变更记录表_产品!A:K,11,0),"")</f>
        <v>0</v>
      </c>
      <c r="N93" s="50">
        <f>IFERROR(VLOOKUP(A:A,变更记录表_产品!A:L,12,0),"")</f>
        <v>42459</v>
      </c>
      <c r="O93" s="20">
        <f t="shared" ca="1" si="1"/>
        <v>663</v>
      </c>
      <c r="P93" s="65" t="str">
        <f>IFERROR(VLOOKUP(A:A,变更记录表_产品!A:O,15,0),"")</f>
        <v>数据变更</v>
      </c>
      <c r="Q93" s="70" t="str">
        <f>IFERROR(VLOOKUP(A:A,变更记录表_产品!A:P,16,0),"")</f>
        <v>已完成</v>
      </c>
      <c r="R93" s="40" t="str">
        <f>IFERROR(VLOOKUP(A:A,变更记录表_产品!A:Q,17,0),"")</f>
        <v>.\数据提取变更签字扫描件\机务\20160421.jpg</v>
      </c>
      <c r="S93" s="70" t="s">
        <v>92</v>
      </c>
      <c r="T93" s="71">
        <v>0</v>
      </c>
    </row>
    <row r="94" spans="1:20" ht="22.5">
      <c r="A94" s="24">
        <v>94</v>
      </c>
      <c r="B94" s="50">
        <f>IFERROR(VLOOKUP(A:A,变更记录表_产品!A:B,2,0),"")</f>
        <v>42447</v>
      </c>
      <c r="C94" s="43" t="str">
        <f>IFERROR(VLOOKUP(A:A,变更记录表_产品!A:C,3,0),"")</f>
        <v>宋丹</v>
      </c>
      <c r="D94" s="43" t="str">
        <f>IFERROR(VLOOKUP(A:A,变更记录表_产品!A:D,4,0),"")</f>
        <v>采购保障部</v>
      </c>
      <c r="E94" s="43" t="str">
        <f>IFERROR(VLOOKUP(A:A,变更记录表_产品!A:E,5,0),"")</f>
        <v>MIS</v>
      </c>
      <c r="F94" s="40" t="str">
        <f>IFERROR(VLOOKUP(A:A,变更记录表_产品!A:F,6,0),"")</f>
        <v>数据修改</v>
      </c>
      <c r="G94" s="46" t="str">
        <f>IFERROR(VLOOKUP(A:A,变更记录表_产品!A:G,7,0),"")</f>
        <v>合同16POS0046 件号3214-31
序号789597改为787597</v>
      </c>
      <c r="H94" s="57" t="str">
        <f>IFERROR(VLOOKUP(A:A,变更记录表_产品!A:I,9,0),"")</f>
        <v>中</v>
      </c>
      <c r="I94" s="57">
        <f>IFERROR(VLOOKUP(A:A,变更记录表_产品!A:J,10,0),"")</f>
        <v>0.1</v>
      </c>
      <c r="J94" s="61">
        <f>IFERROR(VLOOKUP(A:A,变更记录表_产品!A:H,8,0),"")</f>
        <v>0</v>
      </c>
      <c r="K94" s="65" t="str">
        <f>IFERROR(VLOOKUP(A:A,变更记录表_产品!A:M,13,0),"")</f>
        <v>娄华</v>
      </c>
      <c r="L94" s="65" t="str">
        <f>IFERROR(VLOOKUP(A:A,变更记录表_产品!A:N,14,0),"")</f>
        <v>陈飞</v>
      </c>
      <c r="M94" s="50">
        <f>IFERROR(VLOOKUP(A:A,变更记录表_产品!A:K,11,0),"")</f>
        <v>0</v>
      </c>
      <c r="N94" s="50">
        <f>IFERROR(VLOOKUP(A:A,变更记录表_产品!A:L,12,0),"")</f>
        <v>42459</v>
      </c>
      <c r="O94" s="20">
        <f t="shared" ca="1" si="1"/>
        <v>670</v>
      </c>
      <c r="P94" s="65" t="str">
        <f>IFERROR(VLOOKUP(A:A,变更记录表_产品!A:O,15,0),"")</f>
        <v>数据变更</v>
      </c>
      <c r="Q94" s="70" t="str">
        <f>IFERROR(VLOOKUP(A:A,变更记录表_产品!A:P,16,0),"")</f>
        <v>已完成</v>
      </c>
      <c r="R94" s="40" t="str">
        <f>IFERROR(VLOOKUP(A:A,变更记录表_产品!A:Q,17,0),"")</f>
        <v>.\数据提取变更签字扫描件\机务\20160421.jpg</v>
      </c>
      <c r="S94" s="70" t="s">
        <v>92</v>
      </c>
      <c r="T94" s="71">
        <v>0</v>
      </c>
    </row>
    <row r="95" spans="1:20" ht="45">
      <c r="A95" s="24">
        <v>95</v>
      </c>
      <c r="B95" s="50">
        <f>IFERROR(VLOOKUP(A:A,变更记录表_产品!A:B,2,0),"")</f>
        <v>42452</v>
      </c>
      <c r="C95" s="43" t="str">
        <f>IFERROR(VLOOKUP(A:A,变更记录表_产品!A:C,3,0),"")</f>
        <v>冯小辉</v>
      </c>
      <c r="D95" s="43" t="str">
        <f>IFERROR(VLOOKUP(A:A,变更记录表_产品!A:D,4,0),"")</f>
        <v>采购保障部</v>
      </c>
      <c r="E95" s="43" t="str">
        <f>IFERROR(VLOOKUP(A:A,变更记录表_产品!A:E,5,0),"")</f>
        <v>MIS</v>
      </c>
      <c r="F95" s="40" t="str">
        <f>IFERROR(VLOOKUP(A:A,变更记录表_产品!A:F,6,0),"")</f>
        <v>MIS数据修改</v>
      </c>
      <c r="G95" s="46" t="str">
        <f>IFERROR(VLOOKUP(A:A,变更记录表_产品!A:G,7,0),"")</f>
        <v>67262-001-003 132970
67262-001-003 00-12-0211
67262-001-003 132966
修改状态至拆下</v>
      </c>
      <c r="H95" s="57" t="str">
        <f>IFERROR(VLOOKUP(A:A,变更记录表_产品!A:I,9,0),"")</f>
        <v>中</v>
      </c>
      <c r="I95" s="57">
        <f>IFERROR(VLOOKUP(A:A,变更记录表_产品!A:J,10,0),"")</f>
        <v>0.1</v>
      </c>
      <c r="J95" s="61" t="str">
        <f>IFERROR(VLOOKUP(A:A,变更记录表_产品!A:H,8,0),"")</f>
        <v>要业务补充修改需求</v>
      </c>
      <c r="K95" s="65" t="str">
        <f>IFERROR(VLOOKUP(A:A,变更记录表_产品!A:M,13,0),"")</f>
        <v>娄华</v>
      </c>
      <c r="L95" s="65" t="str">
        <f>IFERROR(VLOOKUP(A:A,变更记录表_产品!A:N,14,0),"")</f>
        <v>陈飞</v>
      </c>
      <c r="M95" s="50">
        <f>IFERROR(VLOOKUP(A:A,变更记录表_产品!A:K,11,0),"")</f>
        <v>0</v>
      </c>
      <c r="N95" s="50" t="str">
        <f>IFERROR(VLOOKUP(A:A,变更记录表_产品!A:L,12,0),"")</f>
        <v>2016/3/30
回复业务要具体更改要求</v>
      </c>
      <c r="O95" s="20">
        <f t="shared" ca="1" si="1"/>
        <v>665</v>
      </c>
      <c r="P95" s="65" t="str">
        <f>IFERROR(VLOOKUP(A:A,变更记录表_产品!A:O,15,0),"")</f>
        <v>数据变更</v>
      </c>
      <c r="Q95" s="70" t="str">
        <f>IFERROR(VLOOKUP(A:A,变更记录表_产品!A:P,16,0),"")</f>
        <v>已完成</v>
      </c>
      <c r="R95" s="40" t="str">
        <f>IFERROR(VLOOKUP(A:A,变更记录表_产品!A:Q,17,0),"")</f>
        <v>.\数据提取变更签字扫描件\机务\20160421.jpg</v>
      </c>
      <c r="S95" s="70" t="s">
        <v>145</v>
      </c>
      <c r="T95" s="71" t="s">
        <v>211</v>
      </c>
    </row>
    <row r="96" spans="1:20" ht="22.5">
      <c r="A96" s="24">
        <v>96</v>
      </c>
      <c r="B96" s="50">
        <f>IFERROR(VLOOKUP(A:A,变更记录表_产品!A:B,2,0),"")</f>
        <v>42452</v>
      </c>
      <c r="C96" s="43" t="str">
        <f>IFERROR(VLOOKUP(A:A,变更记录表_产品!A:C,3,0),"")</f>
        <v>杨海川</v>
      </c>
      <c r="D96" s="43" t="str">
        <f>IFERROR(VLOOKUP(A:A,变更记录表_产品!A:D,4,0),"")</f>
        <v>采购保障部</v>
      </c>
      <c r="E96" s="43" t="str">
        <f>IFERROR(VLOOKUP(A:A,变更记录表_产品!A:E,5,0),"")</f>
        <v>MIS</v>
      </c>
      <c r="F96" s="40" t="str">
        <f>IFERROR(VLOOKUP(A:A,变更记录表_产品!A:F,6,0),"")</f>
        <v>关于16POLS0074合同 件号 2123M56P04 序号 EMDB2960</v>
      </c>
      <c r="G96" s="46" t="str">
        <f>IFERROR(VLOOKUP(A:A,变更记录表_产品!A:G,7,0),"")</f>
        <v>恢复16POLS0074收料数据（包括收料和归还的）
件号 2123M56P04 序号 EMDB2960</v>
      </c>
      <c r="H96" s="57" t="str">
        <f>IFERROR(VLOOKUP(A:A,变更记录表_产品!A:I,9,0),"")</f>
        <v>中</v>
      </c>
      <c r="I96" s="57">
        <f>IFERROR(VLOOKUP(A:A,变更记录表_产品!A:J,10,0),"")</f>
        <v>0.5</v>
      </c>
      <c r="J96" s="61" t="str">
        <f>IFERROR(VLOOKUP(A:A,变更记录表_产品!A:H,8,0),"")</f>
        <v>问题:POLS合同重复借进,16POLS0074合同没有归还,引起16POLS0093 收料问题
本次问题是16POLS0074 需要归还问题,同一个件反复;</v>
      </c>
      <c r="K96" s="65" t="str">
        <f>IFERROR(VLOOKUP(A:A,变更记录表_产品!A:M,13,0),"")</f>
        <v>娄华</v>
      </c>
      <c r="L96" s="65" t="str">
        <f>IFERROR(VLOOKUP(A:A,变更记录表_产品!A:N,14,0),"")</f>
        <v>陈飞</v>
      </c>
      <c r="M96" s="50">
        <f>IFERROR(VLOOKUP(A:A,变更记录表_产品!A:K,11,0),"")</f>
        <v>0</v>
      </c>
      <c r="N96" s="50">
        <f>IFERROR(VLOOKUP(A:A,变更记录表_产品!A:L,12,0),"")</f>
        <v>42459</v>
      </c>
      <c r="O96" s="20">
        <f t="shared" ca="1" si="1"/>
        <v>665</v>
      </c>
      <c r="P96" s="65" t="str">
        <f>IFERROR(VLOOKUP(A:A,变更记录表_产品!A:O,15,0),"")</f>
        <v>数据变更</v>
      </c>
      <c r="Q96" s="70" t="str">
        <f>IFERROR(VLOOKUP(A:A,变更记录表_产品!A:P,16,0),"")</f>
        <v>已完成</v>
      </c>
      <c r="R96" s="40" t="str">
        <f>IFERROR(VLOOKUP(A:A,变更记录表_产品!A:Q,17,0),"")</f>
        <v>.\数据提取变更签字扫描件\机务\20160421.jpg</v>
      </c>
      <c r="S96" s="70" t="s">
        <v>92</v>
      </c>
      <c r="T96" s="71">
        <v>0</v>
      </c>
    </row>
    <row r="97" spans="1:20">
      <c r="A97" s="24">
        <v>97</v>
      </c>
      <c r="B97" s="50">
        <f>IFERROR(VLOOKUP(A:A,变更记录表_产品!A:B,2,0),"")</f>
        <v>42453</v>
      </c>
      <c r="C97" s="43" t="str">
        <f>IFERROR(VLOOKUP(A:A,变更记录表_产品!A:C,3,0),"")</f>
        <v>蔡旺青</v>
      </c>
      <c r="D97" s="43" t="str">
        <f>IFERROR(VLOOKUP(A:A,变更记录表_产品!A:D,4,0),"")</f>
        <v>维修工程部</v>
      </c>
      <c r="E97" s="43" t="str">
        <f>IFERROR(VLOOKUP(A:A,变更记录表_产品!A:E,5,0),"")</f>
        <v>MIS</v>
      </c>
      <c r="F97" s="40" t="str">
        <f>IFERROR(VLOOKUP(A:A,变更记录表_产品!A:F,6,0),"")</f>
        <v>不正常航班信息重复录入删除</v>
      </c>
      <c r="G97" s="46" t="str">
        <f>IFERROR(VLOOKUP(A:A,变更记录表_产品!A:G,7,0),"")</f>
        <v>删除不正常航班信息201602015698，其属于重复录入</v>
      </c>
      <c r="H97" s="57" t="str">
        <f>IFERROR(VLOOKUP(A:A,变更记录表_产品!A:I,9,0),"")</f>
        <v>中</v>
      </c>
      <c r="I97" s="57">
        <f>IFERROR(VLOOKUP(A:A,变更记录表_产品!A:J,10,0),"")</f>
        <v>0.5</v>
      </c>
      <c r="J97" s="61" t="str">
        <f>IFERROR(VLOOKUP(A:A,变更记录表_产品!A:H,8,0),"")</f>
        <v>误操作重复录入</v>
      </c>
      <c r="K97" s="65" t="str">
        <f>IFERROR(VLOOKUP(A:A,变更记录表_产品!A:M,13,0),"")</f>
        <v>娄华</v>
      </c>
      <c r="L97" s="65" t="str">
        <f>IFERROR(VLOOKUP(A:A,变更记录表_产品!A:N,14,0),"")</f>
        <v>陈飞</v>
      </c>
      <c r="M97" s="50">
        <f>IFERROR(VLOOKUP(A:A,变更记录表_产品!A:K,11,0),"")</f>
        <v>0</v>
      </c>
      <c r="N97" s="50">
        <f>IFERROR(VLOOKUP(A:A,变更记录表_产品!A:L,12,0),"")</f>
        <v>42459</v>
      </c>
      <c r="O97" s="20">
        <f t="shared" ca="1" si="1"/>
        <v>664</v>
      </c>
      <c r="P97" s="65" t="str">
        <f>IFERROR(VLOOKUP(A:A,变更记录表_产品!A:O,15,0),"")</f>
        <v>数据变更</v>
      </c>
      <c r="Q97" s="70" t="str">
        <f>IFERROR(VLOOKUP(A:A,变更记录表_产品!A:P,16,0),"")</f>
        <v>已完成</v>
      </c>
      <c r="R97" s="40" t="str">
        <f>IFERROR(VLOOKUP(A:A,变更记录表_产品!A:Q,17,0),"")</f>
        <v>缺签字</v>
      </c>
      <c r="S97" s="70" t="s">
        <v>92</v>
      </c>
      <c r="T97" s="71">
        <v>0</v>
      </c>
    </row>
    <row r="98" spans="1:20">
      <c r="A98" s="24">
        <v>98</v>
      </c>
      <c r="B98" s="50">
        <f>IFERROR(VLOOKUP(A:A,变更记录表_产品!A:B,2,0),"")</f>
        <v>42453</v>
      </c>
      <c r="C98" s="43" t="str">
        <f>IFERROR(VLOOKUP(A:A,变更记录表_产品!A:C,3,0),"")</f>
        <v>张琦</v>
      </c>
      <c r="D98" s="43" t="str">
        <f>IFERROR(VLOOKUP(A:A,变更记录表_产品!A:D,4,0),"")</f>
        <v>维修工程部</v>
      </c>
      <c r="E98" s="43" t="str">
        <f>IFERROR(VLOOKUP(A:A,变更记录表_产品!A:E,5,0),"")</f>
        <v>MIS</v>
      </c>
      <c r="F98" s="40" t="str">
        <f>IFERROR(VLOOKUP(A:A,变更记录表_产品!A:F,6,0),"")</f>
        <v>IS20160323-WX002</v>
      </c>
      <c r="G98" s="46" t="str">
        <f>IFERROR(VLOOKUP(A:A,变更记录表_产品!A:G,7,0),"")</f>
        <v xml:space="preserve">林云鹏的工作经历与实际不符 </v>
      </c>
      <c r="H98" s="57" t="str">
        <f>IFERROR(VLOOKUP(A:A,变更记录表_产品!A:I,9,0),"")</f>
        <v>中</v>
      </c>
      <c r="I98" s="57">
        <f>IFERROR(VLOOKUP(A:A,变更记录表_产品!A:J,10,0),"")</f>
        <v>0.5</v>
      </c>
      <c r="J98" s="61" t="str">
        <f>IFERROR(VLOOKUP(A:A,变更记录表_产品!A:H,8,0),"")</f>
        <v>工作经历是MIS系统直接读取人事系统的数据,需要在人事系统修改,请联系人事系统</v>
      </c>
      <c r="K98" s="65" t="str">
        <f>IFERROR(VLOOKUP(A:A,变更记录表_产品!A:M,13,0),"")</f>
        <v>娄华</v>
      </c>
      <c r="L98" s="65" t="str">
        <f>IFERROR(VLOOKUP(A:A,变更记录表_产品!A:N,14,0),"")</f>
        <v>陈飞</v>
      </c>
      <c r="M98" s="50">
        <f>IFERROR(VLOOKUP(A:A,变更记录表_产品!A:K,11,0),"")</f>
        <v>0</v>
      </c>
      <c r="N98" s="50">
        <f>IFERROR(VLOOKUP(A:A,变更记录表_产品!A:L,12,0),"")</f>
        <v>42459</v>
      </c>
      <c r="O98" s="20">
        <f t="shared" ca="1" si="1"/>
        <v>664</v>
      </c>
      <c r="P98" s="65" t="str">
        <f>IFERROR(VLOOKUP(A:A,变更记录表_产品!A:O,15,0),"")</f>
        <v>数据变更</v>
      </c>
      <c r="Q98" s="70" t="str">
        <f>IFERROR(VLOOKUP(A:A,变更记录表_产品!A:P,16,0),"")</f>
        <v>已完成</v>
      </c>
      <c r="R98" s="40" t="str">
        <f>IFERROR(VLOOKUP(A:A,变更记录表_产品!A:Q,17,0),"")</f>
        <v>人事系统中已更改</v>
      </c>
      <c r="S98" s="70" t="s">
        <v>146</v>
      </c>
      <c r="T98" s="71" t="s">
        <v>212</v>
      </c>
    </row>
    <row r="99" spans="1:20">
      <c r="A99" s="24">
        <v>99</v>
      </c>
      <c r="B99" s="50">
        <f>IFERROR(VLOOKUP(A:A,变更记录表_产品!A:B,2,0),"")</f>
        <v>42453</v>
      </c>
      <c r="C99" s="43" t="str">
        <f>IFERROR(VLOOKUP(A:A,变更记录表_产品!A:C,3,0),"")</f>
        <v xml:space="preserve"> 杨海川</v>
      </c>
      <c r="D99" s="43" t="str">
        <f>IFERROR(VLOOKUP(A:A,变更记录表_产品!A:D,4,0),"")</f>
        <v>采购保障部</v>
      </c>
      <c r="E99" s="43" t="str">
        <f>IFERROR(VLOOKUP(A:A,变更记录表_产品!A:E,5,0),"")</f>
        <v>MIS</v>
      </c>
      <c r="F99" s="40" t="str">
        <f>IFERROR(VLOOKUP(A:A,变更记录表_产品!A:F,6,0),"")</f>
        <v>发料数据处理</v>
      </c>
      <c r="G99" s="46" t="str">
        <f>IFERROR(VLOOKUP(A:A,变更记录表_产品!A:G,7,0),"")</f>
        <v>发料冗余数据清理</v>
      </c>
      <c r="H99" s="57" t="str">
        <f>IFERROR(VLOOKUP(A:A,变更记录表_产品!A:I,9,0),"")</f>
        <v>中</v>
      </c>
      <c r="I99" s="57">
        <f>IFERROR(VLOOKUP(A:A,变更记录表_产品!A:J,10,0),"")</f>
        <v>0.5</v>
      </c>
      <c r="J99" s="61">
        <f>IFERROR(VLOOKUP(A:A,变更记录表_产品!A:H,8,0),"")</f>
        <v>0</v>
      </c>
      <c r="K99" s="65" t="str">
        <f>IFERROR(VLOOKUP(A:A,变更记录表_产品!A:M,13,0),"")</f>
        <v>娄华</v>
      </c>
      <c r="L99" s="65" t="str">
        <f>IFERROR(VLOOKUP(A:A,变更记录表_产品!A:N,14,0),"")</f>
        <v>陈飞</v>
      </c>
      <c r="M99" s="50">
        <f>IFERROR(VLOOKUP(A:A,变更记录表_产品!A:K,11,0),"")</f>
        <v>0</v>
      </c>
      <c r="N99" s="50">
        <f>IFERROR(VLOOKUP(A:A,变更记录表_产品!A:L,12,0),"")</f>
        <v>0</v>
      </c>
      <c r="O99" s="20">
        <f t="shared" ca="1" si="1"/>
        <v>664</v>
      </c>
      <c r="P99" s="65" t="str">
        <f>IFERROR(VLOOKUP(A:A,变更记录表_产品!A:O,15,0),"")</f>
        <v>数据变更</v>
      </c>
      <c r="Q99" s="70" t="str">
        <f>IFERROR(VLOOKUP(A:A,变更记录表_产品!A:P,16,0),"")</f>
        <v>已完成</v>
      </c>
      <c r="R99" s="40" t="str">
        <f>IFERROR(VLOOKUP(A:A,变更记录表_产品!A:Q,17,0),"")</f>
        <v>.\数据提取变更签字扫描件\机务\20160421.jpg</v>
      </c>
      <c r="S99" s="70" t="s">
        <v>92</v>
      </c>
      <c r="T99" s="71">
        <v>0</v>
      </c>
    </row>
    <row r="100" spans="1:20" ht="45">
      <c r="A100" s="24">
        <v>100</v>
      </c>
      <c r="B100" s="50">
        <f>IFERROR(VLOOKUP(A:A,变更记录表_产品!A:B,2,0),"")</f>
        <v>42458</v>
      </c>
      <c r="C100" s="43" t="str">
        <f>IFERROR(VLOOKUP(A:A,变更记录表_产品!A:C,3,0),"")</f>
        <v>代启明</v>
      </c>
      <c r="D100" s="43" t="str">
        <f>IFERROR(VLOOKUP(A:A,变更记录表_产品!A:D,4,0),"")</f>
        <v>采购保障部</v>
      </c>
      <c r="E100" s="43" t="str">
        <f>IFERROR(VLOOKUP(A:A,变更记录表_产品!A:E,5,0),"")</f>
        <v>MIS</v>
      </c>
      <c r="F100" s="40" t="str">
        <f>IFERROR(VLOOKUP(A:A,变更记录表_产品!A:F,6,0),"")</f>
        <v>件号D3214022000200属性修改</v>
      </c>
      <c r="G100" s="46" t="str">
        <f>IFERROR(VLOOKUP(A:A,变更记录表_产品!A:G,7,0),"")</f>
        <v>将15POS0483合同采购的两个件号为D3214022000200的螺母由批次件改成6类序号件（RL件），将收料的批次1085517改成序号SHL18780和SHL18786，并更改MIS中的收发料记录</v>
      </c>
      <c r="H100" s="57" t="str">
        <f>IFERROR(VLOOKUP(A:A,变更记录表_产品!A:I,9,0),"")</f>
        <v>中</v>
      </c>
      <c r="I100" s="57">
        <f>IFERROR(VLOOKUP(A:A,变更记录表_产品!A:J,10,0),"")</f>
        <v>0.5</v>
      </c>
      <c r="J100" s="61" t="str">
        <f>IFERROR(VLOOKUP(A:A,变更记录表_产品!A:H,8,0),"")</f>
        <v>维修方案有变动，该件需要对序号时控监控，而该件以前定义成了批次件</v>
      </c>
      <c r="K100" s="65" t="str">
        <f>IFERROR(VLOOKUP(A:A,变更记录表_产品!A:M,13,0),"")</f>
        <v>娄华</v>
      </c>
      <c r="L100" s="65" t="str">
        <f>IFERROR(VLOOKUP(A:A,变更记录表_产品!A:N,14,0),"")</f>
        <v>陈飞</v>
      </c>
      <c r="M100" s="50">
        <f>IFERROR(VLOOKUP(A:A,变更记录表_产品!A:K,11,0),"")</f>
        <v>0</v>
      </c>
      <c r="N100" s="50">
        <f>IFERROR(VLOOKUP(A:A,变更记录表_产品!A:L,12,0),"")</f>
        <v>42501</v>
      </c>
      <c r="O100" s="20">
        <f t="shared" ca="1" si="1"/>
        <v>659</v>
      </c>
      <c r="P100" s="65" t="str">
        <f>IFERROR(VLOOKUP(A:A,变更记录表_产品!A:O,15,0),"")</f>
        <v>数据变更</v>
      </c>
      <c r="Q100" s="70" t="str">
        <f>IFERROR(VLOOKUP(A:A,变更记录表_产品!A:P,16,0),"")</f>
        <v>已完成</v>
      </c>
      <c r="R100" s="40" t="str">
        <f>IFERROR(VLOOKUP(A:A,变更记录表_产品!A:Q,17,0),"")</f>
        <v>.\数据提取变更签字扫描件\机务\20160421.jpg</v>
      </c>
      <c r="S100" s="70" t="s">
        <v>92</v>
      </c>
      <c r="T100" s="71">
        <v>0</v>
      </c>
    </row>
    <row r="101" spans="1:20">
      <c r="A101" s="24">
        <v>101</v>
      </c>
      <c r="B101" s="50">
        <f>IFERROR(VLOOKUP(A:A,变更记录表_产品!A:B,2,0),"")</f>
        <v>42458</v>
      </c>
      <c r="C101" s="43" t="str">
        <f>IFERROR(VLOOKUP(A:A,变更记录表_产品!A:C,3,0),"")</f>
        <v>王巍</v>
      </c>
      <c r="D101" s="43" t="str">
        <f>IFERROR(VLOOKUP(A:A,变更记录表_产品!A:D,4,0),"")</f>
        <v>采购保障部</v>
      </c>
      <c r="E101" s="43" t="str">
        <f>IFERROR(VLOOKUP(A:A,变更记录表_产品!A:E,5,0),"")</f>
        <v>MIS</v>
      </c>
      <c r="F101" s="40" t="str">
        <f>IFERROR(VLOOKUP(A:A,变更记录表_产品!A:F,6,0),"")</f>
        <v>MIS数据导入</v>
      </c>
      <c r="G101" s="46" t="str">
        <f>IFERROR(VLOOKUP(A:A,变更记录表_产品!A:G,7,0),"")</f>
        <v>MIS数据导入</v>
      </c>
      <c r="H101" s="57" t="str">
        <f>IFERROR(VLOOKUP(A:A,变更记录表_产品!A:I,9,0),"")</f>
        <v>中</v>
      </c>
      <c r="I101" s="57">
        <f>IFERROR(VLOOKUP(A:A,变更记录表_产品!A:J,10,0),"")</f>
        <v>1.5</v>
      </c>
      <c r="J101" s="61">
        <f>IFERROR(VLOOKUP(A:A,变更记录表_产品!A:H,8,0),"")</f>
        <v>0</v>
      </c>
      <c r="K101" s="65" t="str">
        <f>IFERROR(VLOOKUP(A:A,变更记录表_产品!A:M,13,0),"")</f>
        <v>娄华</v>
      </c>
      <c r="L101" s="65" t="str">
        <f>IFERROR(VLOOKUP(A:A,变更记录表_产品!A:N,14,0),"")</f>
        <v>陈飞</v>
      </c>
      <c r="M101" s="50">
        <f>IFERROR(VLOOKUP(A:A,变更记录表_产品!A:K,11,0),"")</f>
        <v>0</v>
      </c>
      <c r="N101" s="50">
        <f>IFERROR(VLOOKUP(A:A,变更记录表_产品!A:L,12,0),"")</f>
        <v>0</v>
      </c>
      <c r="O101" s="20">
        <f t="shared" ca="1" si="1"/>
        <v>659</v>
      </c>
      <c r="P101" s="65" t="str">
        <f>IFERROR(VLOOKUP(A:A,变更记录表_产品!A:O,15,0),"")</f>
        <v>数据变更</v>
      </c>
      <c r="Q101" s="70" t="str">
        <f>IFERROR(VLOOKUP(A:A,变更记录表_产品!A:P,16,0),"")</f>
        <v>已完成</v>
      </c>
      <c r="R101" s="40" t="str">
        <f>IFERROR(VLOOKUP(A:A,变更记录表_产品!A:Q,17,0),"")</f>
        <v>.\数据提取变更签字扫描件\机务\20160421.jpg</v>
      </c>
      <c r="S101" s="70" t="s">
        <v>147</v>
      </c>
      <c r="T101" s="71">
        <v>0</v>
      </c>
    </row>
    <row r="102" spans="1:20" ht="45">
      <c r="A102" s="24">
        <v>102</v>
      </c>
      <c r="B102" s="50">
        <f>IFERROR(VLOOKUP(A:A,变更记录表_产品!A:B,2,0),"")</f>
        <v>42458</v>
      </c>
      <c r="C102" s="43" t="str">
        <f>IFERROR(VLOOKUP(A:A,变更记录表_产品!A:C,3,0),"")</f>
        <v>周磊</v>
      </c>
      <c r="D102" s="43" t="str">
        <f>IFERROR(VLOOKUP(A:A,变更记录表_产品!A:D,4,0),"")</f>
        <v>维修工程部</v>
      </c>
      <c r="E102" s="43" t="str">
        <f>IFERROR(VLOOKUP(A:A,变更记录表_产品!A:E,5,0),"")</f>
        <v>MIS</v>
      </c>
      <c r="F102" s="40" t="str">
        <f>IFERROR(VLOOKUP(A:A,变更记录表_产品!A:F,6,0),"")</f>
        <v>部件位置2</v>
      </c>
      <c r="G102" s="46" t="str">
        <f>IFERROR(VLOOKUP(A:A,变更记录表_产品!A:G,7,0),"")</f>
        <v>FLB（F0684314）故障报告一删除三条拆换记录；
PN：ACP2788AE01，2788-36088、PN：ACP2788AE01，2788-36087删除最后一步移动历史，当前位置都做到DZ位置</v>
      </c>
      <c r="H102" s="57" t="str">
        <f>IFERROR(VLOOKUP(A:A,变更记录表_产品!A:I,9,0),"")</f>
        <v>中</v>
      </c>
      <c r="I102" s="57">
        <f>IFERROR(VLOOKUP(A:A,变更记录表_产品!A:J,10,0),"")</f>
        <v>0</v>
      </c>
      <c r="J102" s="61" t="str">
        <f>IFERROR(VLOOKUP(A:A,变更记录表_产品!A:H,8,0),"")</f>
        <v>误操作</v>
      </c>
      <c r="K102" s="65" t="str">
        <f>IFERROR(VLOOKUP(A:A,变更记录表_产品!A:M,13,0),"")</f>
        <v>娄华</v>
      </c>
      <c r="L102" s="65" t="str">
        <f>IFERROR(VLOOKUP(A:A,变更记录表_产品!A:N,14,0),"")</f>
        <v>陈飞</v>
      </c>
      <c r="M102" s="50">
        <f>IFERROR(VLOOKUP(A:A,变更记录表_产品!A:K,11,0),"")</f>
        <v>42475</v>
      </c>
      <c r="N102" s="50">
        <f>IFERROR(VLOOKUP(A:A,变更记录表_产品!A:L,12,0),"")</f>
        <v>42489</v>
      </c>
      <c r="O102" s="20">
        <f t="shared" ca="1" si="1"/>
        <v>659</v>
      </c>
      <c r="P102" s="65" t="str">
        <f>IFERROR(VLOOKUP(A:A,变更记录表_产品!A:O,15,0),"")</f>
        <v>数据变更</v>
      </c>
      <c r="Q102" s="70" t="str">
        <f>IFERROR(VLOOKUP(A:A,变更记录表_产品!A:P,16,0),"")</f>
        <v>已完成</v>
      </c>
      <c r="R102" s="40" t="str">
        <f>IFERROR(VLOOKUP(A:A,变更记录表_产品!A:Q,17,0),"")</f>
        <v>.\数据提取变更签字扫描件\机务\20160412.pdf</v>
      </c>
      <c r="S102" s="70" t="s">
        <v>92</v>
      </c>
      <c r="T102" s="71">
        <v>0</v>
      </c>
    </row>
    <row r="103" spans="1:20" ht="33.75">
      <c r="A103" s="24">
        <v>103</v>
      </c>
      <c r="B103" s="50">
        <f>IFERROR(VLOOKUP(A:A,变更记录表_产品!A:B,2,0),"")</f>
        <v>42458</v>
      </c>
      <c r="C103" s="43" t="str">
        <f>IFERROR(VLOOKUP(A:A,变更记录表_产品!A:C,3,0),"")</f>
        <v>王岩</v>
      </c>
      <c r="D103" s="43" t="str">
        <f>IFERROR(VLOOKUP(A:A,变更记录表_产品!A:D,4,0),"")</f>
        <v>维修工程部</v>
      </c>
      <c r="E103" s="43" t="str">
        <f>IFERROR(VLOOKUP(A:A,变更记录表_产品!A:E,5,0),"")</f>
        <v>MIS</v>
      </c>
      <c r="F103" s="40" t="str">
        <f>IFERROR(VLOOKUP(A:A,变更记录表_产品!A:F,6,0),"")</f>
        <v>B6751 CDD0012434被误关闭</v>
      </c>
      <c r="G103" s="46" t="str">
        <f>IFERROR(VLOOKUP(A:A,变更记录表_产品!A:G,7,0),"")</f>
        <v>B6751 CDD0012434目前处于“关闭”状态，回退一个状态，至“打开”状态。回退状态留意，“剩余FH”这一列，应该有数据的</v>
      </c>
      <c r="H103" s="57" t="str">
        <f>IFERROR(VLOOKUP(A:A,变更记录表_产品!A:I,9,0),"")</f>
        <v>高</v>
      </c>
      <c r="I103" s="57">
        <f>IFERROR(VLOOKUP(A:A,变更记录表_产品!A:J,10,0),"")</f>
        <v>0.5</v>
      </c>
      <c r="J103" s="61" t="str">
        <f>IFERROR(VLOOKUP(A:A,变更记录表_产品!A:H,8,0),"")</f>
        <v>误操作</v>
      </c>
      <c r="K103" s="65" t="str">
        <f>IFERROR(VLOOKUP(A:A,变更记录表_产品!A:M,13,0),"")</f>
        <v>娄华</v>
      </c>
      <c r="L103" s="65" t="str">
        <f>IFERROR(VLOOKUP(A:A,变更记录表_产品!A:N,14,0),"")</f>
        <v>陈飞</v>
      </c>
      <c r="M103" s="50">
        <f>IFERROR(VLOOKUP(A:A,变更记录表_产品!A:K,11,0),"")</f>
        <v>42458</v>
      </c>
      <c r="N103" s="50">
        <f>IFERROR(VLOOKUP(A:A,变更记录表_产品!A:L,12,0),"")</f>
        <v>42458</v>
      </c>
      <c r="O103" s="20">
        <f t="shared" ca="1" si="1"/>
        <v>659</v>
      </c>
      <c r="P103" s="65" t="str">
        <f>IFERROR(VLOOKUP(A:A,变更记录表_产品!A:O,15,0),"")</f>
        <v>数据变更</v>
      </c>
      <c r="Q103" s="70" t="str">
        <f>IFERROR(VLOOKUP(A:A,变更记录表_产品!A:P,16,0),"")</f>
        <v>已完成</v>
      </c>
      <c r="R103" s="40" t="str">
        <f>IFERROR(VLOOKUP(A:A,变更记录表_产品!A:Q,17,0),"")</f>
        <v>.\数据提取变更签字扫描件\机务\20160329.pdf</v>
      </c>
      <c r="S103" s="70" t="s">
        <v>92</v>
      </c>
      <c r="T103" s="71">
        <v>0</v>
      </c>
    </row>
    <row r="104" spans="1:20" ht="45">
      <c r="A104" s="24">
        <v>104</v>
      </c>
      <c r="B104" s="50">
        <f>IFERROR(VLOOKUP(A:A,变更记录表_产品!A:B,2,0),"")</f>
        <v>42460</v>
      </c>
      <c r="C104" s="43" t="str">
        <f>IFERROR(VLOOKUP(A:A,变更记录表_产品!A:C,3,0),"")</f>
        <v>盛斌斌</v>
      </c>
      <c r="D104" s="43" t="str">
        <f>IFERROR(VLOOKUP(A:A,变更记录表_产品!A:D,4,0),"")</f>
        <v>维修工程部</v>
      </c>
      <c r="E104" s="43" t="str">
        <f>IFERROR(VLOOKUP(A:A,变更记录表_产品!A:E,5,0),"")</f>
        <v>MIS</v>
      </c>
      <c r="F104" s="40" t="str">
        <f>IFERROR(VLOOKUP(A:A,变更记录表_产品!A:F,6,0),"")</f>
        <v>备发拆下时间修改1</v>
      </c>
      <c r="G104" s="46" t="str">
        <f>IFERROR(VLOOKUP(A:A,变更记录表_产品!A:G,7,0),"")</f>
        <v>PN：9387M17P09 SN：HTL20869 这个件的备发拆下时间修改为2016-03-03 
PN：45731-1391 SN:YB007779-U 这个件的备发拆下时间修改为2016-03-01</v>
      </c>
      <c r="H104" s="57" t="str">
        <f>IFERROR(VLOOKUP(A:A,变更记录表_产品!A:I,9,0),"")</f>
        <v>高</v>
      </c>
      <c r="I104" s="57">
        <f>IFERROR(VLOOKUP(A:A,变更记录表_产品!A:J,10,0),"")</f>
        <v>0.5</v>
      </c>
      <c r="J104" s="61" t="str">
        <f>IFERROR(VLOOKUP(A:A,变更记录表_产品!A:H,8,0),"")</f>
        <v>业务部门工作流环节脱节，后面的操作人员没有被及时通知，造成操作滞后，数据异常</v>
      </c>
      <c r="K104" s="65" t="str">
        <f>IFERROR(VLOOKUP(A:A,变更记录表_产品!A:M,13,0),"")</f>
        <v>程泽</v>
      </c>
      <c r="L104" s="65" t="str">
        <f>IFERROR(VLOOKUP(A:A,变更记录表_产品!A:N,14,0),"")</f>
        <v>陈飞</v>
      </c>
      <c r="M104" s="50">
        <f>IFERROR(VLOOKUP(A:A,变更记录表_产品!A:K,11,0),"")</f>
        <v>42460</v>
      </c>
      <c r="N104" s="50">
        <f>IFERROR(VLOOKUP(A:A,变更记录表_产品!A:L,12,0),"")</f>
        <v>42460</v>
      </c>
      <c r="O104" s="20">
        <f t="shared" ca="1" si="1"/>
        <v>657</v>
      </c>
      <c r="P104" s="65" t="str">
        <f>IFERROR(VLOOKUP(A:A,变更记录表_产品!A:O,15,0),"")</f>
        <v>数据变更</v>
      </c>
      <c r="Q104" s="70" t="str">
        <f>IFERROR(VLOOKUP(A:A,变更记录表_产品!A:P,16,0),"")</f>
        <v>已完成</v>
      </c>
      <c r="R104" s="40" t="str">
        <f>IFERROR(VLOOKUP(A:A,变更记录表_产品!A:Q,17,0),"")</f>
        <v>.\数据提取变更签字扫描件\机务\20160331.pdf</v>
      </c>
      <c r="S104" s="70" t="s">
        <v>143</v>
      </c>
      <c r="T104" s="71">
        <v>0</v>
      </c>
    </row>
    <row r="105" spans="1:20">
      <c r="A105" s="24">
        <v>105</v>
      </c>
      <c r="B105" s="50">
        <f>IFERROR(VLOOKUP(A:A,变更记录表_产品!A:B,2,0),"")</f>
        <v>42457</v>
      </c>
      <c r="C105" s="43" t="str">
        <f>IFERROR(VLOOKUP(A:A,变更记录表_产品!A:C,3,0),"")</f>
        <v>钮茵</v>
      </c>
      <c r="D105" s="43" t="str">
        <f>IFERROR(VLOOKUP(A:A,变更记录表_产品!A:D,4,0),"")</f>
        <v>日分</v>
      </c>
      <c r="E105" s="43" t="str">
        <f>IFERROR(VLOOKUP(A:A,变更记录表_产品!A:E,5,0),"")</f>
        <v>MIS</v>
      </c>
      <c r="F105" s="40" t="str">
        <f>IFERROR(VLOOKUP(A:A,变更记录表_产品!A:F,6,0),"")</f>
        <v>16年3月日分航材数据提取</v>
      </c>
      <c r="G105" s="46">
        <f>IFERROR(VLOOKUP(A:A,变更记录表_产品!A:G,7,0),"")</f>
        <v>0</v>
      </c>
      <c r="H105" s="57" t="str">
        <f>IFERROR(VLOOKUP(A:A,变更记录表_产品!A:I,9,0),"")</f>
        <v>中</v>
      </c>
      <c r="I105" s="57">
        <f>IFERROR(VLOOKUP(A:A,变更记录表_产品!A:J,10,0),"")</f>
        <v>0.5</v>
      </c>
      <c r="J105" s="61" t="str">
        <f>IFERROR(VLOOKUP(A:A,变更记录表_产品!A:H,8,0),"")</f>
        <v>例行活动</v>
      </c>
      <c r="K105" s="65" t="str">
        <f>IFERROR(VLOOKUP(A:A,变更记录表_产品!A:M,13,0),"")</f>
        <v>杨潇白</v>
      </c>
      <c r="L105" s="65" t="str">
        <f>IFERROR(VLOOKUP(A:A,变更记录表_产品!A:N,14,0),"")</f>
        <v>陈飞</v>
      </c>
      <c r="M105" s="50">
        <f>IFERROR(VLOOKUP(A:A,变更记录表_产品!A:K,11,0),"")</f>
        <v>42461</v>
      </c>
      <c r="N105" s="50">
        <f>IFERROR(VLOOKUP(A:A,变更记录表_产品!A:L,12,0),"")</f>
        <v>42461</v>
      </c>
      <c r="O105" s="20">
        <f t="shared" ca="1" si="1"/>
        <v>660</v>
      </c>
      <c r="P105" s="65" t="str">
        <f>IFERROR(VLOOKUP(A:A,变更记录表_产品!A:O,15,0),"")</f>
        <v>数据提取</v>
      </c>
      <c r="Q105" s="70" t="str">
        <f>IFERROR(VLOOKUP(A:A,变更记录表_产品!A:P,16,0),"")</f>
        <v>已完成</v>
      </c>
      <c r="R105" s="40" t="str">
        <f>IFERROR(VLOOKUP(A:A,变更记录表_产品!A:Q,17,0),"")</f>
        <v>不必签字</v>
      </c>
      <c r="S105" s="70" t="s">
        <v>25</v>
      </c>
      <c r="T105" s="71">
        <v>0</v>
      </c>
    </row>
    <row r="106" spans="1:20" ht="45">
      <c r="A106" s="24">
        <v>106</v>
      </c>
      <c r="B106" s="50">
        <f>IFERROR(VLOOKUP(A:A,变更记录表_产品!A:B,2,0),"")</f>
        <v>42461</v>
      </c>
      <c r="C106" s="43" t="str">
        <f>IFERROR(VLOOKUP(A:A,变更记录表_产品!A:C,3,0),"")</f>
        <v>王振宇</v>
      </c>
      <c r="D106" s="43" t="str">
        <f>IFERROR(VLOOKUP(A:A,变更记录表_产品!A:D,4,0),"")</f>
        <v>维修工程部</v>
      </c>
      <c r="E106" s="43" t="str">
        <f>IFERROR(VLOOKUP(A:A,变更记录表_产品!A:E,5,0),"")</f>
        <v>MIS</v>
      </c>
      <c r="F106" s="40" t="str">
        <f>IFERROR(VLOOKUP(A:A,变更记录表_产品!A:F,6,0),"")</f>
        <v xml:space="preserve">MIS信息修改 </v>
      </c>
      <c r="G106" s="46" t="str">
        <f>IFERROR(VLOOKUP(A:A,变更记录表_产品!A:G,7,0),"")</f>
        <v>FLB：F0666889 故障报告二 选择勾选“机组报告”，取消“关闭保留”其他内容不变 
MDD：MDD0021805 将关闭措施内容都删了，该MDD需要继续保留</v>
      </c>
      <c r="H106" s="57" t="str">
        <f>IFERROR(VLOOKUP(A:A,变更记录表_产品!A:I,9,0),"")</f>
        <v>高</v>
      </c>
      <c r="I106" s="57">
        <f>IFERROR(VLOOKUP(A:A,变更记录表_产品!A:J,10,0),"")</f>
        <v>0.5</v>
      </c>
      <c r="J106" s="61">
        <f>IFERROR(VLOOKUP(A:A,变更记录表_产品!A:H,8,0),"")</f>
        <v>0</v>
      </c>
      <c r="K106" s="65" t="str">
        <f>IFERROR(VLOOKUP(A:A,变更记录表_产品!A:M,13,0),"")</f>
        <v>程泽</v>
      </c>
      <c r="L106" s="65" t="str">
        <f>IFERROR(VLOOKUP(A:A,变更记录表_产品!A:N,14,0),"")</f>
        <v>陈飞</v>
      </c>
      <c r="M106" s="50">
        <f>IFERROR(VLOOKUP(A:A,变更记录表_产品!A:K,11,0),"")</f>
        <v>42461</v>
      </c>
      <c r="N106" s="50">
        <f>IFERROR(VLOOKUP(A:A,变更记录表_产品!A:L,12,0),"")</f>
        <v>42461</v>
      </c>
      <c r="O106" s="20">
        <f t="shared" ca="1" si="1"/>
        <v>656</v>
      </c>
      <c r="P106" s="65" t="str">
        <f>IFERROR(VLOOKUP(A:A,变更记录表_产品!A:O,15,0),"")</f>
        <v>数据变更</v>
      </c>
      <c r="Q106" s="70" t="str">
        <f>IFERROR(VLOOKUP(A:A,变更记录表_产品!A:P,16,0),"")</f>
        <v>已完成</v>
      </c>
      <c r="R106" s="40" t="str">
        <f>IFERROR(VLOOKUP(A:A,变更记录表_产品!A:Q,17,0),"")</f>
        <v>.\数据提取变更签字扫描件\机务\20160406.pdf</v>
      </c>
      <c r="S106" s="70" t="s">
        <v>145</v>
      </c>
      <c r="T106" s="71">
        <v>0</v>
      </c>
    </row>
    <row r="107" spans="1:20" ht="22.5">
      <c r="A107" s="24">
        <v>107</v>
      </c>
      <c r="B107" s="50">
        <f>IFERROR(VLOOKUP(A:A,变更记录表_产品!A:B,2,0),"")</f>
        <v>42466</v>
      </c>
      <c r="C107" s="43" t="str">
        <f>IFERROR(VLOOKUP(A:A,变更记录表_产品!A:C,3,0),"")</f>
        <v>张琦</v>
      </c>
      <c r="D107" s="43" t="str">
        <f>IFERROR(VLOOKUP(A:A,变更记录表_产品!A:D,4,0),"")</f>
        <v>维修工程部</v>
      </c>
      <c r="E107" s="43" t="str">
        <f>IFERROR(VLOOKUP(A:A,变更记录表_产品!A:E,5,0),"")</f>
        <v>MIS</v>
      </c>
      <c r="F107" s="40" t="str">
        <f>IFERROR(VLOOKUP(A:A,变更记录表_产品!A:F,6,0),"")</f>
        <v xml:space="preserve">ADD编号修复 </v>
      </c>
      <c r="G107" s="46" t="str">
        <f>IFERROR(VLOOKUP(A:A,变更记录表_产品!A:G,7,0),"")</f>
        <v>ADD0041530与ADD41531，ADD编号互换，互换后的ADD41530对应EAD3300修订为EAD3301。</v>
      </c>
      <c r="H107" s="57" t="str">
        <f>IFERROR(VLOOKUP(A:A,变更记录表_产品!A:I,9,0),"")</f>
        <v>高</v>
      </c>
      <c r="I107" s="57">
        <f>IFERROR(VLOOKUP(A:A,变更记录表_产品!A:J,10,0),"")</f>
        <v>0.5</v>
      </c>
      <c r="J107" s="61">
        <f>IFERROR(VLOOKUP(A:A,变更记录表_产品!A:H,8,0),"")</f>
        <v>0</v>
      </c>
      <c r="K107" s="65" t="str">
        <f>IFERROR(VLOOKUP(A:A,变更记录表_产品!A:M,13,0),"")</f>
        <v>程泽</v>
      </c>
      <c r="L107" s="65" t="str">
        <f>IFERROR(VLOOKUP(A:A,变更记录表_产品!A:N,14,0),"")</f>
        <v>陈飞</v>
      </c>
      <c r="M107" s="50">
        <f>IFERROR(VLOOKUP(A:A,变更记录表_产品!A:K,11,0),"")</f>
        <v>42466</v>
      </c>
      <c r="N107" s="50">
        <f>IFERROR(VLOOKUP(A:A,变更记录表_产品!A:L,12,0),"")</f>
        <v>42466</v>
      </c>
      <c r="O107" s="20">
        <f t="shared" ca="1" si="1"/>
        <v>651</v>
      </c>
      <c r="P107" s="65" t="str">
        <f>IFERROR(VLOOKUP(A:A,变更记录表_产品!A:O,15,0),"")</f>
        <v>数据变更</v>
      </c>
      <c r="Q107" s="70" t="str">
        <f>IFERROR(VLOOKUP(A:A,变更记录表_产品!A:P,16,0),"")</f>
        <v>已完成</v>
      </c>
      <c r="R107" s="40" t="str">
        <f>IFERROR(VLOOKUP(A:A,变更记录表_产品!A:Q,17,0),"")</f>
        <v>.\数据提取变更签字扫描件\机务\20160406.pdf</v>
      </c>
      <c r="S107" s="70" t="s">
        <v>92</v>
      </c>
      <c r="T107" s="71">
        <v>0</v>
      </c>
    </row>
    <row r="108" spans="1:20" ht="22.5">
      <c r="A108" s="24">
        <v>108</v>
      </c>
      <c r="B108" s="50">
        <f>IFERROR(VLOOKUP(A:A,变更记录表_产品!A:B,2,0),"")</f>
        <v>42468</v>
      </c>
      <c r="C108" s="43" t="str">
        <f>IFERROR(VLOOKUP(A:A,变更记录表_产品!A:C,3,0),"")</f>
        <v>盛斌斌</v>
      </c>
      <c r="D108" s="43" t="str">
        <f>IFERROR(VLOOKUP(A:A,变更记录表_产品!A:D,4,0),"")</f>
        <v>维修工程部</v>
      </c>
      <c r="E108" s="43" t="str">
        <f>IFERROR(VLOOKUP(A:A,变更记录表_产品!A:E,5,0),"")</f>
        <v>MIS</v>
      </c>
      <c r="F108" s="40" t="str">
        <f>IFERROR(VLOOKUP(A:A,变更记录表_产品!A:F,6,0),"")</f>
        <v>删除一步拆换件</v>
      </c>
      <c r="G108" s="46" t="str">
        <f>IFERROR(VLOOKUP(A:A,变更记录表_产品!A:G,7,0),"")</f>
        <v>FLB：F0670209  主轮：2650GM，相同拆下记录有 2 条，删除 1 条</v>
      </c>
      <c r="H108" s="57" t="str">
        <f>IFERROR(VLOOKUP(A:A,变更记录表_产品!A:I,9,0),"")</f>
        <v>中</v>
      </c>
      <c r="I108" s="57">
        <f>IFERROR(VLOOKUP(A:A,变更记录表_产品!A:J,10,0),"")</f>
        <v>1</v>
      </c>
      <c r="J108" s="61" t="str">
        <f>IFERROR(VLOOKUP(A:A,变更记录表_产品!A:H,8,0),"")</f>
        <v>航线录入了两遍拆换件，我这边没有权限删除</v>
      </c>
      <c r="K108" s="65" t="str">
        <f>IFERROR(VLOOKUP(A:A,变更记录表_产品!A:M,13,0),"")</f>
        <v>程泽</v>
      </c>
      <c r="L108" s="65" t="str">
        <f>IFERROR(VLOOKUP(A:A,变更记录表_产品!A:N,14,0),"")</f>
        <v>陈飞</v>
      </c>
      <c r="M108" s="50">
        <f>IFERROR(VLOOKUP(A:A,变更记录表_产品!A:K,11,0),"")</f>
        <v>42475</v>
      </c>
      <c r="N108" s="50" t="str">
        <f>IFERROR(VLOOKUP(A:A,变更记录表_产品!A:L,12,0),"")</f>
        <v>2016/4/29
2016/5/11确认修复</v>
      </c>
      <c r="O108" s="20">
        <f t="shared" ca="1" si="1"/>
        <v>649</v>
      </c>
      <c r="P108" s="65" t="str">
        <f>IFERROR(VLOOKUP(A:A,变更记录表_产品!A:O,15,0),"")</f>
        <v>数据变更</v>
      </c>
      <c r="Q108" s="70" t="str">
        <f>IFERROR(VLOOKUP(A:A,变更记录表_产品!A:P,16,0),"")</f>
        <v>已完成</v>
      </c>
      <c r="R108" s="40" t="str">
        <f>IFERROR(VLOOKUP(A:A,变更记录表_产品!A:Q,17,0),"")</f>
        <v>.\数据提取变更签字扫描件\机务\20160412.pdf</v>
      </c>
      <c r="S108" s="70" t="s">
        <v>92</v>
      </c>
      <c r="T108" s="71">
        <v>0</v>
      </c>
    </row>
    <row r="109" spans="1:20" ht="33.75">
      <c r="A109" s="24">
        <v>109</v>
      </c>
      <c r="B109" s="50">
        <f>IFERROR(VLOOKUP(A:A,变更记录表_产品!A:B,2,0),"")</f>
        <v>42468</v>
      </c>
      <c r="C109" s="43" t="str">
        <f>IFERROR(VLOOKUP(A:A,变更记录表_产品!A:C,3,0),"")</f>
        <v>盛斌斌</v>
      </c>
      <c r="D109" s="43" t="str">
        <f>IFERROR(VLOOKUP(A:A,变更记录表_产品!A:D,4,0),"")</f>
        <v>维修工程部</v>
      </c>
      <c r="E109" s="43" t="str">
        <f>IFERROR(VLOOKUP(A:A,变更记录表_产品!A:E,5,0),"")</f>
        <v>MIS</v>
      </c>
      <c r="F109" s="40" t="str">
        <f>IFERROR(VLOOKUP(A:A,变更记录表_产品!A:F,6,0),"")</f>
        <v>拉发动机子件-后吊点</v>
      </c>
      <c r="G109" s="46" t="str">
        <f>IFERROR(VLOOKUP(A:A,变更记录表_产品!A:G,7,0),"")</f>
        <v>把 PN：642-2300-1 SN：5236P 这个件拉入发动机699974 子件 FIN：AFT MOUNT 上，进入清单时间为2010-07-19</v>
      </c>
      <c r="H109" s="57" t="str">
        <f>IFERROR(VLOOKUP(A:A,变更记录表_产品!A:I,9,0),"")</f>
        <v>高</v>
      </c>
      <c r="I109" s="57">
        <f>IFERROR(VLOOKUP(A:A,变更记录表_产品!A:J,10,0),"")</f>
        <v>0</v>
      </c>
      <c r="J109" s="61" t="str">
        <f>IFERROR(VLOOKUP(A:A,变更记录表_产品!A:H,8,0),"")</f>
        <v>699974已经移动过，我没有权限拉子件。
该件实物已送大修厂，航材等着做合同，所以请优先处理</v>
      </c>
      <c r="K109" s="65" t="str">
        <f>IFERROR(VLOOKUP(A:A,变更记录表_产品!A:M,13,0),"")</f>
        <v>程泽</v>
      </c>
      <c r="L109" s="65" t="str">
        <f>IFERROR(VLOOKUP(A:A,变更记录表_产品!A:N,14,0),"")</f>
        <v>陈飞</v>
      </c>
      <c r="M109" s="50">
        <f>IFERROR(VLOOKUP(A:A,变更记录表_产品!A:K,11,0),"")</f>
        <v>42471</v>
      </c>
      <c r="N109" s="50">
        <f>IFERROR(VLOOKUP(A:A,变更记录表_产品!A:L,12,0),"")</f>
        <v>42471</v>
      </c>
      <c r="O109" s="20">
        <f t="shared" ca="1" si="1"/>
        <v>649</v>
      </c>
      <c r="P109" s="65" t="str">
        <f>IFERROR(VLOOKUP(A:A,变更记录表_产品!A:O,15,0),"")</f>
        <v>数据变更</v>
      </c>
      <c r="Q109" s="70" t="str">
        <f>IFERROR(VLOOKUP(A:A,变更记录表_产品!A:P,16,0),"")</f>
        <v>已完成</v>
      </c>
      <c r="R109" s="40" t="str">
        <f>IFERROR(VLOOKUP(A:A,变更记录表_产品!A:Q,17,0),"")</f>
        <v>.\数据提取变更签字扫描件\机务\20160412.pdf</v>
      </c>
      <c r="S109" s="70" t="s">
        <v>146</v>
      </c>
      <c r="T109" s="71">
        <v>0</v>
      </c>
    </row>
    <row r="110" spans="1:20">
      <c r="A110" s="24">
        <v>110</v>
      </c>
      <c r="B110" s="50">
        <f>IFERROR(VLOOKUP(A:A,变更记录表_产品!A:B,2,0),"")</f>
        <v>42468</v>
      </c>
      <c r="C110" s="43" t="str">
        <f>IFERROR(VLOOKUP(A:A,变更记录表_产品!A:C,3,0),"")</f>
        <v>罗金禄</v>
      </c>
      <c r="D110" s="43" t="str">
        <f>IFERROR(VLOOKUP(A:A,变更记录表_产品!A:D,4,0),"")</f>
        <v>采购保障部</v>
      </c>
      <c r="E110" s="43" t="str">
        <f>IFERROR(VLOOKUP(A:A,变更记录表_产品!A:E,5,0),"")</f>
        <v>MIS</v>
      </c>
      <c r="F110" s="40" t="str">
        <f>IFERROR(VLOOKUP(A:A,变更记录表_产品!A:F,6,0),"")</f>
        <v>数据提取</v>
      </c>
      <c r="G110" s="46" t="str">
        <f>IFERROR(VLOOKUP(A:A,变更记录表_产品!A:G,7,0),"")</f>
        <v>装机设备清单数据导出所有件号数据</v>
      </c>
      <c r="H110" s="57" t="str">
        <f>IFERROR(VLOOKUP(A:A,变更记录表_产品!A:I,9,0),"")</f>
        <v>中</v>
      </c>
      <c r="I110" s="57">
        <f>IFERROR(VLOOKUP(A:A,变更记录表_产品!A:J,10,0),"")</f>
        <v>0.5</v>
      </c>
      <c r="J110" s="61">
        <f>IFERROR(VLOOKUP(A:A,变更记录表_产品!A:H,8,0),"")</f>
        <v>0</v>
      </c>
      <c r="K110" s="65" t="str">
        <f>IFERROR(VLOOKUP(A:A,变更记录表_产品!A:M,13,0),"")</f>
        <v>杨潇白</v>
      </c>
      <c r="L110" s="65" t="str">
        <f>IFERROR(VLOOKUP(A:A,变更记录表_产品!A:N,14,0),"")</f>
        <v>陈飞</v>
      </c>
      <c r="M110" s="50">
        <f>IFERROR(VLOOKUP(A:A,变更记录表_产品!A:K,11,0),"")</f>
        <v>42468</v>
      </c>
      <c r="N110" s="50">
        <f>IFERROR(VLOOKUP(A:A,变更记录表_产品!A:L,12,0),"")</f>
        <v>42468</v>
      </c>
      <c r="O110" s="20">
        <f t="shared" ca="1" si="1"/>
        <v>649</v>
      </c>
      <c r="P110" s="65" t="str">
        <f>IFERROR(VLOOKUP(A:A,变更记录表_产品!A:O,15,0),"")</f>
        <v>数据提取</v>
      </c>
      <c r="Q110" s="70" t="str">
        <f>IFERROR(VLOOKUP(A:A,变更记录表_产品!A:P,16,0),"")</f>
        <v>已完成</v>
      </c>
      <c r="R110" s="40" t="str">
        <f>IFERROR(VLOOKUP(A:A,变更记录表_产品!A:Q,17,0),"")</f>
        <v>.\数据提取变更签字扫描件\机务\20160408.pdf</v>
      </c>
      <c r="S110" s="70" t="s">
        <v>25</v>
      </c>
      <c r="T110" s="71">
        <v>0</v>
      </c>
    </row>
    <row r="111" spans="1:20" ht="22.5">
      <c r="A111" s="24">
        <v>111</v>
      </c>
      <c r="B111" s="50">
        <f>IFERROR(VLOOKUP(A:A,变更记录表_产品!A:B,2,0),"")</f>
        <v>42471</v>
      </c>
      <c r="C111" s="43" t="str">
        <f>IFERROR(VLOOKUP(A:A,变更记录表_产品!A:C,3,0),"")</f>
        <v>盛斌斌</v>
      </c>
      <c r="D111" s="43" t="str">
        <f>IFERROR(VLOOKUP(A:A,变更记录表_产品!A:D,4,0),"")</f>
        <v>维修工程部</v>
      </c>
      <c r="E111" s="43" t="str">
        <f>IFERROR(VLOOKUP(A:A,变更记录表_产品!A:E,5,0),"")</f>
        <v>MIS</v>
      </c>
      <c r="F111" s="40" t="str">
        <f>IFERROR(VLOOKUP(A:A,变更记录表_产品!A:F,6,0),"")</f>
        <v>起落架子件不显示</v>
      </c>
      <c r="G111" s="46" t="str">
        <f>IFERROR(VLOOKUP(A:A,变更记录表_产品!A:G,7,0),"")</f>
        <v>PN：201581001 SN：MDL-0978L 这个起落架的子件在“组合件管理”界面不显示</v>
      </c>
      <c r="H111" s="57" t="str">
        <f>IFERROR(VLOOKUP(A:A,变更记录表_产品!A:I,9,0),"")</f>
        <v>中</v>
      </c>
      <c r="I111" s="57">
        <f>IFERROR(VLOOKUP(A:A,变更记录表_产品!A:J,10,0),"")</f>
        <v>0.5</v>
      </c>
      <c r="J111" s="61">
        <f>IFERROR(VLOOKUP(A:A,变更记录表_产品!A:H,8,0),"")</f>
        <v>0</v>
      </c>
      <c r="K111" s="65" t="str">
        <f>IFERROR(VLOOKUP(A:A,变更记录表_产品!A:M,13,0),"")</f>
        <v>程泽</v>
      </c>
      <c r="L111" s="65" t="str">
        <f>IFERROR(VLOOKUP(A:A,变更记录表_产品!A:N,14,0),"")</f>
        <v>陈飞</v>
      </c>
      <c r="M111" s="50">
        <f>IFERROR(VLOOKUP(A:A,变更记录表_产品!A:K,11,0),"")</f>
        <v>42475</v>
      </c>
      <c r="N111" s="50">
        <f>IFERROR(VLOOKUP(A:A,变更记录表_产品!A:L,12,0),"")</f>
        <v>42482</v>
      </c>
      <c r="O111" s="20">
        <f t="shared" ca="1" si="1"/>
        <v>646</v>
      </c>
      <c r="P111" s="65" t="str">
        <f>IFERROR(VLOOKUP(A:A,变更记录表_产品!A:O,15,0),"")</f>
        <v>数据变更</v>
      </c>
      <c r="Q111" s="70" t="str">
        <f>IFERROR(VLOOKUP(A:A,变更记录表_产品!A:P,16,0),"")</f>
        <v>已完成</v>
      </c>
      <c r="R111" s="40" t="str">
        <f>IFERROR(VLOOKUP(A:A,变更记录表_产品!A:Q,17,0),"")</f>
        <v>.\数据提取变更签字扫描件\机务\20160412.pdf</v>
      </c>
      <c r="S111" s="70" t="s">
        <v>145</v>
      </c>
      <c r="T111" s="71">
        <v>0</v>
      </c>
    </row>
    <row r="112" spans="1:20">
      <c r="A112" s="24">
        <v>112</v>
      </c>
      <c r="B112" s="50">
        <f>IFERROR(VLOOKUP(A:A,变更记录表_产品!A:B,2,0),"")</f>
        <v>42471</v>
      </c>
      <c r="C112" s="43" t="str">
        <f>IFERROR(VLOOKUP(A:A,变更记录表_产品!A:C,3,0),"")</f>
        <v>盛斌斌</v>
      </c>
      <c r="D112" s="43" t="str">
        <f>IFERROR(VLOOKUP(A:A,变更记录表_产品!A:D,4,0),"")</f>
        <v>维修工程部</v>
      </c>
      <c r="E112" s="43" t="str">
        <f>IFERROR(VLOOKUP(A:A,变更记录表_产品!A:E,5,0),"")</f>
        <v>MIS</v>
      </c>
      <c r="F112" s="40" t="str">
        <f>IFERROR(VLOOKUP(A:A,变更记录表_产品!A:F,6,0),"")</f>
        <v>装机件直接拉至库房BUG</v>
      </c>
      <c r="G112" s="46" t="str">
        <f>IFERROR(VLOOKUP(A:A,变更记录表_产品!A:G,7,0),"")</f>
        <v>全部删回B6820上</v>
      </c>
      <c r="H112" s="57" t="str">
        <f>IFERROR(VLOOKUP(A:A,变更记录表_产品!A:I,9,0),"")</f>
        <v>高</v>
      </c>
      <c r="I112" s="57">
        <f>IFERROR(VLOOKUP(A:A,变更记录表_产品!A:J,10,0),"")</f>
        <v>0.5</v>
      </c>
      <c r="J112" s="61">
        <f>IFERROR(VLOOKUP(A:A,变更记录表_产品!A:H,8,0),"")</f>
        <v>0</v>
      </c>
      <c r="K112" s="65" t="str">
        <f>IFERROR(VLOOKUP(A:A,变更记录表_产品!A:M,13,0),"")</f>
        <v>程泽</v>
      </c>
      <c r="L112" s="65" t="str">
        <f>IFERROR(VLOOKUP(A:A,变更记录表_产品!A:N,14,0),"")</f>
        <v>陈飞</v>
      </c>
      <c r="M112" s="50">
        <f>IFERROR(VLOOKUP(A:A,变更记录表_产品!A:K,11,0),"")</f>
        <v>42475</v>
      </c>
      <c r="N112" s="50">
        <f>IFERROR(VLOOKUP(A:A,变更记录表_产品!A:L,12,0),"")</f>
        <v>42472</v>
      </c>
      <c r="O112" s="20">
        <f t="shared" ca="1" si="1"/>
        <v>646</v>
      </c>
      <c r="P112" s="65" t="str">
        <f>IFERROR(VLOOKUP(A:A,变更记录表_产品!A:O,15,0),"")</f>
        <v>数据变更</v>
      </c>
      <c r="Q112" s="70" t="str">
        <f>IFERROR(VLOOKUP(A:A,变更记录表_产品!A:P,16,0),"")</f>
        <v>已完成</v>
      </c>
      <c r="R112" s="40" t="str">
        <f>IFERROR(VLOOKUP(A:A,变更记录表_产品!A:Q,17,0),"")</f>
        <v>.\数据提取变更签字扫描件\机务\20160412.pdf</v>
      </c>
      <c r="S112" s="70" t="s">
        <v>92</v>
      </c>
      <c r="T112" s="71">
        <v>0</v>
      </c>
    </row>
    <row r="113" spans="1:20" ht="45">
      <c r="A113" s="24">
        <v>113</v>
      </c>
      <c r="B113" s="50">
        <f>IFERROR(VLOOKUP(A:A,变更记录表_产品!A:B,2,0),"")</f>
        <v>42474</v>
      </c>
      <c r="C113" s="43" t="str">
        <f>IFERROR(VLOOKUP(A:A,变更记录表_产品!A:C,3,0),"")</f>
        <v>盛斌斌</v>
      </c>
      <c r="D113" s="43" t="str">
        <f>IFERROR(VLOOKUP(A:A,变更记录表_产品!A:D,4,0),"")</f>
        <v>维修工程部</v>
      </c>
      <c r="E113" s="43" t="str">
        <f>IFERROR(VLOOKUP(A:A,变更记录表_产品!A:E,5,0),"")</f>
        <v>MIS</v>
      </c>
      <c r="F113" s="40" t="str">
        <f>IFERROR(VLOOKUP(A:A,变更记录表_产品!A:F,6,0),"")</f>
        <v>修改工卡状态----手提氧气瓶</v>
      </c>
      <c r="G113" s="46" t="str">
        <f>IFERROR(VLOOKUP(A:A,变更记录表_产品!A:G,7,0),"")</f>
        <v>在“时控件计划调整”界面里帮我把PN：3552AAADAACXCD SN:P12030864 工卡号：TGC-A353000-02-1 这份工卡的状态从“仓库执行”修改为“计划中”</v>
      </c>
      <c r="H113" s="57" t="str">
        <f>IFERROR(VLOOKUP(A:A,变更记录表_产品!A:I,9,0),"")</f>
        <v>中</v>
      </c>
      <c r="I113" s="57">
        <f>IFERROR(VLOOKUP(A:A,变更记录表_产品!A:J,10,0),"")</f>
        <v>0</v>
      </c>
      <c r="J113" s="61" t="str">
        <f>IFERROR(VLOOKUP(A:A,变更记录表_产品!A:H,8,0),"")</f>
        <v>这份工卡为何卡死在了“仓库执行”，原因未知</v>
      </c>
      <c r="K113" s="65" t="str">
        <f>IFERROR(VLOOKUP(A:A,变更记录表_产品!A:M,13,0),"")</f>
        <v>程泽</v>
      </c>
      <c r="L113" s="65" t="str">
        <f>IFERROR(VLOOKUP(A:A,变更记录表_产品!A:N,14,0),"")</f>
        <v>陈飞</v>
      </c>
      <c r="M113" s="50">
        <f>IFERROR(VLOOKUP(A:A,变更记录表_产品!A:K,11,0),"")</f>
        <v>42475</v>
      </c>
      <c r="N113" s="50">
        <f>IFERROR(VLOOKUP(A:A,变更记录表_产品!A:L,12,0),"")</f>
        <v>42489</v>
      </c>
      <c r="O113" s="20">
        <f t="shared" ca="1" si="1"/>
        <v>643</v>
      </c>
      <c r="P113" s="65" t="str">
        <f>IFERROR(VLOOKUP(A:A,变更记录表_产品!A:O,15,0),"")</f>
        <v>数据变更</v>
      </c>
      <c r="Q113" s="70" t="str">
        <f>IFERROR(VLOOKUP(A:A,变更记录表_产品!A:P,16,0),"")</f>
        <v>已完成</v>
      </c>
      <c r="R113" s="40" t="str">
        <f>IFERROR(VLOOKUP(A:A,变更记录表_产品!A:Q,17,0),"")</f>
        <v>.\数据提取变更签字扫描件\机务\20160414.pdf</v>
      </c>
      <c r="S113" s="70" t="s">
        <v>146</v>
      </c>
      <c r="T113" s="71">
        <v>0</v>
      </c>
    </row>
    <row r="114" spans="1:20">
      <c r="A114" s="24">
        <v>114</v>
      </c>
      <c r="B114" s="50">
        <f>IFERROR(VLOOKUP(A:A,变更记录表_产品!A:B,2,0),"")</f>
        <v>42466</v>
      </c>
      <c r="C114" s="43" t="str">
        <f>IFERROR(VLOOKUP(A:A,变更记录表_产品!A:C,3,0),"")</f>
        <v>苏梦烨</v>
      </c>
      <c r="D114" s="43" t="str">
        <f>IFERROR(VLOOKUP(A:A,变更记录表_产品!A:D,4,0),"")</f>
        <v>采购保障部</v>
      </c>
      <c r="E114" s="43" t="str">
        <f>IFERROR(VLOOKUP(A:A,变更记录表_产品!A:E,5,0),"")</f>
        <v>MIS</v>
      </c>
      <c r="F114" s="40" t="str">
        <f>IFERROR(VLOOKUP(A:A,变更记录表_产品!A:F,6,0),"")</f>
        <v>MIS零散问题</v>
      </c>
      <c r="G114" s="46" t="str">
        <f>IFERROR(VLOOKUP(A:A,变更记录表_产品!A:G,7,0),"")</f>
        <v>16ROR0142推送报价的时候反馈地点不合法</v>
      </c>
      <c r="H114" s="57" t="str">
        <f>IFERROR(VLOOKUP(A:A,变更记录表_产品!A:I,9,0),"")</f>
        <v>高</v>
      </c>
      <c r="I114" s="57">
        <f>IFERROR(VLOOKUP(A:A,变更记录表_产品!A:J,10,0),"")</f>
        <v>0</v>
      </c>
      <c r="J114" s="61">
        <f>IFERROR(VLOOKUP(A:A,变更记录表_产品!A:H,8,0),"")</f>
        <v>0</v>
      </c>
      <c r="K114" s="65" t="str">
        <f>IFERROR(VLOOKUP(A:A,变更记录表_产品!A:M,13,0),"")</f>
        <v>杨潇白</v>
      </c>
      <c r="L114" s="65" t="str">
        <f>IFERROR(VLOOKUP(A:A,变更记录表_产品!A:N,14,0),"")</f>
        <v>陈飞</v>
      </c>
      <c r="M114" s="50">
        <f>IFERROR(VLOOKUP(A:A,变更记录表_产品!A:K,11,0),"")</f>
        <v>42482</v>
      </c>
      <c r="N114" s="50">
        <f>IFERROR(VLOOKUP(A:A,变更记录表_产品!A:L,12,0),"")</f>
        <v>42489</v>
      </c>
      <c r="O114" s="20">
        <f t="shared" ca="1" si="1"/>
        <v>651</v>
      </c>
      <c r="P114" s="65" t="str">
        <f>IFERROR(VLOOKUP(A:A,变更记录表_产品!A:O,15,0),"")</f>
        <v>数据变更</v>
      </c>
      <c r="Q114" s="70" t="str">
        <f>IFERROR(VLOOKUP(A:A,变更记录表_产品!A:P,16,0),"")</f>
        <v>已完成</v>
      </c>
      <c r="R114" s="40" t="str">
        <f>IFERROR(VLOOKUP(A:A,变更记录表_产品!A:Q,17,0),"")</f>
        <v>.\数据提取变更签字扫描件\机务\20160421.jpg</v>
      </c>
      <c r="S114" s="70" t="s">
        <v>145</v>
      </c>
      <c r="T114" s="71">
        <v>0</v>
      </c>
    </row>
    <row r="115" spans="1:20" ht="33.75">
      <c r="A115" s="24">
        <v>115</v>
      </c>
      <c r="B115" s="50">
        <f>IFERROR(VLOOKUP(A:A,变更记录表_产品!A:B,2,0),"")</f>
        <v>42467</v>
      </c>
      <c r="C115" s="43" t="str">
        <f>IFERROR(VLOOKUP(A:A,变更记录表_产品!A:C,3,0),"")</f>
        <v>杨海川</v>
      </c>
      <c r="D115" s="43" t="str">
        <f>IFERROR(VLOOKUP(A:A,变更记录表_产品!A:D,4,0),"")</f>
        <v>采购保障部</v>
      </c>
      <c r="E115" s="43" t="str">
        <f>IFERROR(VLOOKUP(A:A,变更记录表_产品!A:E,5,0),"")</f>
        <v>MIS</v>
      </c>
      <c r="F115" s="40" t="str">
        <f>IFERROR(VLOOKUP(A:A,变更记录表_产品!A:F,6,0),"")</f>
        <v>20160602-件号1010804-0转库数据丢失</v>
      </c>
      <c r="G115" s="46" t="str">
        <f>IFERROR(VLOOKUP(A:A,变更记录表_产品!A:G,7,0),"")</f>
        <v>航材收料是时其中一个件PN：1010804-0 批次：1101533系统显示收料成功，但是该项目未在当前界面消失，在综合查询中查询到该件还在转库状态</v>
      </c>
      <c r="H115" s="57" t="str">
        <f>IFERROR(VLOOKUP(A:A,变更记录表_产品!A:I,9,0),"")</f>
        <v>高</v>
      </c>
      <c r="I115" s="57">
        <f>IFERROR(VLOOKUP(A:A,变更记录表_产品!A:J,10,0),"")</f>
        <v>0</v>
      </c>
      <c r="J115" s="61">
        <f>IFERROR(VLOOKUP(A:A,变更记录表_产品!A:H,8,0),"")</f>
        <v>0</v>
      </c>
      <c r="K115" s="65" t="str">
        <f>IFERROR(VLOOKUP(A:A,变更记录表_产品!A:M,13,0),"")</f>
        <v>杨潇白</v>
      </c>
      <c r="L115" s="65" t="str">
        <f>IFERROR(VLOOKUP(A:A,变更记录表_产品!A:N,14,0),"")</f>
        <v>陈飞</v>
      </c>
      <c r="M115" s="50">
        <f>IFERROR(VLOOKUP(A:A,变更记录表_产品!A:K,11,0),"")</f>
        <v>42482</v>
      </c>
      <c r="N115" s="50">
        <f>IFERROR(VLOOKUP(A:A,变更记录表_产品!A:L,12,0),"")</f>
        <v>42604</v>
      </c>
      <c r="O115" s="20">
        <f t="shared" ca="1" si="1"/>
        <v>650</v>
      </c>
      <c r="P115" s="65" t="str">
        <f>IFERROR(VLOOKUP(A:A,变更记录表_产品!A:O,15,0),"")</f>
        <v>数据变更</v>
      </c>
      <c r="Q115" s="70" t="str">
        <f>IFERROR(VLOOKUP(A:A,变更记录表_产品!A:P,16,0),"")</f>
        <v>已完成</v>
      </c>
      <c r="R115" s="40" t="str">
        <f>IFERROR(VLOOKUP(A:A,变更记录表_产品!A:Q,17,0),"")</f>
        <v>.\数据提取变更签字扫描件\机务\20160421.jpg</v>
      </c>
      <c r="S115" s="70" t="s">
        <v>145</v>
      </c>
      <c r="T115" s="71">
        <v>0</v>
      </c>
    </row>
    <row r="116" spans="1:20" ht="33.75">
      <c r="A116" s="24">
        <v>116</v>
      </c>
      <c r="B116" s="50">
        <f>IFERROR(VLOOKUP(A:A,变更记录表_产品!A:B,2,0),"")</f>
        <v>42467</v>
      </c>
      <c r="C116" s="43" t="str">
        <f>IFERROR(VLOOKUP(A:A,变更记录表_产品!A:C,3,0),"")</f>
        <v>苏梦烨</v>
      </c>
      <c r="D116" s="43" t="str">
        <f>IFERROR(VLOOKUP(A:A,变更记录表_产品!A:D,4,0),"")</f>
        <v>采购保障部</v>
      </c>
      <c r="E116" s="43" t="str">
        <f>IFERROR(VLOOKUP(A:A,变更记录表_产品!A:E,5,0),"")</f>
        <v>MIS</v>
      </c>
      <c r="F116" s="40" t="str">
        <f>IFERROR(VLOOKUP(A:A,变更记录表_产品!A:F,6,0),"")</f>
        <v>件号定义问题</v>
      </c>
      <c r="G116" s="46" t="str">
        <f>IFERROR(VLOOKUP(A:A,变更记录表_产品!A:G,7,0),"")</f>
        <v>系统里面定义了两个一样的件号777B0000-02，希望删除掉定义消耗件的数据，保留定义为周转件的数据，并将消耗件的记录转移到周转件上面去。</v>
      </c>
      <c r="H116" s="57" t="str">
        <f>IFERROR(VLOOKUP(A:A,变更记录表_产品!A:I,9,0),"")</f>
        <v>中</v>
      </c>
      <c r="I116" s="57">
        <f>IFERROR(VLOOKUP(A:A,变更记录表_产品!A:J,10,0),"")</f>
        <v>0</v>
      </c>
      <c r="J116" s="61">
        <f>IFERROR(VLOOKUP(A:A,变更记录表_产品!A:H,8,0),"")</f>
        <v>0</v>
      </c>
      <c r="K116" s="65" t="str">
        <f>IFERROR(VLOOKUP(A:A,变更记录表_产品!A:M,13,0),"")</f>
        <v>杨潇白</v>
      </c>
      <c r="L116" s="65" t="str">
        <f>IFERROR(VLOOKUP(A:A,变更记录表_产品!A:N,14,0),"")</f>
        <v>陈飞</v>
      </c>
      <c r="M116" s="50">
        <f>IFERROR(VLOOKUP(A:A,变更记录表_产品!A:K,11,0),"")</f>
        <v>42482</v>
      </c>
      <c r="N116" s="50">
        <f>IFERROR(VLOOKUP(A:A,变更记录表_产品!A:L,12,0),"")</f>
        <v>42594</v>
      </c>
      <c r="O116" s="20">
        <f t="shared" ca="1" si="1"/>
        <v>650</v>
      </c>
      <c r="P116" s="65" t="str">
        <f>IFERROR(VLOOKUP(A:A,变更记录表_产品!A:O,15,0),"")</f>
        <v>数据变更</v>
      </c>
      <c r="Q116" s="70" t="str">
        <f>IFERROR(VLOOKUP(A:A,变更记录表_产品!A:P,16,0),"")</f>
        <v>已完成</v>
      </c>
      <c r="R116" s="40" t="str">
        <f>IFERROR(VLOOKUP(A:A,变更记录表_产品!A:Q,17,0),"")</f>
        <v>.\数据提取变更签字扫描件\机务\20160421.jpg</v>
      </c>
      <c r="S116" s="70" t="s">
        <v>145</v>
      </c>
      <c r="T116" s="71">
        <v>0</v>
      </c>
    </row>
    <row r="117" spans="1:20">
      <c r="A117" s="24">
        <v>117</v>
      </c>
      <c r="B117" s="50">
        <f>IFERROR(VLOOKUP(A:A,变更记录表_产品!A:B,2,0),"")</f>
        <v>42468</v>
      </c>
      <c r="C117" s="43" t="str">
        <f>IFERROR(VLOOKUP(A:A,变更记录表_产品!A:C,3,0),"")</f>
        <v>苏梦烨</v>
      </c>
      <c r="D117" s="43" t="str">
        <f>IFERROR(VLOOKUP(A:A,变更记录表_产品!A:D,4,0),"")</f>
        <v>采购保障部</v>
      </c>
      <c r="E117" s="43" t="str">
        <f>IFERROR(VLOOKUP(A:A,变更记录表_产品!A:E,5,0),"")</f>
        <v>MIS</v>
      </c>
      <c r="F117" s="40" t="str">
        <f>IFERROR(VLOOKUP(A:A,变更记录表_产品!A:F,6,0),"")</f>
        <v>16ROR0953报价推送数量为空</v>
      </c>
      <c r="G117" s="46" t="str">
        <f>IFERROR(VLOOKUP(A:A,变更记录表_产品!A:G,7,0),"")</f>
        <v>16ROR0953这个合同报价推送报错数量为空</v>
      </c>
      <c r="H117" s="57" t="str">
        <f>IFERROR(VLOOKUP(A:A,变更记录表_产品!A:I,9,0),"")</f>
        <v>中</v>
      </c>
      <c r="I117" s="57">
        <f>IFERROR(VLOOKUP(A:A,变更记录表_产品!A:J,10,0),"")</f>
        <v>0</v>
      </c>
      <c r="J117" s="61">
        <f>IFERROR(VLOOKUP(A:A,变更记录表_产品!A:H,8,0),"")</f>
        <v>0</v>
      </c>
      <c r="K117" s="65" t="str">
        <f>IFERROR(VLOOKUP(A:A,变更记录表_产品!A:M,13,0),"")</f>
        <v>杨潇白</v>
      </c>
      <c r="L117" s="65" t="str">
        <f>IFERROR(VLOOKUP(A:A,变更记录表_产品!A:N,14,0),"")</f>
        <v>陈飞</v>
      </c>
      <c r="M117" s="50">
        <f>IFERROR(VLOOKUP(A:A,变更记录表_产品!A:K,11,0),"")</f>
        <v>42482</v>
      </c>
      <c r="N117" s="50">
        <f>IFERROR(VLOOKUP(A:A,变更记录表_产品!A:L,12,0),"")</f>
        <v>42597</v>
      </c>
      <c r="O117" s="20">
        <f t="shared" ca="1" si="1"/>
        <v>649</v>
      </c>
      <c r="P117" s="65" t="str">
        <f>IFERROR(VLOOKUP(A:A,变更记录表_产品!A:O,15,0),"")</f>
        <v>数据变更</v>
      </c>
      <c r="Q117" s="70" t="str">
        <f>IFERROR(VLOOKUP(A:A,变更记录表_产品!A:P,16,0),"")</f>
        <v>已完成</v>
      </c>
      <c r="R117" s="40" t="str">
        <f>IFERROR(VLOOKUP(A:A,变更记录表_产品!A:Q,17,0),"")</f>
        <v>.\数据提取变更签字扫描件\机务\20160421.jpg</v>
      </c>
      <c r="S117" s="70" t="s">
        <v>142</v>
      </c>
      <c r="T117" s="71">
        <v>0</v>
      </c>
    </row>
    <row r="118" spans="1:20" ht="22.5">
      <c r="A118" s="24">
        <v>118</v>
      </c>
      <c r="B118" s="50">
        <f>IFERROR(VLOOKUP(A:A,变更记录表_产品!A:B,2,0),"")</f>
        <v>42472</v>
      </c>
      <c r="C118" s="43" t="str">
        <f>IFERROR(VLOOKUP(A:A,变更记录表_产品!A:C,3,0),"")</f>
        <v>林伟</v>
      </c>
      <c r="D118" s="43" t="str">
        <f>IFERROR(VLOOKUP(A:A,变更记录表_产品!A:D,4,0),"")</f>
        <v>采购保障部</v>
      </c>
      <c r="E118" s="43" t="str">
        <f>IFERROR(VLOOKUP(A:A,变更记录表_产品!A:E,5,0),"")</f>
        <v>MIS</v>
      </c>
      <c r="F118" s="40" t="str">
        <f>IFERROR(VLOOKUP(A:A,变更记录表_产品!A:F,6,0),"")</f>
        <v>MIS合同供应商修改</v>
      </c>
      <c r="G118" s="46" t="str">
        <f>IFERROR(VLOOKUP(A:A,变更记录表_产品!A:G,7,0),"")</f>
        <v>16POS0254 合同中供应商为ST Aerospaces Supplies Pte Ltd ，实际供应商应为AIRBUS SAS SPARES</v>
      </c>
      <c r="H118" s="57" t="str">
        <f>IFERROR(VLOOKUP(A:A,变更记录表_产品!A:I,9,0),"")</f>
        <v>中</v>
      </c>
      <c r="I118" s="57">
        <f>IFERROR(VLOOKUP(A:A,变更记录表_产品!A:J,10,0),"")</f>
        <v>0.1</v>
      </c>
      <c r="J118" s="61">
        <f>IFERROR(VLOOKUP(A:A,变更记录表_产品!A:H,8,0),"")</f>
        <v>0</v>
      </c>
      <c r="K118" s="65" t="str">
        <f>IFERROR(VLOOKUP(A:A,变更记录表_产品!A:M,13,0),"")</f>
        <v>杨潇白</v>
      </c>
      <c r="L118" s="65" t="str">
        <f>IFERROR(VLOOKUP(A:A,变更记录表_产品!A:N,14,0),"")</f>
        <v>陈飞</v>
      </c>
      <c r="M118" s="50">
        <f>IFERROR(VLOOKUP(A:A,变更记录表_产品!A:K,11,0),"")</f>
        <v>42482</v>
      </c>
      <c r="N118" s="50">
        <f>IFERROR(VLOOKUP(A:A,变更记录表_产品!A:L,12,0),"")</f>
        <v>42523</v>
      </c>
      <c r="O118" s="20">
        <f t="shared" ca="1" si="1"/>
        <v>645</v>
      </c>
      <c r="P118" s="65" t="str">
        <f>IFERROR(VLOOKUP(A:A,变更记录表_产品!A:O,15,0),"")</f>
        <v>数据变更</v>
      </c>
      <c r="Q118" s="70" t="str">
        <f>IFERROR(VLOOKUP(A:A,变更记录表_产品!A:P,16,0),"")</f>
        <v>已完成</v>
      </c>
      <c r="R118" s="40" t="str">
        <f>IFERROR(VLOOKUP(A:A,变更记录表_产品!A:Q,17,0),"")</f>
        <v>.\数据提取变更签字扫描件\机务\20160421.jpg</v>
      </c>
      <c r="S118" s="70" t="s">
        <v>92</v>
      </c>
      <c r="T118" s="71">
        <v>0</v>
      </c>
    </row>
    <row r="119" spans="1:20" ht="22.5">
      <c r="A119" s="24">
        <v>119</v>
      </c>
      <c r="B119" s="50">
        <f>IFERROR(VLOOKUP(A:A,变更记录表_产品!A:B,2,0),"")</f>
        <v>42472</v>
      </c>
      <c r="C119" s="43" t="str">
        <f>IFERROR(VLOOKUP(A:A,变更记录表_产品!A:C,3,0),"")</f>
        <v>王娟</v>
      </c>
      <c r="D119" s="43" t="str">
        <f>IFERROR(VLOOKUP(A:A,变更记录表_产品!A:D,4,0),"")</f>
        <v>采购保障部</v>
      </c>
      <c r="E119" s="43" t="str">
        <f>IFERROR(VLOOKUP(A:A,变更记录表_产品!A:E,5,0),"")</f>
        <v>MIS</v>
      </c>
      <c r="F119" s="40" t="str">
        <f>IFERROR(VLOOKUP(A:A,变更记录表_产品!A:F,6,0),"")</f>
        <v>无法选合同</v>
      </c>
      <c r="G119" s="46" t="str">
        <f>IFERROR(VLOOKUP(A:A,变更记录表_产品!A:G,7,0),"")</f>
        <v>16pos0199 16pos0200“发票付款”-“选合同”之后就空白页面</v>
      </c>
      <c r="H119" s="57" t="str">
        <f>IFERROR(VLOOKUP(A:A,变更记录表_产品!A:I,9,0),"")</f>
        <v>中</v>
      </c>
      <c r="I119" s="57">
        <f>IFERROR(VLOOKUP(A:A,变更记录表_产品!A:J,10,0),"")</f>
        <v>0.3</v>
      </c>
      <c r="J119" s="61">
        <f>IFERROR(VLOOKUP(A:A,变更记录表_产品!A:H,8,0),"")</f>
        <v>0</v>
      </c>
      <c r="K119" s="65" t="str">
        <f>IFERROR(VLOOKUP(A:A,变更记录表_产品!A:M,13,0),"")</f>
        <v>杨潇白</v>
      </c>
      <c r="L119" s="65" t="str">
        <f>IFERROR(VLOOKUP(A:A,变更记录表_产品!A:N,14,0),"")</f>
        <v>陈飞</v>
      </c>
      <c r="M119" s="50">
        <f>IFERROR(VLOOKUP(A:A,变更记录表_产品!A:K,11,0),"")</f>
        <v>42482</v>
      </c>
      <c r="N119" s="50">
        <f>IFERROR(VLOOKUP(A:A,变更记录表_产品!A:L,12,0),"")</f>
        <v>42514</v>
      </c>
      <c r="O119" s="20">
        <f t="shared" ca="1" si="1"/>
        <v>645</v>
      </c>
      <c r="P119" s="65" t="str">
        <f>IFERROR(VLOOKUP(A:A,变更记录表_产品!A:O,15,0),"")</f>
        <v>数据变更</v>
      </c>
      <c r="Q119" s="70" t="str">
        <f>IFERROR(VLOOKUP(A:A,变更记录表_产品!A:P,16,0),"")</f>
        <v>已完成</v>
      </c>
      <c r="R119" s="40" t="str">
        <f>IFERROR(VLOOKUP(A:A,变更记录表_产品!A:Q,17,0),"")</f>
        <v>.\数据提取变更签字扫描件\机务\20160421.jpg</v>
      </c>
      <c r="S119" s="70" t="s">
        <v>145</v>
      </c>
      <c r="T119" s="71" t="s">
        <v>213</v>
      </c>
    </row>
    <row r="120" spans="1:20" ht="22.5">
      <c r="A120" s="24">
        <v>120</v>
      </c>
      <c r="B120" s="50">
        <f>IFERROR(VLOOKUP(A:A,变更记录表_产品!A:B,2,0),"")</f>
        <v>42474</v>
      </c>
      <c r="C120" s="43" t="str">
        <f>IFERROR(VLOOKUP(A:A,变更记录表_产品!A:C,3,0),"")</f>
        <v>杨海川</v>
      </c>
      <c r="D120" s="43" t="str">
        <f>IFERROR(VLOOKUP(A:A,变更记录表_产品!A:D,4,0),"")</f>
        <v>采购保障部</v>
      </c>
      <c r="E120" s="43" t="str">
        <f>IFERROR(VLOOKUP(A:A,变更记录表_产品!A:E,5,0),"")</f>
        <v>MIS</v>
      </c>
      <c r="F120" s="40" t="str">
        <f>IFERROR(VLOOKUP(A:A,变更记录表_产品!A:F,6,0),"")</f>
        <v>关于合同16POLS0133无法验收问题</v>
      </c>
      <c r="G120" s="46" t="str">
        <f>IFERROR(VLOOKUP(A:A,变更记录表_产品!A:G,7,0),"")</f>
        <v>16POLS0133 件号C24736100-1 序号H3057 验收时跳错无法验收</v>
      </c>
      <c r="H120" s="57" t="str">
        <f>IFERROR(VLOOKUP(A:A,变更记录表_产品!A:I,9,0),"")</f>
        <v>高</v>
      </c>
      <c r="I120" s="57">
        <f>IFERROR(VLOOKUP(A:A,变更记录表_产品!A:J,10,0),"")</f>
        <v>0.2</v>
      </c>
      <c r="J120" s="61">
        <f>IFERROR(VLOOKUP(A:A,变更记录表_产品!A:H,8,0),"")</f>
        <v>0</v>
      </c>
      <c r="K120" s="65" t="str">
        <f>IFERROR(VLOOKUP(A:A,变更记录表_产品!A:M,13,0),"")</f>
        <v>杨潇白</v>
      </c>
      <c r="L120" s="65" t="str">
        <f>IFERROR(VLOOKUP(A:A,变更记录表_产品!A:N,14,0),"")</f>
        <v>陈飞</v>
      </c>
      <c r="M120" s="50">
        <f>IFERROR(VLOOKUP(A:A,变更记录表_产品!A:K,11,0),"")</f>
        <v>42482</v>
      </c>
      <c r="N120" s="50">
        <f>IFERROR(VLOOKUP(A:A,变更记录表_产品!A:L,12,0),"")</f>
        <v>42567</v>
      </c>
      <c r="O120" s="20">
        <f t="shared" ca="1" si="1"/>
        <v>643</v>
      </c>
      <c r="P120" s="65" t="str">
        <f>IFERROR(VLOOKUP(A:A,变更记录表_产品!A:O,15,0),"")</f>
        <v>数据变更</v>
      </c>
      <c r="Q120" s="70" t="str">
        <f>IFERROR(VLOOKUP(A:A,变更记录表_产品!A:P,16,0),"")</f>
        <v>已完成</v>
      </c>
      <c r="R120" s="40" t="str">
        <f>IFERROR(VLOOKUP(A:A,变更记录表_产品!A:Q,17,0),"")</f>
        <v>.\数据提取变更签字扫描件\机务\20160421.jpg</v>
      </c>
      <c r="S120" s="70" t="s">
        <v>145</v>
      </c>
      <c r="T120" s="71" t="s">
        <v>214</v>
      </c>
    </row>
    <row r="121" spans="1:20" ht="67.5">
      <c r="A121" s="24">
        <v>121</v>
      </c>
      <c r="B121" s="50">
        <f>IFERROR(VLOOKUP(A:A,变更记录表_产品!A:B,2,0),"")</f>
        <v>42478</v>
      </c>
      <c r="C121" s="43" t="str">
        <f>IFERROR(VLOOKUP(A:A,变更记录表_产品!A:C,3,0),"")</f>
        <v>王娟</v>
      </c>
      <c r="D121" s="43" t="str">
        <f>IFERROR(VLOOKUP(A:A,变更记录表_产品!A:D,4,0),"")</f>
        <v>采购保障部</v>
      </c>
      <c r="E121" s="43" t="str">
        <f>IFERROR(VLOOKUP(A:A,变更记录表_产品!A:E,5,0),"")</f>
        <v>MIS</v>
      </c>
      <c r="F121" s="40" t="str">
        <f>IFERROR(VLOOKUP(A:A,变更记录表_产品!A:F,6,0),"")</f>
        <v>删除之后无法选合同</v>
      </c>
      <c r="G121" s="46" t="str">
        <f>IFERROR(VLOOKUP(A:A,变更记录表_产品!A:G,7,0),"")</f>
        <v>合同号：16pos0139/16pos0161/16row0025/15row0132
发票号：91438057、/9438056/91431971/91438144
供应商：SATAIR
“删除某行”之后，系统全部删除，之后“选合同”，就“空白”</v>
      </c>
      <c r="H121" s="57" t="str">
        <f>IFERROR(VLOOKUP(A:A,变更记录表_产品!A:I,9,0),"")</f>
        <v>中</v>
      </c>
      <c r="I121" s="57">
        <f>IFERROR(VLOOKUP(A:A,变更记录表_产品!A:J,10,0),"")</f>
        <v>0</v>
      </c>
      <c r="J121" s="61">
        <f>IFERROR(VLOOKUP(A:A,变更记录表_产品!A:H,8,0),"")</f>
        <v>0</v>
      </c>
      <c r="K121" s="65" t="str">
        <f>IFERROR(VLOOKUP(A:A,变更记录表_产品!A:M,13,0),"")</f>
        <v>杨潇白</v>
      </c>
      <c r="L121" s="65" t="str">
        <f>IFERROR(VLOOKUP(A:A,变更记录表_产品!A:N,14,0),"")</f>
        <v>陈飞</v>
      </c>
      <c r="M121" s="50">
        <f>IFERROR(VLOOKUP(A:A,变更记录表_产品!A:K,11,0),"")</f>
        <v>42482</v>
      </c>
      <c r="N121" s="50">
        <f>IFERROR(VLOOKUP(A:A,变更记录表_产品!A:L,12,0),"")</f>
        <v>42514</v>
      </c>
      <c r="O121" s="20">
        <f t="shared" ca="1" si="1"/>
        <v>639</v>
      </c>
      <c r="P121" s="65" t="str">
        <f>IFERROR(VLOOKUP(A:A,变更记录表_产品!A:O,15,0),"")</f>
        <v>数据变更</v>
      </c>
      <c r="Q121" s="70" t="str">
        <f>IFERROR(VLOOKUP(A:A,变更记录表_产品!A:P,16,0),"")</f>
        <v>已完成</v>
      </c>
      <c r="R121" s="40" t="str">
        <f>IFERROR(VLOOKUP(A:A,变更记录表_产品!A:Q,17,0),"")</f>
        <v>.\数据提取变更签字扫描件\机务\20160421.jpg</v>
      </c>
      <c r="S121" s="70" t="s">
        <v>92</v>
      </c>
      <c r="T121" s="71">
        <v>0</v>
      </c>
    </row>
    <row r="122" spans="1:20">
      <c r="A122" s="24">
        <v>122</v>
      </c>
      <c r="B122" s="50">
        <f>IFERROR(VLOOKUP(A:A,变更记录表_产品!A:B,2,0),"")</f>
        <v>42479</v>
      </c>
      <c r="C122" s="43" t="str">
        <f>IFERROR(VLOOKUP(A:A,变更记录表_产品!A:C,3,0),"")</f>
        <v>张琦</v>
      </c>
      <c r="D122" s="43" t="str">
        <f>IFERROR(VLOOKUP(A:A,变更记录表_产品!A:D,4,0),"")</f>
        <v>维修工程部</v>
      </c>
      <c r="E122" s="43" t="str">
        <f>IFERROR(VLOOKUP(A:A,变更记录表_产品!A:E,5,0),"")</f>
        <v>MIS</v>
      </c>
      <c r="F122" s="40" t="str">
        <f>IFERROR(VLOOKUP(A:A,变更记录表_产品!A:F,6,0),"")</f>
        <v>EO编号少“-”号</v>
      </c>
      <c r="G122" s="46" t="str">
        <f>IFERROR(VLOOKUP(A:A,变更记录表_产品!A:G,7,0),"")</f>
        <v>EO编号少了一个“-”号</v>
      </c>
      <c r="H122" s="57" t="str">
        <f>IFERROR(VLOOKUP(A:A,变更记录表_产品!A:I,9,0),"")</f>
        <v>中</v>
      </c>
      <c r="I122" s="57">
        <f>IFERROR(VLOOKUP(A:A,变更记录表_产品!A:J,10,0),"")</f>
        <v>0</v>
      </c>
      <c r="J122" s="61">
        <f>IFERROR(VLOOKUP(A:A,变更记录表_产品!A:H,8,0),"")</f>
        <v>0</v>
      </c>
      <c r="K122" s="65" t="str">
        <f>IFERROR(VLOOKUP(A:A,变更记录表_产品!A:M,13,0),"")</f>
        <v>程泽</v>
      </c>
      <c r="L122" s="65" t="str">
        <f>IFERROR(VLOOKUP(A:A,变更记录表_产品!A:N,14,0),"")</f>
        <v>陈飞</v>
      </c>
      <c r="M122" s="50">
        <f>IFERROR(VLOOKUP(A:A,变更记录表_产品!A:K,11,0),"")</f>
        <v>42482</v>
      </c>
      <c r="N122" s="50">
        <f>IFERROR(VLOOKUP(A:A,变更记录表_产品!A:L,12,0),"")</f>
        <v>42485</v>
      </c>
      <c r="O122" s="20">
        <f t="shared" ca="1" si="1"/>
        <v>638</v>
      </c>
      <c r="P122" s="65" t="str">
        <f>IFERROR(VLOOKUP(A:A,变更记录表_产品!A:O,15,0),"")</f>
        <v>数据变更</v>
      </c>
      <c r="Q122" s="70" t="str">
        <f>IFERROR(VLOOKUP(A:A,变更记录表_产品!A:P,16,0),"")</f>
        <v>已完成</v>
      </c>
      <c r="R122" s="40" t="str">
        <f>IFERROR(VLOOKUP(A:A,变更记录表_产品!A:Q,17,0),"")</f>
        <v>.\数据提取变更签字扫描件\机务\20160419.pdf</v>
      </c>
      <c r="S122" s="70" t="s">
        <v>145</v>
      </c>
      <c r="T122" s="71" t="s">
        <v>189</v>
      </c>
    </row>
    <row r="123" spans="1:20" ht="45">
      <c r="A123" s="24">
        <v>123</v>
      </c>
      <c r="B123" s="50">
        <f>IFERROR(VLOOKUP(A:A,变更记录表_产品!A:B,2,0),"")</f>
        <v>42479</v>
      </c>
      <c r="C123" s="43" t="str">
        <f>IFERROR(VLOOKUP(A:A,变更记录表_产品!A:C,3,0),"")</f>
        <v>张琦</v>
      </c>
      <c r="D123" s="43" t="str">
        <f>IFERROR(VLOOKUP(A:A,变更记录表_产品!A:D,4,0),"")</f>
        <v>维修工程部</v>
      </c>
      <c r="E123" s="43" t="str">
        <f>IFERROR(VLOOKUP(A:A,变更记录表_产品!A:E,5,0),"")</f>
        <v>MIS</v>
      </c>
      <c r="F123" s="40" t="str">
        <f>IFERROR(VLOOKUP(A:A,变更记录表_产品!A:F,6,0),"")</f>
        <v>EO编号少“-”号</v>
      </c>
      <c r="G123" s="46" t="str">
        <f>IFERROR(VLOOKUP(A:A,变更记录表_产品!A:G,7,0),"")</f>
        <v>童庆有一个培训记录有问题现在需要删除这个培训记录
培训名称：工程岗位补差课程 ET2014009
培训序号：6721</v>
      </c>
      <c r="H123" s="57" t="str">
        <f>IFERROR(VLOOKUP(A:A,变更记录表_产品!A:I,9,0),"")</f>
        <v>中</v>
      </c>
      <c r="I123" s="57">
        <f>IFERROR(VLOOKUP(A:A,变更记录表_产品!A:J,10,0),"")</f>
        <v>0</v>
      </c>
      <c r="J123" s="61">
        <f>IFERROR(VLOOKUP(A:A,变更记录表_产品!A:H,8,0),"")</f>
        <v>0</v>
      </c>
      <c r="K123" s="65" t="str">
        <f>IFERROR(VLOOKUP(A:A,变更记录表_产品!A:M,13,0),"")</f>
        <v>程泽</v>
      </c>
      <c r="L123" s="65" t="str">
        <f>IFERROR(VLOOKUP(A:A,变更记录表_产品!A:N,14,0),"")</f>
        <v>陈飞</v>
      </c>
      <c r="M123" s="50">
        <f>IFERROR(VLOOKUP(A:A,变更记录表_产品!A:K,11,0),"")</f>
        <v>42482</v>
      </c>
      <c r="N123" s="50">
        <f>IFERROR(VLOOKUP(A:A,变更记录表_产品!A:L,12,0),"")</f>
        <v>42485</v>
      </c>
      <c r="O123" s="20">
        <f t="shared" ca="1" si="1"/>
        <v>638</v>
      </c>
      <c r="P123" s="65" t="str">
        <f>IFERROR(VLOOKUP(A:A,变更记录表_产品!A:O,15,0),"")</f>
        <v>数据变更</v>
      </c>
      <c r="Q123" s="70" t="str">
        <f>IFERROR(VLOOKUP(A:A,变更记录表_产品!A:P,16,0),"")</f>
        <v>已完成</v>
      </c>
      <c r="R123" s="40" t="str">
        <f>IFERROR(VLOOKUP(A:A,变更记录表_产品!A:Q,17,0),"")</f>
        <v>.\数据提取变更签字扫描件\机务\20160414.pdf</v>
      </c>
      <c r="S123" s="70" t="s">
        <v>145</v>
      </c>
      <c r="T123" s="71">
        <v>0</v>
      </c>
    </row>
    <row r="124" spans="1:20" ht="22.5">
      <c r="A124" s="24">
        <v>124</v>
      </c>
      <c r="B124" s="50">
        <f>IFERROR(VLOOKUP(A:A,变更记录表_产品!A:B,2,0),"")</f>
        <v>42479</v>
      </c>
      <c r="C124" s="43" t="str">
        <f>IFERROR(VLOOKUP(A:A,变更记录表_产品!A:C,3,0),"")</f>
        <v>盛斌斌</v>
      </c>
      <c r="D124" s="43" t="str">
        <f>IFERROR(VLOOKUP(A:A,变更记录表_产品!A:D,4,0),"")</f>
        <v>维修工程部</v>
      </c>
      <c r="E124" s="43" t="str">
        <f>IFERROR(VLOOKUP(A:A,变更记录表_产品!A:E,5,0),"")</f>
        <v>MIS</v>
      </c>
      <c r="F124" s="40" t="str">
        <f>IFERROR(VLOOKUP(A:A,变更记录表_产品!A:F,6,0),"")</f>
        <v>修改机号</v>
      </c>
      <c r="G124" s="46" t="str">
        <f>IFERROR(VLOOKUP(A:A,变更记录表_产品!A:G,7,0),"")</f>
        <v>PN：14330-004C2 SN：0727 这个件的原始装机机号从“B6562”修改为“B6561”</v>
      </c>
      <c r="H124" s="57" t="str">
        <f>IFERROR(VLOOKUP(A:A,变更记录表_产品!A:I,9,0),"")</f>
        <v>中</v>
      </c>
      <c r="I124" s="57">
        <f>IFERROR(VLOOKUP(A:A,变更记录表_产品!A:J,10,0),"")</f>
        <v>0</v>
      </c>
      <c r="J124" s="61">
        <f>IFERROR(VLOOKUP(A:A,变更记录表_产品!A:H,8,0),"")</f>
        <v>0</v>
      </c>
      <c r="K124" s="65" t="str">
        <f>IFERROR(VLOOKUP(A:A,变更记录表_产品!A:M,13,0),"")</f>
        <v>程泽</v>
      </c>
      <c r="L124" s="65" t="str">
        <f>IFERROR(VLOOKUP(A:A,变更记录表_产品!A:N,14,0),"")</f>
        <v>陈飞</v>
      </c>
      <c r="M124" s="50">
        <f>IFERROR(VLOOKUP(A:A,变更记录表_产品!A:K,11,0),"")</f>
        <v>42482</v>
      </c>
      <c r="N124" s="50">
        <f>IFERROR(VLOOKUP(A:A,变更记录表_产品!A:L,12,0),"")</f>
        <v>42489</v>
      </c>
      <c r="O124" s="20">
        <f t="shared" ca="1" si="1"/>
        <v>638</v>
      </c>
      <c r="P124" s="65" t="str">
        <f>IFERROR(VLOOKUP(A:A,变更记录表_产品!A:O,15,0),"")</f>
        <v>数据变更</v>
      </c>
      <c r="Q124" s="70" t="str">
        <f>IFERROR(VLOOKUP(A:A,变更记录表_产品!A:P,16,0),"")</f>
        <v>已完成</v>
      </c>
      <c r="R124" s="40" t="str">
        <f>IFERROR(VLOOKUP(A:A,变更记录表_产品!A:Q,17,0),"")</f>
        <v>.\数据提取变更签字扫描件\机务\20160419.pdf</v>
      </c>
      <c r="S124" s="70" t="s">
        <v>145</v>
      </c>
      <c r="T124" s="71">
        <v>0</v>
      </c>
    </row>
    <row r="125" spans="1:20" ht="22.5">
      <c r="A125" s="24">
        <v>125</v>
      </c>
      <c r="B125" s="50">
        <f>IFERROR(VLOOKUP(A:A,变更记录表_产品!A:B,2,0),"")</f>
        <v>42480</v>
      </c>
      <c r="C125" s="43" t="str">
        <f>IFERROR(VLOOKUP(A:A,变更记录表_产品!A:C,3,0),"")</f>
        <v>洪东亮</v>
      </c>
      <c r="D125" s="43" t="str">
        <f>IFERROR(VLOOKUP(A:A,变更记录表_产品!A:D,4,0),"")</f>
        <v>采购保障部</v>
      </c>
      <c r="E125" s="43" t="str">
        <f>IFERROR(VLOOKUP(A:A,变更记录表_产品!A:E,5,0),"")</f>
        <v>MIS</v>
      </c>
      <c r="F125" s="40" t="str">
        <f>IFERROR(VLOOKUP(A:A,变更记录表_产品!A:F,6,0),"")</f>
        <v>MIS系统，工具送检收料界面报错</v>
      </c>
      <c r="G125" s="46" t="str">
        <f>IFERROR(VLOOKUP(A:A,变更记录表_产品!A:G,7,0),"")</f>
        <v>在验收计量工具时发现，1256229这个条码的工具会出来两条信息，并且点击验证后会报错</v>
      </c>
      <c r="H125" s="57" t="str">
        <f>IFERROR(VLOOKUP(A:A,变更记录表_产品!A:I,9,0),"")</f>
        <v>高</v>
      </c>
      <c r="I125" s="57">
        <f>IFERROR(VLOOKUP(A:A,变更记录表_产品!A:J,10,0),"")</f>
        <v>0.5</v>
      </c>
      <c r="J125" s="61">
        <f>IFERROR(VLOOKUP(A:A,变更记录表_产品!A:H,8,0),"")</f>
        <v>0</v>
      </c>
      <c r="K125" s="65" t="str">
        <f>IFERROR(VLOOKUP(A:A,变更记录表_产品!A:M,13,0),"")</f>
        <v>杨潇白</v>
      </c>
      <c r="L125" s="65" t="str">
        <f>IFERROR(VLOOKUP(A:A,变更记录表_产品!A:N,14,0),"")</f>
        <v>陈飞</v>
      </c>
      <c r="M125" s="50">
        <f>IFERROR(VLOOKUP(A:A,变更记录表_产品!A:K,11,0),"")</f>
        <v>42482</v>
      </c>
      <c r="N125" s="50">
        <f>IFERROR(VLOOKUP(A:A,变更记录表_产品!A:L,12,0),"")</f>
        <v>42518</v>
      </c>
      <c r="O125" s="20">
        <f t="shared" ca="1" si="1"/>
        <v>637</v>
      </c>
      <c r="P125" s="65" t="str">
        <f>IFERROR(VLOOKUP(A:A,变更记录表_产品!A:O,15,0),"")</f>
        <v>数据变更</v>
      </c>
      <c r="Q125" s="70" t="str">
        <f>IFERROR(VLOOKUP(A:A,变更记录表_产品!A:P,16,0),"")</f>
        <v>已完成</v>
      </c>
      <c r="R125" s="40" t="str">
        <f>IFERROR(VLOOKUP(A:A,变更记录表_产品!A:Q,17,0),"")</f>
        <v>.\数据提取变更签字扫描件\机务\20160421.jpg</v>
      </c>
      <c r="S125" s="70" t="s">
        <v>145</v>
      </c>
      <c r="T125" s="71">
        <v>0</v>
      </c>
    </row>
    <row r="126" spans="1:20" ht="22.5">
      <c r="A126" s="24">
        <v>126</v>
      </c>
      <c r="B126" s="50">
        <f>IFERROR(VLOOKUP(A:A,变更记录表_产品!A:B,2,0),"")</f>
        <v>42474</v>
      </c>
      <c r="C126" s="43" t="str">
        <f>IFERROR(VLOOKUP(A:A,变更记录表_产品!A:C,3,0),"")</f>
        <v>张琦</v>
      </c>
      <c r="D126" s="43" t="str">
        <f>IFERROR(VLOOKUP(A:A,变更记录表_产品!A:D,4,0),"")</f>
        <v>维修工程部</v>
      </c>
      <c r="E126" s="43" t="str">
        <f>IFERROR(VLOOKUP(A:A,变更记录表_产品!A:E,5,0),"")</f>
        <v>MIS</v>
      </c>
      <c r="F126" s="40" t="str">
        <f>IFERROR(VLOOKUP(A:A,变更记录表_产品!A:F,6,0),"")</f>
        <v>结构损伤报告删除</v>
      </c>
      <c r="G126" s="46" t="str">
        <f>IFERROR(VLOOKUP(A:A,变更记录表_产品!A:G,7,0),"")</f>
        <v>流水号为 16B16270001 的结构损伤报告由于填写人飞机号填错，该损伤报告无效，要删除</v>
      </c>
      <c r="H126" s="57" t="str">
        <f>IFERROR(VLOOKUP(A:A,变更记录表_产品!A:I,9,0),"")</f>
        <v>中</v>
      </c>
      <c r="I126" s="57">
        <f>IFERROR(VLOOKUP(A:A,变更记录表_产品!A:J,10,0),"")</f>
        <v>0</v>
      </c>
      <c r="J126" s="61">
        <f>IFERROR(VLOOKUP(A:A,变更记录表_产品!A:H,8,0),"")</f>
        <v>0</v>
      </c>
      <c r="K126" s="65" t="str">
        <f>IFERROR(VLOOKUP(A:A,变更记录表_产品!A:M,13,0),"")</f>
        <v>程泽</v>
      </c>
      <c r="L126" s="65" t="str">
        <f>IFERROR(VLOOKUP(A:A,变更记录表_产品!A:N,14,0),"")</f>
        <v>陈飞</v>
      </c>
      <c r="M126" s="50">
        <f>IFERROR(VLOOKUP(A:A,变更记录表_产品!A:K,11,0),"")</f>
        <v>42482</v>
      </c>
      <c r="N126" s="50">
        <f>IFERROR(VLOOKUP(A:A,变更记录表_产品!A:L,12,0),"")</f>
        <v>42489</v>
      </c>
      <c r="O126" s="20">
        <f t="shared" ca="1" si="1"/>
        <v>643</v>
      </c>
      <c r="P126" s="65" t="str">
        <f>IFERROR(VLOOKUP(A:A,变更记录表_产品!A:O,15,0),"")</f>
        <v>数据变更</v>
      </c>
      <c r="Q126" s="70" t="str">
        <f>IFERROR(VLOOKUP(A:A,变更记录表_产品!A:P,16,0),"")</f>
        <v>已完成</v>
      </c>
      <c r="R126" s="40" t="str">
        <f>IFERROR(VLOOKUP(A:A,变更记录表_产品!A:Q,17,0),"")</f>
        <v>.\数据提取变更签字扫描件\机务\20160414.pdf</v>
      </c>
      <c r="S126" s="70" t="s">
        <v>145</v>
      </c>
      <c r="T126" s="71" t="s">
        <v>215</v>
      </c>
    </row>
    <row r="127" spans="1:20" ht="22.5">
      <c r="A127" s="24">
        <v>127</v>
      </c>
      <c r="B127" s="50">
        <f>IFERROR(VLOOKUP(A:A,变更记录表_产品!A:B,2,0),"")</f>
        <v>42485</v>
      </c>
      <c r="C127" s="43" t="str">
        <f>IFERROR(VLOOKUP(A:A,变更记录表_产品!A:C,3,0),"")</f>
        <v>盛斌斌</v>
      </c>
      <c r="D127" s="43" t="str">
        <f>IFERROR(VLOOKUP(A:A,变更记录表_产品!A:D,4,0),"")</f>
        <v>维修工程部</v>
      </c>
      <c r="E127" s="43" t="str">
        <f>IFERROR(VLOOKUP(A:A,变更记录表_产品!A:E,5,0),"")</f>
        <v>MIS</v>
      </c>
      <c r="F127" s="40" t="str">
        <f>IFERROR(VLOOKUP(A:A,变更记录表_产品!A:F,6,0),"")</f>
        <v>11份工卡修改为计划中</v>
      </c>
      <c r="G127" s="46" t="str">
        <f>IFERROR(VLOOKUP(A:A,变更记录表_产品!A:G,7,0),"")</f>
        <v>11份工卡的工卡状态从“仓库执行”修改为“计划中”</v>
      </c>
      <c r="H127" s="57" t="str">
        <f>IFERROR(VLOOKUP(A:A,变更记录表_产品!A:I,9,0),"")</f>
        <v>中</v>
      </c>
      <c r="I127" s="57">
        <f>IFERROR(VLOOKUP(A:A,变更记录表_产品!A:J,10,0),"")</f>
        <v>0</v>
      </c>
      <c r="J127" s="61" t="str">
        <f>IFERROR(VLOOKUP(A:A,变更记录表_产品!A:H,8,0),"")</f>
        <v>前10份卡是系统BUG，原因未知。最后一份卡是我点错了
5月5号反馈：工卡号：TGC-A262341-01-2 这份工卡状态从“仓库执行”修改成了空白，而不是“计划中”
5月11日重新修复好了</v>
      </c>
      <c r="K127" s="65" t="str">
        <f>IFERROR(VLOOKUP(A:A,变更记录表_产品!A:M,13,0),"")</f>
        <v>程泽</v>
      </c>
      <c r="L127" s="65" t="str">
        <f>IFERROR(VLOOKUP(A:A,变更记录表_产品!A:N,14,0),"")</f>
        <v>陈飞</v>
      </c>
      <c r="M127" s="50">
        <f>IFERROR(VLOOKUP(A:A,变更记录表_产品!A:K,11,0),"")</f>
        <v>42489</v>
      </c>
      <c r="N127" s="50">
        <f>IFERROR(VLOOKUP(A:A,变更记录表_产品!A:L,12,0),"")</f>
        <v>42489</v>
      </c>
      <c r="O127" s="20">
        <f t="shared" ca="1" si="1"/>
        <v>632</v>
      </c>
      <c r="P127" s="65" t="str">
        <f>IFERROR(VLOOKUP(A:A,变更记录表_产品!A:O,15,0),"")</f>
        <v>数据变更</v>
      </c>
      <c r="Q127" s="70" t="str">
        <f>IFERROR(VLOOKUP(A:A,变更记录表_产品!A:P,16,0),"")</f>
        <v>已完成</v>
      </c>
      <c r="R127" s="40" t="str">
        <f>IFERROR(VLOOKUP(A:A,变更记录表_产品!A:Q,17,0),"")</f>
        <v>.\数据提取变更签字扫描件\机务\20160429维修工程部.pdf</v>
      </c>
      <c r="S127" s="70" t="s">
        <v>146</v>
      </c>
      <c r="T127" s="71" t="s">
        <v>216</v>
      </c>
    </row>
    <row r="128" spans="1:20" ht="22.5">
      <c r="A128" s="24">
        <v>128</v>
      </c>
      <c r="B128" s="50">
        <f>IFERROR(VLOOKUP(A:A,变更记录表_产品!A:B,2,0),"")</f>
        <v>42482</v>
      </c>
      <c r="C128" s="43" t="str">
        <f>IFERROR(VLOOKUP(A:A,变更记录表_产品!A:C,3,0),"")</f>
        <v>张志瑜</v>
      </c>
      <c r="D128" s="43" t="str">
        <f>IFERROR(VLOOKUP(A:A,变更记录表_产品!A:D,4,0),"")</f>
        <v>采购保障部</v>
      </c>
      <c r="E128" s="43" t="str">
        <f>IFERROR(VLOOKUP(A:A,变更记录表_产品!A:E,5,0),"")</f>
        <v>MIS</v>
      </c>
      <c r="F128" s="40" t="str">
        <f>IFERROR(VLOOKUP(A:A,变更记录表_产品!A:F,6,0),"")</f>
        <v>数据变更-20160422-ROR送修合同供应商修改</v>
      </c>
      <c r="G128" s="46" t="str">
        <f>IFERROR(VLOOKUP(A:A,变更记录表_产品!A:G,7,0),"")</f>
        <v>几个送修合同的厂家名称 和 实际送修供应商 栏需要对调下信息</v>
      </c>
      <c r="H128" s="57" t="str">
        <f>IFERROR(VLOOKUP(A:A,变更记录表_产品!A:I,9,0),"")</f>
        <v>高</v>
      </c>
      <c r="I128" s="57">
        <f>IFERROR(VLOOKUP(A:A,变更记录表_产品!A:J,10,0),"")</f>
        <v>0.5</v>
      </c>
      <c r="J128" s="61">
        <f>IFERROR(VLOOKUP(A:A,变更记录表_产品!A:H,8,0),"")</f>
        <v>0</v>
      </c>
      <c r="K128" s="65" t="str">
        <f>IFERROR(VLOOKUP(A:A,变更记录表_产品!A:M,13,0),"")</f>
        <v>杨潇白</v>
      </c>
      <c r="L128" s="65" t="str">
        <f>IFERROR(VLOOKUP(A:A,变更记录表_产品!A:N,14,0),"")</f>
        <v>陈飞</v>
      </c>
      <c r="M128" s="50">
        <f>IFERROR(VLOOKUP(A:A,变更记录表_产品!A:K,11,0),"")</f>
        <v>42489</v>
      </c>
      <c r="N128" s="50">
        <f>IFERROR(VLOOKUP(A:A,变更记录表_产品!A:L,12,0),"")</f>
        <v>42518</v>
      </c>
      <c r="O128" s="20">
        <f t="shared" ca="1" si="1"/>
        <v>635</v>
      </c>
      <c r="P128" s="65" t="str">
        <f>IFERROR(VLOOKUP(A:A,变更记录表_产品!A:O,15,0),"")</f>
        <v>数据变更</v>
      </c>
      <c r="Q128" s="70" t="str">
        <f>IFERROR(VLOOKUP(A:A,变更记录表_产品!A:P,16,0),"")</f>
        <v>已完成</v>
      </c>
      <c r="R128" s="40" t="str">
        <f>IFERROR(VLOOKUP(A:A,变更记录表_产品!A:Q,17,0),"")</f>
        <v>.\数据提取变更签字扫描件\机务\20160425.jpg</v>
      </c>
      <c r="S128" s="70" t="s">
        <v>142</v>
      </c>
      <c r="T128" s="71">
        <v>0</v>
      </c>
    </row>
    <row r="129" spans="1:20">
      <c r="A129" s="24">
        <v>129</v>
      </c>
      <c r="B129" s="50">
        <f>IFERROR(VLOOKUP(A:A,变更记录表_产品!A:B,2,0),"")</f>
        <v>42485</v>
      </c>
      <c r="C129" s="43" t="str">
        <f>IFERROR(VLOOKUP(A:A,变更记录表_产品!A:C,3,0),"")</f>
        <v>张志瑜</v>
      </c>
      <c r="D129" s="43" t="str">
        <f>IFERROR(VLOOKUP(A:A,变更记录表_产品!A:D,4,0),"")</f>
        <v>采购保障部</v>
      </c>
      <c r="E129" s="43" t="str">
        <f>IFERROR(VLOOKUP(A:A,变更记录表_产品!A:E,5,0),"")</f>
        <v>MIS</v>
      </c>
      <c r="F129" s="40" t="str">
        <f>IFERROR(VLOOKUP(A:A,变更记录表_产品!A:F,6,0),"")</f>
        <v>计量验收系统问题</v>
      </c>
      <c r="G129" s="46" t="str">
        <f>IFERROR(VLOOKUP(A:A,变更记录表_产品!A:G,7,0),"")</f>
        <v>系统工具数据多处重复</v>
      </c>
      <c r="H129" s="57" t="str">
        <f>IFERROR(VLOOKUP(A:A,变更记录表_产品!A:I,9,0),"")</f>
        <v>中</v>
      </c>
      <c r="I129" s="57">
        <f>IFERROR(VLOOKUP(A:A,变更记录表_产品!A:J,10,0),"")</f>
        <v>0</v>
      </c>
      <c r="J129" s="61">
        <f>IFERROR(VLOOKUP(A:A,变更记录表_产品!A:H,8,0),"")</f>
        <v>0</v>
      </c>
      <c r="K129" s="65" t="str">
        <f>IFERROR(VLOOKUP(A:A,变更记录表_产品!A:M,13,0),"")</f>
        <v>杨潇白</v>
      </c>
      <c r="L129" s="65" t="str">
        <f>IFERROR(VLOOKUP(A:A,变更记录表_产品!A:N,14,0),"")</f>
        <v>陈飞</v>
      </c>
      <c r="M129" s="50">
        <f>IFERROR(VLOOKUP(A:A,变更记录表_产品!A:K,11,0),"")</f>
        <v>42489</v>
      </c>
      <c r="N129" s="50">
        <f>IFERROR(VLOOKUP(A:A,变更记录表_产品!A:L,12,0),"")</f>
        <v>42523</v>
      </c>
      <c r="O129" s="20">
        <f t="shared" ca="1" si="1"/>
        <v>632</v>
      </c>
      <c r="P129" s="65" t="str">
        <f>IFERROR(VLOOKUP(A:A,变更记录表_产品!A:O,15,0),"")</f>
        <v>数据变更</v>
      </c>
      <c r="Q129" s="70" t="str">
        <f>IFERROR(VLOOKUP(A:A,变更记录表_产品!A:P,16,0),"")</f>
        <v>已完成</v>
      </c>
      <c r="R129" s="40" t="str">
        <f>IFERROR(VLOOKUP(A:A,变更记录表_产品!A:Q,17,0),"")</f>
        <v>.\数据提取变更签字扫描件\机务\20160422.jpg</v>
      </c>
      <c r="S129" s="70" t="s">
        <v>145</v>
      </c>
      <c r="T129" s="71">
        <v>0</v>
      </c>
    </row>
    <row r="130" spans="1:20" ht="56.25">
      <c r="A130" s="24">
        <v>130</v>
      </c>
      <c r="B130" s="50">
        <f>IFERROR(VLOOKUP(A:A,变更记录表_产品!A:B,2,0),"")</f>
        <v>42485</v>
      </c>
      <c r="C130" s="43" t="str">
        <f>IFERROR(VLOOKUP(A:A,变更记录表_产品!A:C,3,0),"")</f>
        <v>钮茵</v>
      </c>
      <c r="D130" s="43" t="str">
        <f>IFERROR(VLOOKUP(A:A,变更记录表_产品!A:D,4,0),"")</f>
        <v>日分</v>
      </c>
      <c r="E130" s="43" t="str">
        <f>IFERROR(VLOOKUP(A:A,变更记录表_产品!A:E,5,0),"")</f>
        <v>MIS</v>
      </c>
      <c r="F130" s="40" t="str">
        <f>IFERROR(VLOOKUP(A:A,变更记录表_产品!A:F,6,0),"")</f>
        <v>4月日分航材数据提取</v>
      </c>
      <c r="G130" s="46" t="str">
        <f>IFERROR(VLOOKUP(A:A,变更记录表_产品!A:G,7,0),"")</f>
        <v>具体内容为消耗件，周转件，化工品的收发退废，汇总表，单价变动表。 
提取期间：20160401 - 20160430
4月汇率：1USD＝ 112.39 1元＝ 17.38 1EUR = 127.89</v>
      </c>
      <c r="H130" s="57" t="str">
        <f>IFERROR(VLOOKUP(A:A,变更记录表_产品!A:I,9,0),"")</f>
        <v>中</v>
      </c>
      <c r="I130" s="57">
        <f>IFERROR(VLOOKUP(A:A,变更记录表_产品!A:J,10,0),"")</f>
        <v>0.5</v>
      </c>
      <c r="J130" s="61" t="str">
        <f>IFERROR(VLOOKUP(A:A,变更记录表_产品!A:H,8,0),"")</f>
        <v>例行活动</v>
      </c>
      <c r="K130" s="65" t="str">
        <f>IFERROR(VLOOKUP(A:A,变更记录表_产品!A:M,13,0),"")</f>
        <v>杨潇白</v>
      </c>
      <c r="L130" s="65" t="str">
        <f>IFERROR(VLOOKUP(A:A,变更记录表_产品!A:N,14,0),"")</f>
        <v>陈飞</v>
      </c>
      <c r="M130" s="50">
        <f>IFERROR(VLOOKUP(A:A,变更记录表_产品!A:K,11,0),"")</f>
        <v>42489</v>
      </c>
      <c r="N130" s="50">
        <f>IFERROR(VLOOKUP(A:A,变更记录表_产品!A:L,12,0),"")</f>
        <v>42493</v>
      </c>
      <c r="O130" s="20">
        <f t="shared" ca="1" si="1"/>
        <v>632</v>
      </c>
      <c r="P130" s="65" t="str">
        <f>IFERROR(VLOOKUP(A:A,变更记录表_产品!A:O,15,0),"")</f>
        <v>数据提取</v>
      </c>
      <c r="Q130" s="70" t="str">
        <f>IFERROR(VLOOKUP(A:A,变更记录表_产品!A:P,16,0),"")</f>
        <v>已完成</v>
      </c>
      <c r="R130" s="40" t="str">
        <f>IFERROR(VLOOKUP(A:A,变更记录表_产品!A:Q,17,0),"")</f>
        <v>不必签字</v>
      </c>
      <c r="S130" s="70" t="s">
        <v>25</v>
      </c>
      <c r="T130" s="71">
        <v>0</v>
      </c>
    </row>
    <row r="131" spans="1:20" ht="45">
      <c r="A131" s="24">
        <v>131</v>
      </c>
      <c r="B131" s="50">
        <f>IFERROR(VLOOKUP(A:A,变更记录表_产品!A:B,2,0),"")</f>
        <v>42488</v>
      </c>
      <c r="C131" s="43" t="str">
        <f>IFERROR(VLOOKUP(A:A,变更记录表_产品!A:C,3,0),"")</f>
        <v>杨海川</v>
      </c>
      <c r="D131" s="43" t="str">
        <f>IFERROR(VLOOKUP(A:A,变更记录表_产品!A:D,4,0),"")</f>
        <v>采购保障部</v>
      </c>
      <c r="E131" s="43" t="str">
        <f>IFERROR(VLOOKUP(A:A,变更记录表_产品!A:E,5,0),"")</f>
        <v>MIS</v>
      </c>
      <c r="F131" s="40" t="str">
        <f>IFERROR(VLOOKUP(A:A,变更记录表_产品!A:F,6,0),"")</f>
        <v>20160428-问题-15ROR4105合同状态显示错误</v>
      </c>
      <c r="G131" s="46" t="str">
        <f>IFERROR(VLOOKUP(A:A,变更记录表_产品!A:G,7,0),"")</f>
        <v>氧气瓶8794077，SN:C15030140，合同15ROR4105在2015.12.11已经完成收料入库，并在当天使用。在库房综合查询中也能查到，但是在航材合同收料界面确发现仍在未收料状态。</v>
      </c>
      <c r="H131" s="57" t="str">
        <f>IFERROR(VLOOKUP(A:A,变更记录表_产品!A:I,9,0),"")</f>
        <v>中</v>
      </c>
      <c r="I131" s="57">
        <f>IFERROR(VLOOKUP(A:A,变更记录表_产品!A:J,10,0),"")</f>
        <v>0.3</v>
      </c>
      <c r="J131" s="61">
        <f>IFERROR(VLOOKUP(A:A,变更记录表_产品!A:H,8,0),"")</f>
        <v>0</v>
      </c>
      <c r="K131" s="65" t="str">
        <f>IFERROR(VLOOKUP(A:A,变更记录表_产品!A:M,13,0),"")</f>
        <v>杨潇白</v>
      </c>
      <c r="L131" s="65" t="str">
        <f>IFERROR(VLOOKUP(A:A,变更记录表_产品!A:N,14,0),"")</f>
        <v>陈飞</v>
      </c>
      <c r="M131" s="50">
        <f>IFERROR(VLOOKUP(A:A,变更记录表_产品!A:K,11,0),"")</f>
        <v>42534</v>
      </c>
      <c r="N131" s="50">
        <f>IFERROR(VLOOKUP(A:A,变更记录表_产品!A:L,12,0),"")</f>
        <v>42567</v>
      </c>
      <c r="O131" s="20">
        <f t="shared" ref="O131:O194" ca="1" si="2">IFERROR((TODAY()-B131),"")</f>
        <v>629</v>
      </c>
      <c r="P131" s="65" t="str">
        <f>IFERROR(VLOOKUP(A:A,变更记录表_产品!A:O,15,0),"")</f>
        <v>数据变更</v>
      </c>
      <c r="Q131" s="70" t="str">
        <f>IFERROR(VLOOKUP(A:A,变更记录表_产品!A:P,16,0),"")</f>
        <v>已完成</v>
      </c>
      <c r="R131" s="40" t="str">
        <f>IFERROR(VLOOKUP(A:A,变更记录表_产品!A:Q,17,0),"")</f>
        <v>.\数据提取变更签字扫描件\机务\20160428.jpg</v>
      </c>
      <c r="S131" s="70" t="s">
        <v>145</v>
      </c>
      <c r="T131" s="71" t="s">
        <v>217</v>
      </c>
    </row>
    <row r="132" spans="1:20" ht="33.75">
      <c r="A132" s="24">
        <v>132</v>
      </c>
      <c r="B132" s="50">
        <f>IFERROR(VLOOKUP(A:A,变更记录表_产品!A:B,2,0),"")</f>
        <v>42485</v>
      </c>
      <c r="C132" s="43" t="str">
        <f>IFERROR(VLOOKUP(A:A,变更记录表_产品!A:C,3,0),"")</f>
        <v>张琦</v>
      </c>
      <c r="D132" s="43" t="str">
        <f>IFERROR(VLOOKUP(A:A,变更记录表_产品!A:D,4,0),"")</f>
        <v>维修工程部</v>
      </c>
      <c r="E132" s="43" t="str">
        <f>IFERROR(VLOOKUP(A:A,变更记录表_产品!A:E,5,0),"")</f>
        <v>MIS</v>
      </c>
      <c r="F132" s="40" t="str">
        <f>IFERROR(VLOOKUP(A:A,变更记录表_产品!A:F,6,0),"")</f>
        <v>EO封面在C检完工界面的问题</v>
      </c>
      <c r="G132" s="46" t="str">
        <f>IFERROR(VLOOKUP(A:A,变更记录表_产品!A:G,7,0),"")</f>
        <v>EO（EOA320-53-050）加入C件完工界面后，封面打印出来的是待编辑的R1版，不是当前有效的R0版。但在通用查询-EO查询中打印，版本又是对的</v>
      </c>
      <c r="H132" s="57" t="str">
        <f>IFERROR(VLOOKUP(A:A,变更记录表_产品!A:I,9,0),"")</f>
        <v>高</v>
      </c>
      <c r="I132" s="57">
        <f>IFERROR(VLOOKUP(A:A,变更记录表_产品!A:J,10,0),"")</f>
        <v>0</v>
      </c>
      <c r="J132" s="61">
        <f>IFERROR(VLOOKUP(A:A,变更记录表_产品!A:H,8,0),"")</f>
        <v>0</v>
      </c>
      <c r="K132" s="65" t="str">
        <f>IFERROR(VLOOKUP(A:A,变更记录表_产品!A:M,13,0),"")</f>
        <v>程泽</v>
      </c>
      <c r="L132" s="65" t="str">
        <f>IFERROR(VLOOKUP(A:A,变更记录表_产品!A:N,14,0),"")</f>
        <v>陈飞</v>
      </c>
      <c r="M132" s="50">
        <f>IFERROR(VLOOKUP(A:A,变更记录表_产品!A:K,11,0),"")</f>
        <v>42489</v>
      </c>
      <c r="N132" s="50">
        <f>IFERROR(VLOOKUP(A:A,变更记录表_产品!A:L,12,0),"")</f>
        <v>42489</v>
      </c>
      <c r="O132" s="20">
        <f t="shared" ca="1" si="2"/>
        <v>632</v>
      </c>
      <c r="P132" s="65" t="str">
        <f>IFERROR(VLOOKUP(A:A,变更记录表_产品!A:O,15,0),"")</f>
        <v>数据变更</v>
      </c>
      <c r="Q132" s="70" t="str">
        <f>IFERROR(VLOOKUP(A:A,变更记录表_产品!A:P,16,0),"")</f>
        <v>已完成</v>
      </c>
      <c r="R132" s="40" t="str">
        <f>IFERROR(VLOOKUP(A:A,变更记录表_产品!A:Q,17,0),"")</f>
        <v>BUG导致的数据变更，无需签字</v>
      </c>
      <c r="S132" s="70" t="s">
        <v>145</v>
      </c>
      <c r="T132" s="71" t="s">
        <v>218</v>
      </c>
    </row>
    <row r="133" spans="1:20" ht="45">
      <c r="A133" s="24">
        <v>133</v>
      </c>
      <c r="B133" s="50">
        <f>IFERROR(VLOOKUP(A:A,变更记录表_产品!A:B,2,0),"")</f>
        <v>42481</v>
      </c>
      <c r="C133" s="43" t="str">
        <f>IFERROR(VLOOKUP(A:A,变更记录表_产品!A:C,3,0),"")</f>
        <v>苏宏超</v>
      </c>
      <c r="D133" s="43" t="str">
        <f>IFERROR(VLOOKUP(A:A,变更记录表_产品!A:D,4,0),"")</f>
        <v>采购保障部</v>
      </c>
      <c r="E133" s="43" t="str">
        <f>IFERROR(VLOOKUP(A:A,变更记录表_产品!A:E,5,0),"")</f>
        <v>MIS</v>
      </c>
      <c r="F133" s="40" t="str">
        <f>IFERROR(VLOOKUP(A:A,变更记录表_产品!A:F,6,0),"")</f>
        <v>发票付款申请推送错误，发票号02904972</v>
      </c>
      <c r="G133" s="46" t="str">
        <f>IFERROR(VLOOKUP(A:A,变更记录表_产品!A:G,7,0),"")</f>
        <v>0420发票号02904972 在MIS中推送付款申请弹出错误提示
0428发票35372835，02904970，02904971 MIS推送付款时也弹出错误</v>
      </c>
      <c r="H133" s="57" t="str">
        <f>IFERROR(VLOOKUP(A:A,变更记录表_产品!A:I,9,0),"")</f>
        <v>中</v>
      </c>
      <c r="I133" s="57">
        <f>IFERROR(VLOOKUP(A:A,变更记录表_产品!A:J,10,0),"")</f>
        <v>0.5</v>
      </c>
      <c r="J133" s="61">
        <f>IFERROR(VLOOKUP(A:A,变更记录表_产品!A:H,8,0),"")</f>
        <v>0</v>
      </c>
      <c r="K133" s="65" t="str">
        <f>IFERROR(VLOOKUP(A:A,变更记录表_产品!A:M,13,0),"")</f>
        <v>杨潇白</v>
      </c>
      <c r="L133" s="65" t="str">
        <f>IFERROR(VLOOKUP(A:A,变更记录表_产品!A:N,14,0),"")</f>
        <v>陈飞</v>
      </c>
      <c r="M133" s="50">
        <f>IFERROR(VLOOKUP(A:A,变更记录表_产品!A:K,11,0),"")</f>
        <v>42496</v>
      </c>
      <c r="N133" s="50">
        <f>IFERROR(VLOOKUP(A:A,变更记录表_产品!A:L,12,0),"")</f>
        <v>42509</v>
      </c>
      <c r="O133" s="20">
        <f t="shared" ca="1" si="2"/>
        <v>636</v>
      </c>
      <c r="P133" s="65" t="str">
        <f>IFERROR(VLOOKUP(A:A,变更记录表_产品!A:O,15,0),"")</f>
        <v>数据变更</v>
      </c>
      <c r="Q133" s="70" t="str">
        <f>IFERROR(VLOOKUP(A:A,变更记录表_产品!A:P,16,0),"")</f>
        <v>已完成</v>
      </c>
      <c r="R133" s="40" t="str">
        <f>IFERROR(VLOOKUP(A:A,变更记录表_产品!A:Q,17,0),"")</f>
        <v>.\数据提取变更签字扫描件\机务\20160428-发票无法推送ERP.jpg</v>
      </c>
      <c r="S133" s="70" t="s">
        <v>145</v>
      </c>
      <c r="T133" s="71">
        <v>0</v>
      </c>
    </row>
    <row r="134" spans="1:20" ht="22.5">
      <c r="A134" s="24">
        <v>134</v>
      </c>
      <c r="B134" s="50">
        <f>IFERROR(VLOOKUP(A:A,变更记录表_产品!A:B,2,0),"")</f>
        <v>42485</v>
      </c>
      <c r="C134" s="43" t="str">
        <f>IFERROR(VLOOKUP(A:A,变更记录表_产品!A:C,3,0),"")</f>
        <v>王娟</v>
      </c>
      <c r="D134" s="43" t="str">
        <f>IFERROR(VLOOKUP(A:A,变更记录表_产品!A:D,4,0),"")</f>
        <v>采购保障部</v>
      </c>
      <c r="E134" s="43" t="str">
        <f>IFERROR(VLOOKUP(A:A,变更记录表_产品!A:E,5,0),"")</f>
        <v>MIS</v>
      </c>
      <c r="F134" s="40">
        <f>IFERROR(VLOOKUP(A:A,变更记录表_产品!A:F,6,0),"")</f>
        <v>20160405058</v>
      </c>
      <c r="G134" s="46" t="str">
        <f>IFERROR(VLOOKUP(A:A,变更记录表_产品!A:G,7,0),"")</f>
        <v>MIS发票管理界面，该发票信息已推送出去了，但在ERP审批环节，找不到该推送信息</v>
      </c>
      <c r="H134" s="57" t="str">
        <f>IFERROR(VLOOKUP(A:A,变更记录表_产品!A:I,9,0),"")</f>
        <v>中</v>
      </c>
      <c r="I134" s="57">
        <f>IFERROR(VLOOKUP(A:A,变更记录表_产品!A:J,10,0),"")</f>
        <v>0</v>
      </c>
      <c r="J134" s="61">
        <f>IFERROR(VLOOKUP(A:A,变更记录表_产品!A:H,8,0),"")</f>
        <v>0</v>
      </c>
      <c r="K134" s="65" t="str">
        <f>IFERROR(VLOOKUP(A:A,变更记录表_产品!A:M,13,0),"")</f>
        <v>杨潇白</v>
      </c>
      <c r="L134" s="65" t="str">
        <f>IFERROR(VLOOKUP(A:A,变更记录表_产品!A:N,14,0),"")</f>
        <v>陈飞</v>
      </c>
      <c r="M134" s="50">
        <f>IFERROR(VLOOKUP(A:A,变更记录表_产品!A:K,11,0),"")</f>
        <v>42496</v>
      </c>
      <c r="N134" s="50">
        <f>IFERROR(VLOOKUP(A:A,变更记录表_产品!A:L,12,0),"")</f>
        <v>42514</v>
      </c>
      <c r="O134" s="20">
        <f t="shared" ca="1" si="2"/>
        <v>632</v>
      </c>
      <c r="P134" s="65" t="str">
        <f>IFERROR(VLOOKUP(A:A,变更记录表_产品!A:O,15,0),"")</f>
        <v>数据变更</v>
      </c>
      <c r="Q134" s="70" t="str">
        <f>IFERROR(VLOOKUP(A:A,变更记录表_产品!A:P,16,0),"")</f>
        <v>已完成</v>
      </c>
      <c r="R134" s="40" t="str">
        <f>IFERROR(VLOOKUP(A:A,变更记录表_产品!A:Q,17,0),"")</f>
        <v>.\数据提取变更签字扫描件\机务\20160429.jpg</v>
      </c>
      <c r="S134" s="70" t="s">
        <v>142</v>
      </c>
      <c r="T134" s="71">
        <v>0</v>
      </c>
    </row>
    <row r="135" spans="1:20" ht="33.75">
      <c r="A135" s="24">
        <v>135</v>
      </c>
      <c r="B135" s="50">
        <f>IFERROR(VLOOKUP(A:A,变更记录表_产品!A:B,2,0),"")</f>
        <v>42489</v>
      </c>
      <c r="C135" s="43" t="str">
        <f>IFERROR(VLOOKUP(A:A,变更记录表_产品!A:C,3,0),"")</f>
        <v xml:space="preserve">王娟 
</v>
      </c>
      <c r="D135" s="43" t="str">
        <f>IFERROR(VLOOKUP(A:A,变更记录表_产品!A:D,4,0),"")</f>
        <v>采购保障部</v>
      </c>
      <c r="E135" s="43" t="str">
        <f>IFERROR(VLOOKUP(A:A,变更记录表_产品!A:E,5,0),"")</f>
        <v>MIS</v>
      </c>
      <c r="F135" s="40" t="str">
        <f>IFERROR(VLOOKUP(A:A,变更记录表_产品!A:F,6,0),"")</f>
        <v>信息匹配不上-20160428</v>
      </c>
      <c r="G135" s="46" t="str">
        <f>IFERROR(VLOOKUP(A:A,变更记录表_产品!A:G,7,0),"")</f>
        <v>发票号：28481361/28481362/28481363/28481364MIS内付款申请推送已成功，但到ERP系统，没有匹配信息，人工匹配也不行</v>
      </c>
      <c r="H135" s="57" t="str">
        <f>IFERROR(VLOOKUP(A:A,变更记录表_产品!A:I,9,0),"")</f>
        <v>中</v>
      </c>
      <c r="I135" s="57">
        <f>IFERROR(VLOOKUP(A:A,变更记录表_产品!A:J,10,0),"")</f>
        <v>0</v>
      </c>
      <c r="J135" s="61">
        <f>IFERROR(VLOOKUP(A:A,变更记录表_产品!A:H,8,0),"")</f>
        <v>0</v>
      </c>
      <c r="K135" s="65" t="str">
        <f>IFERROR(VLOOKUP(A:A,变更记录表_产品!A:M,13,0),"")</f>
        <v>杨潇白</v>
      </c>
      <c r="L135" s="65" t="str">
        <f>IFERROR(VLOOKUP(A:A,变更记录表_产品!A:N,14,0),"")</f>
        <v>陈飞</v>
      </c>
      <c r="M135" s="50">
        <f>IFERROR(VLOOKUP(A:A,变更记录表_产品!A:K,11,0),"")</f>
        <v>42496</v>
      </c>
      <c r="N135" s="50">
        <f>IFERROR(VLOOKUP(A:A,变更记录表_产品!A:L,12,0),"")</f>
        <v>42514</v>
      </c>
      <c r="O135" s="20">
        <f t="shared" ca="1" si="2"/>
        <v>628</v>
      </c>
      <c r="P135" s="65" t="str">
        <f>IFERROR(VLOOKUP(A:A,变更记录表_产品!A:O,15,0),"")</f>
        <v>数据变更</v>
      </c>
      <c r="Q135" s="70" t="str">
        <f>IFERROR(VLOOKUP(A:A,变更记录表_产品!A:P,16,0),"")</f>
        <v>已完成</v>
      </c>
      <c r="R135" s="40" t="str">
        <f>IFERROR(VLOOKUP(A:A,变更记录表_产品!A:Q,17,0),"")</f>
        <v>.\数据提取变更签字扫描件\机务\20160429.jpg</v>
      </c>
      <c r="S135" s="70" t="s">
        <v>145</v>
      </c>
      <c r="T135" s="71">
        <v>0</v>
      </c>
    </row>
    <row r="136" spans="1:20" ht="22.5">
      <c r="A136" s="24">
        <v>136</v>
      </c>
      <c r="B136" s="50">
        <f>IFERROR(VLOOKUP(A:A,变更记录表_产品!A:B,2,0),"")</f>
        <v>42487</v>
      </c>
      <c r="C136" s="43" t="str">
        <f>IFERROR(VLOOKUP(A:A,变更记录表_产品!A:C,3,0),"")</f>
        <v>张志瑜</v>
      </c>
      <c r="D136" s="43" t="str">
        <f>IFERROR(VLOOKUP(A:A,变更记录表_产品!A:D,4,0),"")</f>
        <v>采购保障部</v>
      </c>
      <c r="E136" s="43" t="str">
        <f>IFERROR(VLOOKUP(A:A,变更记录表_产品!A:E,5,0),"")</f>
        <v>MIS</v>
      </c>
      <c r="F136" s="40" t="str">
        <f>IFERROR(VLOOKUP(A:A,变更记录表_产品!A:F,6,0),"")</f>
        <v>20160427-ROR合同无法推送</v>
      </c>
      <c r="G136" s="46" t="str">
        <f>IFERROR(VLOOKUP(A:A,变更记录表_产品!A:G,7,0),"")</f>
        <v>16ROR0142 16ROR0106 15ROR4260 15ROR4203合同无法推送ERP</v>
      </c>
      <c r="H136" s="57" t="str">
        <f>IFERROR(VLOOKUP(A:A,变更记录表_产品!A:I,9,0),"")</f>
        <v>中</v>
      </c>
      <c r="I136" s="57">
        <f>IFERROR(VLOOKUP(A:A,变更记录表_产品!A:J,10,0),"")</f>
        <v>0</v>
      </c>
      <c r="J136" s="61">
        <f>IFERROR(VLOOKUP(A:A,变更记录表_产品!A:H,8,0),"")</f>
        <v>0</v>
      </c>
      <c r="K136" s="65" t="str">
        <f>IFERROR(VLOOKUP(A:A,变更记录表_产品!A:M,13,0),"")</f>
        <v>杨潇白</v>
      </c>
      <c r="L136" s="65" t="str">
        <f>IFERROR(VLOOKUP(A:A,变更记录表_产品!A:N,14,0),"")</f>
        <v>陈飞</v>
      </c>
      <c r="M136" s="50">
        <f>IFERROR(VLOOKUP(A:A,变更记录表_产品!A:K,11,0),"")</f>
        <v>42496</v>
      </c>
      <c r="N136" s="50">
        <f>IFERROR(VLOOKUP(A:A,变更记录表_产品!A:L,12,0),"")</f>
        <v>42597</v>
      </c>
      <c r="O136" s="20">
        <f t="shared" ca="1" si="2"/>
        <v>630</v>
      </c>
      <c r="P136" s="65" t="str">
        <f>IFERROR(VLOOKUP(A:A,变更记录表_产品!A:O,15,0),"")</f>
        <v>数据变更</v>
      </c>
      <c r="Q136" s="70" t="str">
        <f>IFERROR(VLOOKUP(A:A,变更记录表_产品!A:P,16,0),"")</f>
        <v>已完成</v>
      </c>
      <c r="R136" s="40" t="str">
        <f>IFERROR(VLOOKUP(A:A,变更记录表_产品!A:Q,17,0),"")</f>
        <v>.\数据提取变更签字扫描件\机务\20160427.jpg</v>
      </c>
      <c r="S136" s="70" t="s">
        <v>145</v>
      </c>
      <c r="T136" s="71">
        <v>0</v>
      </c>
    </row>
    <row r="137" spans="1:20" ht="22.5">
      <c r="A137" s="24">
        <v>137</v>
      </c>
      <c r="B137" s="50">
        <f>IFERROR(VLOOKUP(A:A,变更记录表_产品!A:B,2,0),"")</f>
        <v>42489</v>
      </c>
      <c r="C137" s="43" t="str">
        <f>IFERROR(VLOOKUP(A:A,变更记录表_产品!A:C,3,0),"")</f>
        <v>张琦</v>
      </c>
      <c r="D137" s="43" t="str">
        <f>IFERROR(VLOOKUP(A:A,变更记录表_产品!A:D,4,0),"")</f>
        <v>维修工程部</v>
      </c>
      <c r="E137" s="43" t="str">
        <f>IFERROR(VLOOKUP(A:A,变更记录表_产品!A:E,5,0),"")</f>
        <v>MIS</v>
      </c>
      <c r="F137" s="40" t="str">
        <f>IFERROR(VLOOKUP(A:A,变更记录表_产品!A:F,6,0),"")</f>
        <v>整张FLB搬移</v>
      </c>
      <c r="G137" s="46" t="str">
        <f>IFERROR(VLOOKUP(A:A,变更记录表_产品!A:G,7,0),"")</f>
        <v>将FLB（F0703544）上的所有内容搬移至FLB（F0703545）上</v>
      </c>
      <c r="H137" s="57" t="str">
        <f>IFERROR(VLOOKUP(A:A,变更记录表_产品!A:I,9,0),"")</f>
        <v>中</v>
      </c>
      <c r="I137" s="57">
        <f>IFERROR(VLOOKUP(A:A,变更记录表_产品!A:J,10,0),"")</f>
        <v>0.5</v>
      </c>
      <c r="J137" s="61" t="str">
        <f>IFERROR(VLOOKUP(A:A,变更记录表_产品!A:H,8,0),"")</f>
        <v>个例，人员操作错误</v>
      </c>
      <c r="K137" s="65" t="str">
        <f>IFERROR(VLOOKUP(A:A,变更记录表_产品!A:M,13,0),"")</f>
        <v>程泽</v>
      </c>
      <c r="L137" s="65" t="str">
        <f>IFERROR(VLOOKUP(A:A,变更记录表_产品!A:N,14,0),"")</f>
        <v>陈飞</v>
      </c>
      <c r="M137" s="50">
        <f>IFERROR(VLOOKUP(A:A,变更记录表_产品!A:K,11,0),"")</f>
        <v>42496</v>
      </c>
      <c r="N137" s="50">
        <f>IFERROR(VLOOKUP(A:A,变更记录表_产品!A:L,12,0),"")</f>
        <v>42501</v>
      </c>
      <c r="O137" s="20">
        <f t="shared" ca="1" si="2"/>
        <v>628</v>
      </c>
      <c r="P137" s="65" t="str">
        <f>IFERROR(VLOOKUP(A:A,变更记录表_产品!A:O,15,0),"")</f>
        <v>数据变更</v>
      </c>
      <c r="Q137" s="70" t="str">
        <f>IFERROR(VLOOKUP(A:A,变更记录表_产品!A:P,16,0),"")</f>
        <v>已完成</v>
      </c>
      <c r="R137" s="40" t="str">
        <f>IFERROR(VLOOKUP(A:A,变更记录表_产品!A:Q,17,0),"")</f>
        <v>.\数据提取变更签字扫描件\机务\20160429维修工程部.pdf</v>
      </c>
      <c r="S137" s="70" t="s">
        <v>92</v>
      </c>
      <c r="T137" s="71">
        <v>0</v>
      </c>
    </row>
    <row r="138" spans="1:20" ht="123.75">
      <c r="A138" s="24">
        <v>138</v>
      </c>
      <c r="B138" s="50">
        <f>IFERROR(VLOOKUP(A:A,变更记录表_产品!A:B,2,0),"")</f>
        <v>42489</v>
      </c>
      <c r="C138" s="43" t="str">
        <f>IFERROR(VLOOKUP(A:A,变更记录表_产品!A:C,3,0),"")</f>
        <v>张琦</v>
      </c>
      <c r="D138" s="43" t="str">
        <f>IFERROR(VLOOKUP(A:A,变更记录表_产品!A:D,4,0),"")</f>
        <v>维修工程部</v>
      </c>
      <c r="E138" s="43" t="str">
        <f>IFERROR(VLOOKUP(A:A,变更记录表_产品!A:E,5,0),"")</f>
        <v>MIS</v>
      </c>
      <c r="F138" s="40" t="str">
        <f>IFERROR(VLOOKUP(A:A,变更记录表_产品!A:F,6,0),"")</f>
        <v>MIS修改</v>
      </c>
      <c r="G138" s="46" t="str">
        <f>IFERROR(VLOOKUP(A:A,变更记录表_产品!A:G,7,0),"")</f>
        <v>1、将子部件拉入组合件清单。 
部件：PN：RP216-00，SN：YC539946，名称：T25 SENSOR 
拉入组合件ESN：643627，FIN：T25 SENSOR，进入时间：2011-09-27。 
2、有个发动机上的子部件，修改该件的序号。 
系统当前数据：PN：3505582-27，SN：YG439616，A/C：B6840，位置：643641 
修改序号后应为：PN：3505582-27，SN：YG438621，A/C：B6840，位置：643641 
只需要修改这个数据的序号</v>
      </c>
      <c r="H138" s="57" t="str">
        <f>IFERROR(VLOOKUP(A:A,变更记录表_产品!A:I,9,0),"")</f>
        <v>中</v>
      </c>
      <c r="I138" s="57">
        <f>IFERROR(VLOOKUP(A:A,变更记录表_产品!A:J,10,0),"")</f>
        <v>1</v>
      </c>
      <c r="J138" s="61" t="str">
        <f>IFERROR(VLOOKUP(A:A,变更记录表_产品!A:H,8,0),"")</f>
        <v>1、拉子件问题
2、初始数据录入错误</v>
      </c>
      <c r="K138" s="65" t="str">
        <f>IFERROR(VLOOKUP(A:A,变更记录表_产品!A:M,13,0),"")</f>
        <v>程泽</v>
      </c>
      <c r="L138" s="65" t="str">
        <f>IFERROR(VLOOKUP(A:A,变更记录表_产品!A:N,14,0),"")</f>
        <v>陈飞</v>
      </c>
      <c r="M138" s="50">
        <f>IFERROR(VLOOKUP(A:A,变更记录表_产品!A:K,11,0),"")</f>
        <v>42496</v>
      </c>
      <c r="N138" s="50">
        <f>IFERROR(VLOOKUP(A:A,变更记录表_产品!A:L,12,0),"")</f>
        <v>42501</v>
      </c>
      <c r="O138" s="20">
        <f t="shared" ca="1" si="2"/>
        <v>628</v>
      </c>
      <c r="P138" s="65" t="str">
        <f>IFERROR(VLOOKUP(A:A,变更记录表_产品!A:O,15,0),"")</f>
        <v>数据变更</v>
      </c>
      <c r="Q138" s="70" t="str">
        <f>IFERROR(VLOOKUP(A:A,变更记录表_产品!A:P,16,0),"")</f>
        <v>已完成</v>
      </c>
      <c r="R138" s="40" t="str">
        <f>IFERROR(VLOOKUP(A:A,变更记录表_产品!A:Q,17,0),"")</f>
        <v>.\数据提取变更签字扫描件\机务\20160429维修工程部.pdf</v>
      </c>
      <c r="S138" s="70" t="s">
        <v>146</v>
      </c>
      <c r="T138" s="71" t="s">
        <v>204</v>
      </c>
    </row>
    <row r="139" spans="1:20" ht="45">
      <c r="A139" s="24">
        <v>139</v>
      </c>
      <c r="B139" s="50">
        <f>IFERROR(VLOOKUP(A:A,变更记录表_产品!A:B,2,0),"")</f>
        <v>42489</v>
      </c>
      <c r="C139" s="43" t="str">
        <f>IFERROR(VLOOKUP(A:A,变更记录表_产品!A:C,3,0),"")</f>
        <v>张琦</v>
      </c>
      <c r="D139" s="43" t="str">
        <f>IFERROR(VLOOKUP(A:A,变更记录表_产品!A:D,4,0),"")</f>
        <v>维修工程部</v>
      </c>
      <c r="E139" s="43" t="str">
        <f>IFERROR(VLOOKUP(A:A,变更记录表_产品!A:E,5,0),"")</f>
        <v>MIS</v>
      </c>
      <c r="F139" s="40" t="str">
        <f>IFERROR(VLOOKUP(A:A,变更记录表_产品!A:F,6,0),"")</f>
        <v>9965 FLB 0668507报错</v>
      </c>
      <c r="G139" s="46" t="str">
        <f>IFERROR(VLOOKUP(A:A,变更记录表_产品!A:G,7,0),"")</f>
        <v>这张9965的FLB 0668507，航线提了修改单，需要加工作者名字，加完名字保存后系统报错（具体见附件）。由于里面有条时控件的拆换记录，所以想请IT修复一下这个报错。</v>
      </c>
      <c r="H139" s="57" t="str">
        <f>IFERROR(VLOOKUP(A:A,变更记录表_产品!A:I,9,0),"")</f>
        <v>中</v>
      </c>
      <c r="I139" s="57">
        <f>IFERROR(VLOOKUP(A:A,变更记录表_产品!A:J,10,0),"")</f>
        <v>0.1</v>
      </c>
      <c r="J139" s="61" t="str">
        <f>IFERROR(VLOOKUP(A:A,变更记录表_产品!A:H,8,0),"")</f>
        <v>该FLB进不去了，一直报错</v>
      </c>
      <c r="K139" s="65" t="str">
        <f>IFERROR(VLOOKUP(A:A,变更记录表_产品!A:M,13,0),"")</f>
        <v>程泽</v>
      </c>
      <c r="L139" s="65" t="str">
        <f>IFERROR(VLOOKUP(A:A,变更记录表_产品!A:N,14,0),"")</f>
        <v>陈飞</v>
      </c>
      <c r="M139" s="50">
        <f>IFERROR(VLOOKUP(A:A,变更记录表_产品!A:K,11,0),"")</f>
        <v>42496</v>
      </c>
      <c r="N139" s="50">
        <f>IFERROR(VLOOKUP(A:A,变更记录表_产品!A:L,12,0),"")</f>
        <v>42567</v>
      </c>
      <c r="O139" s="20">
        <f t="shared" ca="1" si="2"/>
        <v>628</v>
      </c>
      <c r="P139" s="65" t="str">
        <f>IFERROR(VLOOKUP(A:A,变更记录表_产品!A:O,15,0),"")</f>
        <v>数据变更</v>
      </c>
      <c r="Q139" s="70" t="str">
        <f>IFERROR(VLOOKUP(A:A,变更记录表_产品!A:P,16,0),"")</f>
        <v>已完成</v>
      </c>
      <c r="R139" s="40" t="str">
        <f>IFERROR(VLOOKUP(A:A,变更记录表_产品!A:Q,17,0),"")</f>
        <v>.\数据提取变更签字扫描件\机务\20160429维修工程部.pdf</v>
      </c>
      <c r="S139" s="70" t="s">
        <v>145</v>
      </c>
      <c r="T139" s="71" t="s">
        <v>219</v>
      </c>
    </row>
    <row r="140" spans="1:20" ht="45">
      <c r="A140" s="24">
        <v>140</v>
      </c>
      <c r="B140" s="50">
        <f>IFERROR(VLOOKUP(A:A,变更记录表_产品!A:B,2,0),"")</f>
        <v>42489</v>
      </c>
      <c r="C140" s="43" t="str">
        <f>IFERROR(VLOOKUP(A:A,变更记录表_产品!A:C,3,0),"")</f>
        <v>张琦</v>
      </c>
      <c r="D140" s="43" t="str">
        <f>IFERROR(VLOOKUP(A:A,变更记录表_产品!A:D,4,0),"")</f>
        <v>维修工程部</v>
      </c>
      <c r="E140" s="43" t="str">
        <f>IFERROR(VLOOKUP(A:A,变更记录表_产品!A:E,5,0),"")</f>
        <v>MIS</v>
      </c>
      <c r="F140" s="40" t="str">
        <f>IFERROR(VLOOKUP(A:A,变更记录表_产品!A:F,6,0),"")</f>
        <v>MIS数据修改</v>
      </c>
      <c r="G140" s="46" t="str">
        <f>IFERROR(VLOOKUP(A:A,变更记录表_产品!A:G,7,0),"")</f>
        <v>有个GEAR MOTOR当前件序号为：PN：396800-12，SN：EM602606 
现在航线实际拆装后发现，这个序号有问题，实际序号为EM602603</v>
      </c>
      <c r="H140" s="57" t="str">
        <f>IFERROR(VLOOKUP(A:A,变更记录表_产品!A:I,9,0),"")</f>
        <v>中</v>
      </c>
      <c r="I140" s="57">
        <f>IFERROR(VLOOKUP(A:A,变更记录表_产品!A:J,10,0),"")</f>
        <v>0.5</v>
      </c>
      <c r="J140" s="61" t="str">
        <f>IFERROR(VLOOKUP(A:A,变更记录表_产品!A:H,8,0),"")</f>
        <v>这个件是原始装机件，厂家当时给的序号就是错误的，需要改序号。</v>
      </c>
      <c r="K140" s="65" t="str">
        <f>IFERROR(VLOOKUP(A:A,变更记录表_产品!A:M,13,0),"")</f>
        <v>程泽</v>
      </c>
      <c r="L140" s="65" t="str">
        <f>IFERROR(VLOOKUP(A:A,变更记录表_产品!A:N,14,0),"")</f>
        <v>陈飞</v>
      </c>
      <c r="M140" s="50">
        <f>IFERROR(VLOOKUP(A:A,变更记录表_产品!A:K,11,0),"")</f>
        <v>42496</v>
      </c>
      <c r="N140" s="50">
        <f>IFERROR(VLOOKUP(A:A,变更记录表_产品!A:L,12,0),"")</f>
        <v>42501</v>
      </c>
      <c r="O140" s="20">
        <f t="shared" ca="1" si="2"/>
        <v>628</v>
      </c>
      <c r="P140" s="65" t="str">
        <f>IFERROR(VLOOKUP(A:A,变更记录表_产品!A:O,15,0),"")</f>
        <v>数据变更</v>
      </c>
      <c r="Q140" s="70" t="str">
        <f>IFERROR(VLOOKUP(A:A,变更记录表_产品!A:P,16,0),"")</f>
        <v>已完成</v>
      </c>
      <c r="R140" s="40" t="str">
        <f>IFERROR(VLOOKUP(A:A,变更记录表_产品!A:Q,17,0),"")</f>
        <v>.\数据提取变更签字扫描件\机务\20160429维修工程部.pdf</v>
      </c>
      <c r="S140" s="70" t="s">
        <v>143</v>
      </c>
      <c r="T140" s="71">
        <v>0</v>
      </c>
    </row>
    <row r="141" spans="1:20" ht="101.25">
      <c r="A141" s="24">
        <v>141</v>
      </c>
      <c r="B141" s="50">
        <f>IFERROR(VLOOKUP(A:A,变更记录表_产品!A:B,2,0),"")</f>
        <v>42489</v>
      </c>
      <c r="C141" s="43" t="str">
        <f>IFERROR(VLOOKUP(A:A,变更记录表_产品!A:C,3,0),"")</f>
        <v>张琦</v>
      </c>
      <c r="D141" s="43" t="str">
        <f>IFERROR(VLOOKUP(A:A,变更记录表_产品!A:D,4,0),"")</f>
        <v>维修工程部</v>
      </c>
      <c r="E141" s="43" t="str">
        <f>IFERROR(VLOOKUP(A:A,变更记录表_产品!A:E,5,0),"")</f>
        <v>MIS</v>
      </c>
      <c r="F141" s="40" t="str">
        <f>IFERROR(VLOOKUP(A:A,变更记录表_产品!A:F,6,0),"")</f>
        <v xml:space="preserve">C检包中部件变红逻辑 </v>
      </c>
      <c r="G141" s="46" t="str">
        <f>IFERROR(VLOOKUP(A:A,变更记录表_产品!A:G,7,0),"")</f>
        <v xml:space="preserve">今天发现C检包中，部件工卡如时控件，其部件对象被拆下后，C检包变红，飞机号不变的逻辑，有两个件突破了这个逻辑，位置更新到了DZ这类库房的位置，应该是原来拆下的机号，涉及的序号为：81210-54650，81210-54675，PN:755C0000-01再加热器。 
但奇怪的是同样是这架飞机6705拆下的时控件，有两个灭火瓶的工卡位置是显示原来机号且变红，如附图。序号为：21426F1，21503F1，PN:34600017 
灭火瓶是我们自己保障的，而再加热器是STA件。 </v>
      </c>
      <c r="H141" s="57" t="str">
        <f>IFERROR(VLOOKUP(A:A,变更记录表_产品!A:I,9,0),"")</f>
        <v>中</v>
      </c>
      <c r="I141" s="57">
        <f>IFERROR(VLOOKUP(A:A,变更记录表_产品!A:J,10,0),"")</f>
        <v>0</v>
      </c>
      <c r="J141" s="61" t="str">
        <f>IFERROR(VLOOKUP(A:A,变更记录表_产品!A:H,8,0),"")</f>
        <v xml:space="preserve">这个问题有点怪，ST也还未批，机号变成了DZ位,是不是和上次更新显示红字有关，烦请查一下原因。 </v>
      </c>
      <c r="K141" s="65" t="str">
        <f>IFERROR(VLOOKUP(A:A,变更记录表_产品!A:M,13,0),"")</f>
        <v>程泽</v>
      </c>
      <c r="L141" s="65" t="str">
        <f>IFERROR(VLOOKUP(A:A,变更记录表_产品!A:N,14,0),"")</f>
        <v>陈飞</v>
      </c>
      <c r="M141" s="50">
        <f>IFERROR(VLOOKUP(A:A,变更记录表_产品!A:K,11,0),"")</f>
        <v>42496</v>
      </c>
      <c r="N141" s="50">
        <f>IFERROR(VLOOKUP(A:A,变更记录表_产品!A:L,12,0),"")</f>
        <v>0</v>
      </c>
      <c r="O141" s="20">
        <f t="shared" ca="1" si="2"/>
        <v>628</v>
      </c>
      <c r="P141" s="65" t="str">
        <f>IFERROR(VLOOKUP(A:A,变更记录表_产品!A:O,15,0),"")</f>
        <v>数据变更</v>
      </c>
      <c r="Q141" s="70" t="str">
        <f>IFERROR(VLOOKUP(A:A,变更记录表_产品!A:P,16,0),"")</f>
        <v>已取消</v>
      </c>
      <c r="R141" s="40" t="str">
        <f>IFERROR(VLOOKUP(A:A,变更记录表_产品!A:Q,17,0),"")</f>
        <v>.\数据提取变更签字扫描件\机务\20160429维修工程部.pdf</v>
      </c>
      <c r="S141" s="70" t="s">
        <v>145</v>
      </c>
      <c r="T141" s="71" t="s">
        <v>220</v>
      </c>
    </row>
    <row r="142" spans="1:20" ht="22.5">
      <c r="A142" s="24">
        <v>142</v>
      </c>
      <c r="B142" s="50">
        <f>IFERROR(VLOOKUP(A:A,变更记录表_产品!A:B,2,0),"")</f>
        <v>42488</v>
      </c>
      <c r="C142" s="43" t="str">
        <f>IFERROR(VLOOKUP(A:A,变更记录表_产品!A:C,3,0),"")</f>
        <v>张志瑜</v>
      </c>
      <c r="D142" s="43" t="str">
        <f>IFERROR(VLOOKUP(A:A,变更记录表_产品!A:D,4,0),"")</f>
        <v>采购保障部</v>
      </c>
      <c r="E142" s="43" t="str">
        <f>IFERROR(VLOOKUP(A:A,变更记录表_产品!A:E,5,0),"")</f>
        <v>MIS</v>
      </c>
      <c r="F142" s="40" t="str">
        <f>IFERROR(VLOOKUP(A:A,变更记录表_产品!A:F,6,0),"")</f>
        <v>20160428-问题 16ROR0593合同查找问题</v>
      </c>
      <c r="G142" s="46" t="str">
        <f>IFERROR(VLOOKUP(A:A,变更记录表_产品!A:G,7,0),"")</f>
        <v>16ROR0593在选择合同号时查找不到该合同号，手动录入合同号可以查找到该合同信息。</v>
      </c>
      <c r="H142" s="57" t="str">
        <f>IFERROR(VLOOKUP(A:A,变更记录表_产品!A:I,9,0),"")</f>
        <v>中</v>
      </c>
      <c r="I142" s="57">
        <f>IFERROR(VLOOKUP(A:A,变更记录表_产品!A:J,10,0),"")</f>
        <v>0</v>
      </c>
      <c r="J142" s="61">
        <f>IFERROR(VLOOKUP(A:A,变更记录表_产品!A:H,8,0),"")</f>
        <v>0</v>
      </c>
      <c r="K142" s="65" t="str">
        <f>IFERROR(VLOOKUP(A:A,变更记录表_产品!A:M,13,0),"")</f>
        <v>杨潇白</v>
      </c>
      <c r="L142" s="65" t="str">
        <f>IFERROR(VLOOKUP(A:A,变更记录表_产品!A:N,14,0),"")</f>
        <v>陈飞</v>
      </c>
      <c r="M142" s="50">
        <f>IFERROR(VLOOKUP(A:A,变更记录表_产品!A:K,11,0),"")</f>
        <v>42496</v>
      </c>
      <c r="N142" s="50">
        <f>IFERROR(VLOOKUP(A:A,变更记录表_产品!A:L,12,0),"")</f>
        <v>42523</v>
      </c>
      <c r="O142" s="20">
        <f t="shared" ca="1" si="2"/>
        <v>629</v>
      </c>
      <c r="P142" s="65" t="str">
        <f>IFERROR(VLOOKUP(A:A,变更记录表_产品!A:O,15,0),"")</f>
        <v>数据变更</v>
      </c>
      <c r="Q142" s="70" t="str">
        <f>IFERROR(VLOOKUP(A:A,变更记录表_产品!A:P,16,0),"")</f>
        <v>已完成</v>
      </c>
      <c r="R142" s="40" t="str">
        <f>IFERROR(VLOOKUP(A:A,变更记录表_产品!A:Q,17,0),"")</f>
        <v>.\数据提取变更签字扫描件\机务\20160428-ROR合同查找不到.jpg</v>
      </c>
      <c r="S142" s="70" t="s">
        <v>145</v>
      </c>
      <c r="T142" s="71">
        <v>0</v>
      </c>
    </row>
    <row r="143" spans="1:20">
      <c r="A143" s="24">
        <v>143</v>
      </c>
      <c r="B143" s="50">
        <f>IFERROR(VLOOKUP(A:A,变更记录表_产品!A:B,2,0),"")</f>
        <v>42489</v>
      </c>
      <c r="C143" s="43" t="str">
        <f>IFERROR(VLOOKUP(A:A,变更记录表_产品!A:C,3,0),"")</f>
        <v>张志瑜</v>
      </c>
      <c r="D143" s="43" t="str">
        <f>IFERROR(VLOOKUP(A:A,变更记录表_产品!A:D,4,0),"")</f>
        <v>采购保障部</v>
      </c>
      <c r="E143" s="43" t="str">
        <f>IFERROR(VLOOKUP(A:A,变更记录表_产品!A:E,5,0),"")</f>
        <v>MIS</v>
      </c>
      <c r="F143" s="40" t="str">
        <f>IFERROR(VLOOKUP(A:A,变更记录表_产品!A:F,6,0),"")</f>
        <v>20160429-问题 寄售汇总界面 已退回厂家数量计算错误</v>
      </c>
      <c r="G143" s="46" t="str">
        <f>IFERROR(VLOOKUP(A:A,变更记录表_产品!A:G,7,0),"")</f>
        <v>寄售汇总界面已退回厂家数量历史数据错误</v>
      </c>
      <c r="H143" s="57" t="str">
        <f>IFERROR(VLOOKUP(A:A,变更记录表_产品!A:I,9,0),"")</f>
        <v>高</v>
      </c>
      <c r="I143" s="57">
        <f>IFERROR(VLOOKUP(A:A,变更记录表_产品!A:J,10,0),"")</f>
        <v>0</v>
      </c>
      <c r="J143" s="61">
        <f>IFERROR(VLOOKUP(A:A,变更记录表_产品!A:H,8,0),"")</f>
        <v>0</v>
      </c>
      <c r="K143" s="65" t="str">
        <f>IFERROR(VLOOKUP(A:A,变更记录表_产品!A:M,13,0),"")</f>
        <v>杨潇白</v>
      </c>
      <c r="L143" s="65" t="str">
        <f>IFERROR(VLOOKUP(A:A,变更记录表_产品!A:N,14,0),"")</f>
        <v>陈飞</v>
      </c>
      <c r="M143" s="50">
        <f>IFERROR(VLOOKUP(A:A,变更记录表_产品!A:K,11,0),"")</f>
        <v>42496</v>
      </c>
      <c r="N143" s="50">
        <f>IFERROR(VLOOKUP(A:A,变更记录表_产品!A:L,12,0),"")</f>
        <v>42597</v>
      </c>
      <c r="O143" s="20">
        <f t="shared" ca="1" si="2"/>
        <v>628</v>
      </c>
      <c r="P143" s="65" t="str">
        <f>IFERROR(VLOOKUP(A:A,变更记录表_产品!A:O,15,0),"")</f>
        <v>数据变更</v>
      </c>
      <c r="Q143" s="70" t="str">
        <f>IFERROR(VLOOKUP(A:A,变更记录表_产品!A:P,16,0),"")</f>
        <v>已完成</v>
      </c>
      <c r="R143" s="40" t="str">
        <f>IFERROR(VLOOKUP(A:A,变更记录表_产品!A:Q,17,0),"")</f>
        <v>.\数据提取变更签字扫描件\机务\20160429-问题 寄售汇总退回厂家数量数据错误.jpg</v>
      </c>
      <c r="S143" s="70" t="s">
        <v>143</v>
      </c>
      <c r="T143" s="71">
        <v>0</v>
      </c>
    </row>
    <row r="144" spans="1:20">
      <c r="A144" s="24">
        <v>144</v>
      </c>
      <c r="B144" s="50">
        <f>IFERROR(VLOOKUP(A:A,变更记录表_产品!A:B,2,0),"")</f>
        <v>42490</v>
      </c>
      <c r="C144" s="43" t="str">
        <f>IFERROR(VLOOKUP(A:A,变更记录表_产品!A:C,3,0),"")</f>
        <v xml:space="preserve">王娟 
</v>
      </c>
      <c r="D144" s="43" t="str">
        <f>IFERROR(VLOOKUP(A:A,变更记录表_产品!A:D,4,0),"")</f>
        <v>采购保障部</v>
      </c>
      <c r="E144" s="43" t="str">
        <f>IFERROR(VLOOKUP(A:A,变更记录表_产品!A:E,5,0),"")</f>
        <v>MIS</v>
      </c>
      <c r="F144" s="40" t="str">
        <f>IFERROR(VLOOKUP(A:A,变更记录表_产品!A:F,6,0),"")</f>
        <v>20160430-问题 发票56371754无法推送ERP</v>
      </c>
      <c r="G144" s="46" t="str">
        <f>IFERROR(VLOOKUP(A:A,变更记录表_产品!A:G,7,0),"")</f>
        <v>发票56371754无法推送ERP</v>
      </c>
      <c r="H144" s="57" t="str">
        <f>IFERROR(VLOOKUP(A:A,变更记录表_产品!A:I,9,0),"")</f>
        <v>中</v>
      </c>
      <c r="I144" s="57">
        <f>IFERROR(VLOOKUP(A:A,变更记录表_产品!A:J,10,0),"")</f>
        <v>0</v>
      </c>
      <c r="J144" s="61">
        <f>IFERROR(VLOOKUP(A:A,变更记录表_产品!A:H,8,0),"")</f>
        <v>0</v>
      </c>
      <c r="K144" s="65" t="str">
        <f>IFERROR(VLOOKUP(A:A,变更记录表_产品!A:M,13,0),"")</f>
        <v>杨潇白</v>
      </c>
      <c r="L144" s="65" t="str">
        <f>IFERROR(VLOOKUP(A:A,变更记录表_产品!A:N,14,0),"")</f>
        <v>陈飞</v>
      </c>
      <c r="M144" s="50">
        <f>IFERROR(VLOOKUP(A:A,变更记录表_产品!A:K,11,0),"")</f>
        <v>42496</v>
      </c>
      <c r="N144" s="50">
        <f>IFERROR(VLOOKUP(A:A,变更记录表_产品!A:L,12,0),"")</f>
        <v>42523</v>
      </c>
      <c r="O144" s="20">
        <f t="shared" ca="1" si="2"/>
        <v>627</v>
      </c>
      <c r="P144" s="65" t="str">
        <f>IFERROR(VLOOKUP(A:A,变更记录表_产品!A:O,15,0),"")</f>
        <v>数据变更</v>
      </c>
      <c r="Q144" s="70" t="str">
        <f>IFERROR(VLOOKUP(A:A,变更记录表_产品!A:P,16,0),"")</f>
        <v>已完成</v>
      </c>
      <c r="R144" s="40" t="str">
        <f>IFERROR(VLOOKUP(A:A,变更记录表_产品!A:Q,17,0),"")</f>
        <v>.\数据提取变更签字扫描件\机务\20160503-发票56471754无法推送ERP.JPG</v>
      </c>
      <c r="S144" s="70" t="s">
        <v>145</v>
      </c>
      <c r="T144" s="71">
        <v>0</v>
      </c>
    </row>
    <row r="145" spans="1:20" ht="33.75">
      <c r="A145" s="24">
        <v>145</v>
      </c>
      <c r="B145" s="50">
        <f>IFERROR(VLOOKUP(A:A,变更记录表_产品!A:B,2,0),"")</f>
        <v>42490</v>
      </c>
      <c r="C145" s="43" t="str">
        <f>IFERROR(VLOOKUP(A:A,变更记录表_产品!A:C,3,0),"")</f>
        <v xml:space="preserve">王娟 
</v>
      </c>
      <c r="D145" s="43" t="str">
        <f>IFERROR(VLOOKUP(A:A,变更记录表_产品!A:D,4,0),"")</f>
        <v>采购保障部</v>
      </c>
      <c r="E145" s="43" t="str">
        <f>IFERROR(VLOOKUP(A:A,变更记录表_产品!A:E,5,0),"")</f>
        <v>MIS</v>
      </c>
      <c r="F145" s="40" t="str">
        <f>IFERROR(VLOOKUP(A:A,变更记录表_产品!A:F,6,0),"")</f>
        <v>20160430-问题 15POH0196 0237无法被发票选择</v>
      </c>
      <c r="G145" s="46" t="str">
        <f>IFERROR(VLOOKUP(A:A,变更记录表_产品!A:G,7,0),"")</f>
        <v>当新增发票号： 04331889/19766272，选择合同号码：15POH0196， 15POH0237时，无法找到合同，供挑选付款。</v>
      </c>
      <c r="H145" s="57" t="str">
        <f>IFERROR(VLOOKUP(A:A,变更记录表_产品!A:I,9,0),"")</f>
        <v>中</v>
      </c>
      <c r="I145" s="57">
        <f>IFERROR(VLOOKUP(A:A,变更记录表_产品!A:J,10,0),"")</f>
        <v>0.2</v>
      </c>
      <c r="J145" s="61">
        <f>IFERROR(VLOOKUP(A:A,变更记录表_产品!A:H,8,0),"")</f>
        <v>0</v>
      </c>
      <c r="K145" s="65" t="str">
        <f>IFERROR(VLOOKUP(A:A,变更记录表_产品!A:M,13,0),"")</f>
        <v>杨潇白</v>
      </c>
      <c r="L145" s="65" t="str">
        <f>IFERROR(VLOOKUP(A:A,变更记录表_产品!A:N,14,0),"")</f>
        <v>陈飞</v>
      </c>
      <c r="M145" s="50">
        <f>IFERROR(VLOOKUP(A:A,变更记录表_产品!A:K,11,0),"")</f>
        <v>42496</v>
      </c>
      <c r="N145" s="50">
        <f>IFERROR(VLOOKUP(A:A,变更记录表_产品!A:L,12,0),"")</f>
        <v>42534</v>
      </c>
      <c r="O145" s="20">
        <f t="shared" ca="1" si="2"/>
        <v>627</v>
      </c>
      <c r="P145" s="65" t="str">
        <f>IFERROR(VLOOKUP(A:A,变更记录表_产品!A:O,15,0),"")</f>
        <v>数据变更</v>
      </c>
      <c r="Q145" s="70" t="str">
        <f>IFERROR(VLOOKUP(A:A,变更记录表_产品!A:P,16,0),"")</f>
        <v>已完成</v>
      </c>
      <c r="R145" s="40" t="str">
        <f>IFERROR(VLOOKUP(A:A,变更记录表_产品!A:Q,17,0),"")</f>
        <v>.\数据提取变更签字扫描件\机务\20160503-合同无法被发票选择.JPG</v>
      </c>
      <c r="S145" s="70" t="s">
        <v>145</v>
      </c>
      <c r="T145" s="71">
        <v>0</v>
      </c>
    </row>
    <row r="146" spans="1:20" ht="22.5">
      <c r="A146" s="24">
        <v>146</v>
      </c>
      <c r="B146" s="50">
        <f>IFERROR(VLOOKUP(A:A,变更记录表_产品!A:B,2,0),"")</f>
        <v>42493</v>
      </c>
      <c r="C146" s="43" t="str">
        <f>IFERROR(VLOOKUP(A:A,变更记录表_产品!A:C,3,0),"")</f>
        <v>张志瑜</v>
      </c>
      <c r="D146" s="43" t="str">
        <f>IFERROR(VLOOKUP(A:A,变更记录表_产品!A:D,4,0),"")</f>
        <v>采购保障部</v>
      </c>
      <c r="E146" s="43" t="str">
        <f>IFERROR(VLOOKUP(A:A,变更记录表_产品!A:E,5,0),"")</f>
        <v>MIS</v>
      </c>
      <c r="F146" s="40" t="str">
        <f>IFERROR(VLOOKUP(A:A,变更记录表_产品!A:F,6,0),"")</f>
        <v>20160430-问题 16POS0030无法被挑选付款</v>
      </c>
      <c r="G146" s="46" t="str">
        <f>IFERROR(VLOOKUP(A:A,变更记录表_产品!A:G,7,0),"")</f>
        <v>发票号C18673/C18542/C18480，然后挑选合同号16POS0030，无法显示出来</v>
      </c>
      <c r="H146" s="57" t="str">
        <f>IFERROR(VLOOKUP(A:A,变更记录表_产品!A:I,9,0),"")</f>
        <v>中</v>
      </c>
      <c r="I146" s="57">
        <f>IFERROR(VLOOKUP(A:A,变更记录表_产品!A:J,10,0),"")</f>
        <v>0</v>
      </c>
      <c r="J146" s="61">
        <f>IFERROR(VLOOKUP(A:A,变更记录表_产品!A:H,8,0),"")</f>
        <v>0</v>
      </c>
      <c r="K146" s="65" t="str">
        <f>IFERROR(VLOOKUP(A:A,变更记录表_产品!A:M,13,0),"")</f>
        <v>杨潇白</v>
      </c>
      <c r="L146" s="65" t="str">
        <f>IFERROR(VLOOKUP(A:A,变更记录表_产品!A:N,14,0),"")</f>
        <v>陈飞</v>
      </c>
      <c r="M146" s="50">
        <f>IFERROR(VLOOKUP(A:A,变更记录表_产品!A:K,11,0),"")</f>
        <v>42496</v>
      </c>
      <c r="N146" s="50">
        <f>IFERROR(VLOOKUP(A:A,变更记录表_产品!A:L,12,0),"")</f>
        <v>42523</v>
      </c>
      <c r="O146" s="20">
        <f t="shared" ca="1" si="2"/>
        <v>624</v>
      </c>
      <c r="P146" s="65" t="str">
        <f>IFERROR(VLOOKUP(A:A,变更记录表_产品!A:O,15,0),"")</f>
        <v>数据变更</v>
      </c>
      <c r="Q146" s="70" t="str">
        <f>IFERROR(VLOOKUP(A:A,变更记录表_产品!A:P,16,0),"")</f>
        <v>已完成</v>
      </c>
      <c r="R146" s="40" t="str">
        <f>IFERROR(VLOOKUP(A:A,变更记录表_产品!A:Q,17,0),"")</f>
        <v>.\数据提取变更签字扫描件\机务\20160503-16POS0030无法付款挑选.JPG</v>
      </c>
      <c r="S146" s="70" t="s">
        <v>145</v>
      </c>
      <c r="T146" s="71" t="s">
        <v>221</v>
      </c>
    </row>
    <row r="147" spans="1:20">
      <c r="A147" s="24">
        <v>147</v>
      </c>
      <c r="B147" s="50">
        <f>IFERROR(VLOOKUP(A:A,变更记录表_产品!A:B,2,0),"")</f>
        <v>42489</v>
      </c>
      <c r="C147" s="43" t="str">
        <f>IFERROR(VLOOKUP(A:A,变更记录表_产品!A:C,3,0),"")</f>
        <v>张琦</v>
      </c>
      <c r="D147" s="43" t="str">
        <f>IFERROR(VLOOKUP(A:A,变更记录表_产品!A:D,4,0),"")</f>
        <v>维修工程部</v>
      </c>
      <c r="E147" s="43" t="str">
        <f>IFERROR(VLOOKUP(A:A,变更记录表_产品!A:E,5,0),"")</f>
        <v>MIS</v>
      </c>
      <c r="F147" s="40" t="str">
        <f>IFERROR(VLOOKUP(A:A,变更记录表_产品!A:F,6,0),"")</f>
        <v>地服转岗司机mis账号</v>
      </c>
      <c r="G147" s="46">
        <f>IFERROR(VLOOKUP(A:A,变更记录表_产品!A:G,7,0),"")</f>
        <v>0</v>
      </c>
      <c r="H147" s="57" t="str">
        <f>IFERROR(VLOOKUP(A:A,变更记录表_产品!A:I,9,0),"")</f>
        <v>高</v>
      </c>
      <c r="I147" s="57">
        <f>IFERROR(VLOOKUP(A:A,变更记录表_产品!A:J,10,0),"")</f>
        <v>0</v>
      </c>
      <c r="J147" s="61" t="str">
        <f>IFERROR(VLOOKUP(A:A,变更记录表_产品!A:H,8,0),"")</f>
        <v>sqmw</v>
      </c>
      <c r="K147" s="65" t="str">
        <f>IFERROR(VLOOKUP(A:A,变更记录表_产品!A:M,13,0),"")</f>
        <v>程泽</v>
      </c>
      <c r="L147" s="65" t="str">
        <f>IFERROR(VLOOKUP(A:A,变更记录表_产品!A:N,14,0),"")</f>
        <v>陈飞</v>
      </c>
      <c r="M147" s="50">
        <f>IFERROR(VLOOKUP(A:A,变更记录表_产品!A:K,11,0),"")</f>
        <v>42123</v>
      </c>
      <c r="N147" s="50">
        <f>IFERROR(VLOOKUP(A:A,变更记录表_产品!A:L,12,0),"")</f>
        <v>42123</v>
      </c>
      <c r="O147" s="20">
        <f t="shared" ca="1" si="2"/>
        <v>628</v>
      </c>
      <c r="P147" s="65" t="str">
        <f>IFERROR(VLOOKUP(A:A,变更记录表_产品!A:O,15,0),"")</f>
        <v>数据变更</v>
      </c>
      <c r="Q147" s="70" t="str">
        <f>IFERROR(VLOOKUP(A:A,变更记录表_产品!A:P,16,0),"")</f>
        <v>已完成</v>
      </c>
      <c r="R147" s="40" t="str">
        <f>IFERROR(VLOOKUP(A:A,变更记录表_产品!A:Q,17,0),"")</f>
        <v>陈飞直接做了</v>
      </c>
      <c r="S147" s="70" t="s">
        <v>92</v>
      </c>
      <c r="T147" s="71">
        <v>0</v>
      </c>
    </row>
    <row r="148" spans="1:20" ht="22.5">
      <c r="A148" s="24">
        <v>148</v>
      </c>
      <c r="B148" s="50">
        <f>IFERROR(VLOOKUP(A:A,变更记录表_产品!A:B,2,0),"")</f>
        <v>42493</v>
      </c>
      <c r="C148" s="43" t="str">
        <f>IFERROR(VLOOKUP(A:A,变更记录表_产品!A:C,3,0),"")</f>
        <v>张志瑜</v>
      </c>
      <c r="D148" s="43" t="str">
        <f>IFERROR(VLOOKUP(A:A,变更记录表_产品!A:D,4,0),"")</f>
        <v>采购保障部</v>
      </c>
      <c r="E148" s="43" t="str">
        <f>IFERROR(VLOOKUP(A:A,变更记录表_产品!A:E,5,0),"")</f>
        <v>MIS</v>
      </c>
      <c r="F148" s="40" t="str">
        <f>IFERROR(VLOOKUP(A:A,变更记录表_产品!A:F,6,0),"")</f>
        <v>20160503-数据 16ROT0018删除</v>
      </c>
      <c r="G148" s="46" t="str">
        <f>IFERROR(VLOOKUP(A:A,变更记录表_产品!A:G,7,0),"")</f>
        <v>删除16ROT0018 将工具条形码：7004124退回到原来的状态</v>
      </c>
      <c r="H148" s="57" t="str">
        <f>IFERROR(VLOOKUP(A:A,变更记录表_产品!A:I,9,0),"")</f>
        <v>中</v>
      </c>
      <c r="I148" s="57">
        <f>IFERROR(VLOOKUP(A:A,变更记录表_产品!A:J,10,0),"")</f>
        <v>0</v>
      </c>
      <c r="J148" s="61">
        <f>IFERROR(VLOOKUP(A:A,变更记录表_产品!A:H,8,0),"")</f>
        <v>0</v>
      </c>
      <c r="K148" s="65" t="str">
        <f>IFERROR(VLOOKUP(A:A,变更记录表_产品!A:M,13,0),"")</f>
        <v>杨潇白</v>
      </c>
      <c r="L148" s="65" t="str">
        <f>IFERROR(VLOOKUP(A:A,变更记录表_产品!A:N,14,0),"")</f>
        <v>陈飞</v>
      </c>
      <c r="M148" s="50">
        <f>IFERROR(VLOOKUP(A:A,变更记录表_产品!A:K,11,0),"")</f>
        <v>42496</v>
      </c>
      <c r="N148" s="50">
        <f>IFERROR(VLOOKUP(A:A,变更记录表_产品!A:L,12,0),"")</f>
        <v>42597</v>
      </c>
      <c r="O148" s="20">
        <f t="shared" ca="1" si="2"/>
        <v>624</v>
      </c>
      <c r="P148" s="65" t="str">
        <f>IFERROR(VLOOKUP(A:A,变更记录表_产品!A:O,15,0),"")</f>
        <v>数据变更</v>
      </c>
      <c r="Q148" s="70" t="str">
        <f>IFERROR(VLOOKUP(A:A,变更记录表_产品!A:P,16,0),"")</f>
        <v>已完成</v>
      </c>
      <c r="R148" s="40" t="str">
        <f>IFERROR(VLOOKUP(A:A,变更记录表_产品!A:Q,17,0),"")</f>
        <v>.\数据提取变更签字扫描件\机务\20160503-数据 16ROT0018删除.JPG</v>
      </c>
      <c r="S148" s="70" t="s">
        <v>92</v>
      </c>
      <c r="T148" s="71">
        <v>0</v>
      </c>
    </row>
    <row r="149" spans="1:20">
      <c r="A149" s="24">
        <v>149</v>
      </c>
      <c r="B149" s="50">
        <f>IFERROR(VLOOKUP(A:A,变更记录表_产品!A:B,2,0),"")</f>
        <v>42496</v>
      </c>
      <c r="C149" s="43" t="str">
        <f>IFERROR(VLOOKUP(A:A,变更记录表_产品!A:C,3,0),"")</f>
        <v>张志瑜</v>
      </c>
      <c r="D149" s="43" t="str">
        <f>IFERROR(VLOOKUP(A:A,变更记录表_产品!A:D,4,0),"")</f>
        <v>采购保障部</v>
      </c>
      <c r="E149" s="43" t="str">
        <f>IFERROR(VLOOKUP(A:A,变更记录表_产品!A:E,5,0),"")</f>
        <v>MIS</v>
      </c>
      <c r="F149" s="40" t="str">
        <f>IFERROR(VLOOKUP(A:A,变更记录表_产品!A:F,6,0),"")</f>
        <v>20160506-15ROR4260推送数量为空</v>
      </c>
      <c r="G149" s="46" t="str">
        <f>IFERROR(VLOOKUP(A:A,变更记录表_产品!A:G,7,0),"")</f>
        <v>15ROR4260合同无法推送ERP,提示推送数量为空</v>
      </c>
      <c r="H149" s="57" t="str">
        <f>IFERROR(VLOOKUP(A:A,变更记录表_产品!A:I,9,0),"")</f>
        <v>中</v>
      </c>
      <c r="I149" s="57">
        <f>IFERROR(VLOOKUP(A:A,变更记录表_产品!A:J,10,0),"")</f>
        <v>0</v>
      </c>
      <c r="J149" s="61">
        <f>IFERROR(VLOOKUP(A:A,变更记录表_产品!A:H,8,0),"")</f>
        <v>0</v>
      </c>
      <c r="K149" s="65" t="str">
        <f>IFERROR(VLOOKUP(A:A,变更记录表_产品!A:M,13,0),"")</f>
        <v>杨潇白</v>
      </c>
      <c r="L149" s="65" t="str">
        <f>IFERROR(VLOOKUP(A:A,变更记录表_产品!A:N,14,0),"")</f>
        <v>陈飞</v>
      </c>
      <c r="M149" s="50">
        <f>IFERROR(VLOOKUP(A:A,变更记录表_产品!A:K,11,0),"")</f>
        <v>42503</v>
      </c>
      <c r="N149" s="50">
        <f>IFERROR(VLOOKUP(A:A,变更记录表_产品!A:L,12,0),"")</f>
        <v>0</v>
      </c>
      <c r="O149" s="20">
        <f t="shared" ca="1" si="2"/>
        <v>621</v>
      </c>
      <c r="P149" s="65" t="str">
        <f>IFERROR(VLOOKUP(A:A,变更记录表_产品!A:O,15,0),"")</f>
        <v>数据变更</v>
      </c>
      <c r="Q149" s="70" t="str">
        <f>IFERROR(VLOOKUP(A:A,变更记录表_产品!A:P,16,0),"")</f>
        <v>已完成</v>
      </c>
      <c r="R149" s="40" t="str">
        <f>IFERROR(VLOOKUP(A:A,变更记录表_产品!A:Q,17,0),"")</f>
        <v>.\数据提取变更签字扫描件\机务\20160506-15ROR4260合同无法推送-签字.jpg</v>
      </c>
      <c r="S149" s="70" t="s">
        <v>145</v>
      </c>
      <c r="T149" s="71">
        <v>0</v>
      </c>
    </row>
    <row r="150" spans="1:20" ht="33.75">
      <c r="A150" s="24">
        <v>150</v>
      </c>
      <c r="B150" s="50">
        <f>IFERROR(VLOOKUP(A:A,变更记录表_产品!A:B,2,0),"")</f>
        <v>42496</v>
      </c>
      <c r="C150" s="43" t="str">
        <f>IFERROR(VLOOKUP(A:A,变更记录表_产品!A:C,3,0),"")</f>
        <v>张志瑜</v>
      </c>
      <c r="D150" s="43" t="str">
        <f>IFERROR(VLOOKUP(A:A,变更记录表_产品!A:D,4,0),"")</f>
        <v>采购保障部</v>
      </c>
      <c r="E150" s="43" t="str">
        <f>IFERROR(VLOOKUP(A:A,变更记录表_产品!A:E,5,0),"")</f>
        <v>MIS</v>
      </c>
      <c r="F150" s="40" t="str">
        <f>IFERROR(VLOOKUP(A:A,变更记录表_产品!A:F,6,0),"")</f>
        <v>20160506-发票34424431无法推送</v>
      </c>
      <c r="G150" s="46" t="str">
        <f>IFERROR(VLOOKUP(A:A,变更记录表_产品!A:G,7,0),"")</f>
        <v xml:space="preserve">发票号34424431/34424432.  合同号 16pot0045/15pot0366 点击推送时，提示错误信息。
</v>
      </c>
      <c r="H150" s="57" t="str">
        <f>IFERROR(VLOOKUP(A:A,变更记录表_产品!A:I,9,0),"")</f>
        <v>中</v>
      </c>
      <c r="I150" s="57">
        <f>IFERROR(VLOOKUP(A:A,变更记录表_产品!A:J,10,0),"")</f>
        <v>0</v>
      </c>
      <c r="J150" s="61">
        <f>IFERROR(VLOOKUP(A:A,变更记录表_产品!A:H,8,0),"")</f>
        <v>0</v>
      </c>
      <c r="K150" s="65" t="str">
        <f>IFERROR(VLOOKUP(A:A,变更记录表_产品!A:M,13,0),"")</f>
        <v>杨潇白</v>
      </c>
      <c r="L150" s="65" t="str">
        <f>IFERROR(VLOOKUP(A:A,变更记录表_产品!A:N,14,0),"")</f>
        <v>陈飞</v>
      </c>
      <c r="M150" s="50">
        <f>IFERROR(VLOOKUP(A:A,变更记录表_产品!A:K,11,0),"")</f>
        <v>42503</v>
      </c>
      <c r="N150" s="50">
        <f>IFERROR(VLOOKUP(A:A,变更记录表_产品!A:L,12,0),"")</f>
        <v>42523</v>
      </c>
      <c r="O150" s="20">
        <f t="shared" ca="1" si="2"/>
        <v>621</v>
      </c>
      <c r="P150" s="65" t="str">
        <f>IFERROR(VLOOKUP(A:A,变更记录表_产品!A:O,15,0),"")</f>
        <v>数据变更</v>
      </c>
      <c r="Q150" s="70" t="str">
        <f>IFERROR(VLOOKUP(A:A,变更记录表_产品!A:P,16,0),"")</f>
        <v>已完成</v>
      </c>
      <c r="R150" s="40" t="str">
        <f>IFERROR(VLOOKUP(A:A,变更记录表_产品!A:Q,17,0),"")</f>
        <v>.\数据提取变更签字扫描件\机务\20160506-发票34424431无法推送-签字.jpg</v>
      </c>
      <c r="S150" s="70" t="s">
        <v>147</v>
      </c>
      <c r="T150" s="71">
        <v>0</v>
      </c>
    </row>
    <row r="151" spans="1:20">
      <c r="A151" s="24">
        <v>151</v>
      </c>
      <c r="B151" s="50">
        <f>IFERROR(VLOOKUP(A:A,变更记录表_产品!A:B,2,0),"")</f>
        <v>42496</v>
      </c>
      <c r="C151" s="43" t="str">
        <f>IFERROR(VLOOKUP(A:A,变更记录表_产品!A:C,3,0),"")</f>
        <v>张志瑜</v>
      </c>
      <c r="D151" s="43" t="str">
        <f>IFERROR(VLOOKUP(A:A,变更记录表_产品!A:D,4,0),"")</f>
        <v>采购保障部</v>
      </c>
      <c r="E151" s="43" t="str">
        <f>IFERROR(VLOOKUP(A:A,变更记录表_产品!A:E,5,0),"")</f>
        <v>MIS</v>
      </c>
      <c r="F151" s="40" t="str">
        <f>IFERROR(VLOOKUP(A:A,变更记录表_产品!A:F,6,0),"")</f>
        <v>20160506-件号：2758的转库指令无法关闭</v>
      </c>
      <c r="G151" s="46" t="str">
        <f>IFERROR(VLOOKUP(A:A,变更记录表_产品!A:G,7,0),"")</f>
        <v>关闭件号:2758 的转库指令单13SM00992</v>
      </c>
      <c r="H151" s="57" t="str">
        <f>IFERROR(VLOOKUP(A:A,变更记录表_产品!A:I,9,0),"")</f>
        <v>高</v>
      </c>
      <c r="I151" s="57">
        <f>IFERROR(VLOOKUP(A:A,变更记录表_产品!A:J,10,0),"")</f>
        <v>0.1</v>
      </c>
      <c r="J151" s="61">
        <f>IFERROR(VLOOKUP(A:A,变更记录表_产品!A:H,8,0),"")</f>
        <v>0</v>
      </c>
      <c r="K151" s="65" t="str">
        <f>IFERROR(VLOOKUP(A:A,变更记录表_产品!A:M,13,0),"")</f>
        <v>杨潇白</v>
      </c>
      <c r="L151" s="65" t="str">
        <f>IFERROR(VLOOKUP(A:A,变更记录表_产品!A:N,14,0),"")</f>
        <v>陈飞</v>
      </c>
      <c r="M151" s="50">
        <f>IFERROR(VLOOKUP(A:A,变更记录表_产品!A:K,11,0),"")</f>
        <v>42503</v>
      </c>
      <c r="N151" s="50">
        <f>IFERROR(VLOOKUP(A:A,变更记录表_产品!A:L,12,0),"")</f>
        <v>42567</v>
      </c>
      <c r="O151" s="20">
        <f t="shared" ca="1" si="2"/>
        <v>621</v>
      </c>
      <c r="P151" s="65" t="str">
        <f>IFERROR(VLOOKUP(A:A,变更记录表_产品!A:O,15,0),"")</f>
        <v>数据变更</v>
      </c>
      <c r="Q151" s="70" t="str">
        <f>IFERROR(VLOOKUP(A:A,变更记录表_产品!A:P,16,0),"")</f>
        <v>已完成</v>
      </c>
      <c r="R151" s="40" t="str">
        <f>IFERROR(VLOOKUP(A:A,变更记录表_产品!A:Q,17,0),"")</f>
        <v>.\数据提取变更签字扫描件\机务\20160506-问题 转库指令无法关闭.pdf</v>
      </c>
      <c r="S151" s="70" t="s">
        <v>143</v>
      </c>
      <c r="T151" s="71">
        <v>0</v>
      </c>
    </row>
    <row r="152" spans="1:20" ht="22.5">
      <c r="A152" s="24">
        <v>152</v>
      </c>
      <c r="B152" s="50">
        <f>IFERROR(VLOOKUP(A:A,变更记录表_产品!A:B,2,0),"")</f>
        <v>42499</v>
      </c>
      <c r="C152" s="43" t="str">
        <f>IFERROR(VLOOKUP(A:A,变更记录表_产品!A:C,3,0),"")</f>
        <v>张琦</v>
      </c>
      <c r="D152" s="43" t="str">
        <f>IFERROR(VLOOKUP(A:A,变更记录表_产品!A:D,4,0),"")</f>
        <v>维修工程部</v>
      </c>
      <c r="E152" s="43" t="str">
        <f>IFERROR(VLOOKUP(A:A,变更记录表_产品!A:E,5,0),"")</f>
        <v>MIS</v>
      </c>
      <c r="F152" s="40" t="str">
        <f>IFERROR(VLOOKUP(A:A,变更记录表_产品!A:F,6,0),"")</f>
        <v>删除两步移动步骤</v>
      </c>
      <c r="G152" s="46" t="str">
        <f>IFERROR(VLOOKUP(A:A,变更记录表_产品!A:G,7,0),"")</f>
        <v>把PN：FRH100013A SN：44091079 这个件删回两步移动步骤，使之回到原始装机位。</v>
      </c>
      <c r="H152" s="57" t="str">
        <f>IFERROR(VLOOKUP(A:A,变更记录表_产品!A:I,9,0),"")</f>
        <v>中</v>
      </c>
      <c r="I152" s="57">
        <f>IFERROR(VLOOKUP(A:A,变更记录表_产品!A:J,10,0),"")</f>
        <v>0.5</v>
      </c>
      <c r="J152" s="61" t="str">
        <f>IFERROR(VLOOKUP(A:A,变更记录表_产品!A:H,8,0),"")</f>
        <v>该件当初拉入组合件的时候拉错，不应该拉这个件的。</v>
      </c>
      <c r="K152" s="65" t="str">
        <f>IFERROR(VLOOKUP(A:A,变更记录表_产品!A:M,13,0),"")</f>
        <v>程泽</v>
      </c>
      <c r="L152" s="65" t="str">
        <f>IFERROR(VLOOKUP(A:A,变更记录表_产品!A:N,14,0),"")</f>
        <v>陈飞</v>
      </c>
      <c r="M152" s="50">
        <f>IFERROR(VLOOKUP(A:A,变更记录表_产品!A:K,11,0),"")</f>
        <v>42503</v>
      </c>
      <c r="N152" s="50">
        <f>IFERROR(VLOOKUP(A:A,变更记录表_产品!A:L,12,0),"")</f>
        <v>42501</v>
      </c>
      <c r="O152" s="20">
        <f t="shared" ca="1" si="2"/>
        <v>618</v>
      </c>
      <c r="P152" s="65" t="str">
        <f>IFERROR(VLOOKUP(A:A,变更记录表_产品!A:O,15,0),"")</f>
        <v>数据变更</v>
      </c>
      <c r="Q152" s="70" t="str">
        <f>IFERROR(VLOOKUP(A:A,变更记录表_产品!A:P,16,0),"")</f>
        <v>已完成</v>
      </c>
      <c r="R152" s="40" t="str">
        <f>IFERROR(VLOOKUP(A:A,变更记录表_产品!A:Q,17,0),"")</f>
        <v>.\数据提取变更签字扫描件\机务\20160505.pdf</v>
      </c>
      <c r="S152" s="70" t="s">
        <v>92</v>
      </c>
      <c r="T152" s="71">
        <v>0</v>
      </c>
    </row>
    <row r="153" spans="1:20" ht="33.75">
      <c r="A153" s="24">
        <v>153</v>
      </c>
      <c r="B153" s="50">
        <f>IFERROR(VLOOKUP(A:A,变更记录表_产品!A:B,2,0),"")</f>
        <v>42499</v>
      </c>
      <c r="C153" s="43" t="str">
        <f>IFERROR(VLOOKUP(A:A,变更记录表_产品!A:C,3,0),"")</f>
        <v>张琦</v>
      </c>
      <c r="D153" s="43" t="str">
        <f>IFERROR(VLOOKUP(A:A,变更记录表_产品!A:D,4,0),"")</f>
        <v>维修工程部</v>
      </c>
      <c r="E153" s="43" t="str">
        <f>IFERROR(VLOOKUP(A:A,变更记录表_产品!A:E,5,0),"")</f>
        <v>MIS</v>
      </c>
      <c r="F153" s="40" t="str">
        <f>IFERROR(VLOOKUP(A:A,变更记录表_产品!A:F,6,0),"")</f>
        <v>拉一个子件-压差传感器</v>
      </c>
      <c r="G153" s="46" t="str">
        <f>IFERROR(VLOOKUP(A:A,变更记录表_产品!A:G,7,0),"")</f>
        <v>把 PN：3876227-2 SN：151124124809 这个件拉入APU P-4083 的子件FIN：DELTA P 上进入清单时间2009-01-17。</v>
      </c>
      <c r="H153" s="57" t="str">
        <f>IFERROR(VLOOKUP(A:A,变更记录表_产品!A:I,9,0),"")</f>
        <v>中</v>
      </c>
      <c r="I153" s="57">
        <f>IFERROR(VLOOKUP(A:A,变更记录表_产品!A:J,10,0),"")</f>
        <v>0.5</v>
      </c>
      <c r="J153" s="61" t="str">
        <f>IFERROR(VLOOKUP(A:A,变更记录表_产品!A:H,8,0),"")</f>
        <v>APU非原始装机APU，我没有权限拉子件。</v>
      </c>
      <c r="K153" s="65" t="str">
        <f>IFERROR(VLOOKUP(A:A,变更记录表_产品!A:M,13,0),"")</f>
        <v>程泽</v>
      </c>
      <c r="L153" s="65" t="str">
        <f>IFERROR(VLOOKUP(A:A,变更记录表_产品!A:N,14,0),"")</f>
        <v>陈飞</v>
      </c>
      <c r="M153" s="50">
        <f>IFERROR(VLOOKUP(A:A,变更记录表_产品!A:K,11,0),"")</f>
        <v>42503</v>
      </c>
      <c r="N153" s="50">
        <f>IFERROR(VLOOKUP(A:A,变更记录表_产品!A:L,12,0),"")</f>
        <v>42501</v>
      </c>
      <c r="O153" s="20">
        <f t="shared" ca="1" si="2"/>
        <v>618</v>
      </c>
      <c r="P153" s="65" t="str">
        <f>IFERROR(VLOOKUP(A:A,变更记录表_产品!A:O,15,0),"")</f>
        <v>数据变更</v>
      </c>
      <c r="Q153" s="70" t="str">
        <f>IFERROR(VLOOKUP(A:A,变更记录表_产品!A:P,16,0),"")</f>
        <v>已完成</v>
      </c>
      <c r="R153" s="40" t="str">
        <f>IFERROR(VLOOKUP(A:A,变更记录表_产品!A:Q,17,0),"")</f>
        <v>.\数据提取变更签字扫描件\机务\20160505.pdf</v>
      </c>
      <c r="S153" s="70" t="s">
        <v>146</v>
      </c>
      <c r="T153" s="71" t="s">
        <v>204</v>
      </c>
    </row>
    <row r="154" spans="1:20" ht="22.5">
      <c r="A154" s="24">
        <v>154</v>
      </c>
      <c r="B154" s="50">
        <f>IFERROR(VLOOKUP(A:A,变更记录表_产品!A:B,2,0),"")</f>
        <v>42499</v>
      </c>
      <c r="C154" s="43" t="str">
        <f>IFERROR(VLOOKUP(A:A,变更记录表_产品!A:C,3,0),"")</f>
        <v>张琦</v>
      </c>
      <c r="D154" s="43" t="str">
        <f>IFERROR(VLOOKUP(A:A,变更记录表_产品!A:D,4,0),"")</f>
        <v>维修工程部</v>
      </c>
      <c r="E154" s="43" t="str">
        <f>IFERROR(VLOOKUP(A:A,变更记录表_产品!A:E,5,0),"")</f>
        <v>MIS</v>
      </c>
      <c r="F154" s="40" t="str">
        <f>IFERROR(VLOOKUP(A:A,变更记录表_产品!A:F,6,0),"")</f>
        <v>ADD71797 机号修改申请</v>
      </c>
      <c r="G154" s="46" t="str">
        <f>IFERROR(VLOOKUP(A:A,变更记录表_产品!A:G,7,0),"")</f>
        <v xml:space="preserve">B-6667 ADD71797 在输入系统时错将机号录入成了B-6562。 </v>
      </c>
      <c r="H154" s="57" t="str">
        <f>IFERROR(VLOOKUP(A:A,变更记录表_产品!A:I,9,0),"")</f>
        <v>中</v>
      </c>
      <c r="I154" s="57">
        <f>IFERROR(VLOOKUP(A:A,变更记录表_产品!A:J,10,0),"")</f>
        <v>0.1</v>
      </c>
      <c r="J154" s="61">
        <f>IFERROR(VLOOKUP(A:A,变更记录表_产品!A:H,8,0),"")</f>
        <v>0</v>
      </c>
      <c r="K154" s="65" t="str">
        <f>IFERROR(VLOOKUP(A:A,变更记录表_产品!A:M,13,0),"")</f>
        <v>程泽</v>
      </c>
      <c r="L154" s="65" t="str">
        <f>IFERROR(VLOOKUP(A:A,变更记录表_产品!A:N,14,0),"")</f>
        <v>陈飞</v>
      </c>
      <c r="M154" s="50">
        <f>IFERROR(VLOOKUP(A:A,变更记录表_产品!A:K,11,0),"")</f>
        <v>42503</v>
      </c>
      <c r="N154" s="50">
        <f>IFERROR(VLOOKUP(A:A,变更记录表_产品!A:L,12,0),"")</f>
        <v>42567</v>
      </c>
      <c r="O154" s="20">
        <f t="shared" ca="1" si="2"/>
        <v>618</v>
      </c>
      <c r="P154" s="65" t="str">
        <f>IFERROR(VLOOKUP(A:A,变更记录表_产品!A:O,15,0),"")</f>
        <v>数据变更</v>
      </c>
      <c r="Q154" s="70" t="str">
        <f>IFERROR(VLOOKUP(A:A,变更记录表_产品!A:P,16,0),"")</f>
        <v>已完成</v>
      </c>
      <c r="R154" s="40" t="str">
        <f>IFERROR(VLOOKUP(A:A,变更记录表_产品!A:Q,17,0),"")</f>
        <v>.\数据提取变更签字扫描件\机务\20160505.pdf</v>
      </c>
      <c r="S154" s="70" t="s">
        <v>92</v>
      </c>
      <c r="T154" s="71">
        <v>0</v>
      </c>
    </row>
    <row r="155" spans="1:20">
      <c r="A155" s="24">
        <v>155</v>
      </c>
      <c r="B155" s="50">
        <f>IFERROR(VLOOKUP(A:A,变更记录表_产品!A:B,2,0),"")</f>
        <v>42499</v>
      </c>
      <c r="C155" s="43" t="str">
        <f>IFERROR(VLOOKUP(A:A,变更记录表_产品!A:C,3,0),"")</f>
        <v>张琦</v>
      </c>
      <c r="D155" s="43" t="str">
        <f>IFERROR(VLOOKUP(A:A,变更记录表_产品!A:D,4,0),"")</f>
        <v>维修工程部</v>
      </c>
      <c r="E155" s="43" t="str">
        <f>IFERROR(VLOOKUP(A:A,变更记录表_产品!A:E,5,0),"")</f>
        <v>MIS</v>
      </c>
      <c r="F155" s="40" t="str">
        <f>IFERROR(VLOOKUP(A:A,变更记录表_产品!A:F,6,0),"")</f>
        <v>关于MIS的人事信息</v>
      </c>
      <c r="G155" s="46" t="str">
        <f>IFERROR(VLOOKUP(A:A,变更记录表_产品!A:G,7,0),"")</f>
        <v>同步一次ERP和MIS的所有人员的学习经历和工作经历</v>
      </c>
      <c r="H155" s="57" t="str">
        <f>IFERROR(VLOOKUP(A:A,变更记录表_产品!A:I,9,0),"")</f>
        <v>中</v>
      </c>
      <c r="I155" s="57">
        <f>IFERROR(VLOOKUP(A:A,变更记录表_产品!A:J,10,0),"")</f>
        <v>0</v>
      </c>
      <c r="J155" s="61" t="str">
        <f>IFERROR(VLOOKUP(A:A,变更记录表_产品!A:H,8,0),"")</f>
        <v>由于ERP和MIS同步信息问题导致，不签字</v>
      </c>
      <c r="K155" s="65" t="str">
        <f>IFERROR(VLOOKUP(A:A,变更记录表_产品!A:M,13,0),"")</f>
        <v>程泽</v>
      </c>
      <c r="L155" s="65" t="str">
        <f>IFERROR(VLOOKUP(A:A,变更记录表_产品!A:N,14,0),"")</f>
        <v>陈飞</v>
      </c>
      <c r="M155" s="50">
        <f>IFERROR(VLOOKUP(A:A,变更记录表_产品!A:K,11,0),"")</f>
        <v>42503</v>
      </c>
      <c r="N155" s="50">
        <f>IFERROR(VLOOKUP(A:A,变更记录表_产品!A:L,12,0),"")</f>
        <v>42510</v>
      </c>
      <c r="O155" s="20">
        <f t="shared" ca="1" si="2"/>
        <v>618</v>
      </c>
      <c r="P155" s="65" t="str">
        <f>IFERROR(VLOOKUP(A:A,变更记录表_产品!A:O,15,0),"")</f>
        <v>数据变更</v>
      </c>
      <c r="Q155" s="70" t="str">
        <f>IFERROR(VLOOKUP(A:A,变更记录表_产品!A:P,16,0),"")</f>
        <v>已完成</v>
      </c>
      <c r="R155" s="40" t="str">
        <f>IFERROR(VLOOKUP(A:A,变更记录表_产品!A:Q,17,0),"")</f>
        <v>由于ERP和MIS同步信息问题导致，不签字</v>
      </c>
      <c r="S155" s="70" t="s">
        <v>233</v>
      </c>
      <c r="T155" s="71">
        <v>0</v>
      </c>
    </row>
    <row r="156" spans="1:20" ht="33.75">
      <c r="A156" s="24">
        <v>156</v>
      </c>
      <c r="B156" s="50">
        <f>IFERROR(VLOOKUP(A:A,变更记录表_产品!A:B,2,0),"")</f>
        <v>42501</v>
      </c>
      <c r="C156" s="43" t="str">
        <f>IFERROR(VLOOKUP(A:A,变更记录表_产品!A:C,3,0),"")</f>
        <v>张志瑜</v>
      </c>
      <c r="D156" s="43" t="str">
        <f>IFERROR(VLOOKUP(A:A,变更记录表_产品!A:D,4,0),"")</f>
        <v>采购保障部</v>
      </c>
      <c r="E156" s="43" t="str">
        <f>IFERROR(VLOOKUP(A:A,变更记录表_产品!A:E,5,0),"")</f>
        <v>MIS</v>
      </c>
      <c r="F156" s="40" t="str">
        <f>IFERROR(VLOOKUP(A:A,变更记录表_产品!A:F,6,0),"")</f>
        <v>20160510-PN 3291390-4序号修改</v>
      </c>
      <c r="G156" s="46" t="str">
        <f>IFERROR(VLOOKUP(A:A,变更记录表_产品!A:G,7,0),"")</f>
        <v>1. 把错误序号的移动历史记录转到正确序号上,连续起来;
2. 把错误序号信息删除;</v>
      </c>
      <c r="H156" s="57" t="str">
        <f>IFERROR(VLOOKUP(A:A,变更记录表_产品!A:I,9,0),"")</f>
        <v>中</v>
      </c>
      <c r="I156" s="57">
        <f>IFERROR(VLOOKUP(A:A,变更记录表_产品!A:J,10,0),"")</f>
        <v>0.3</v>
      </c>
      <c r="J156" s="61" t="str">
        <f>IFERROR(VLOOKUP(A:A,变更记录表_产品!A:H,8,0),"")</f>
        <v>收料16POP0335时, 业务员输错了序号</v>
      </c>
      <c r="K156" s="65" t="str">
        <f>IFERROR(VLOOKUP(A:A,变更记录表_产品!A:M,13,0),"")</f>
        <v>杨潇白</v>
      </c>
      <c r="L156" s="65" t="str">
        <f>IFERROR(VLOOKUP(A:A,变更记录表_产品!A:N,14,0),"")</f>
        <v>陈飞</v>
      </c>
      <c r="M156" s="50">
        <f>IFERROR(VLOOKUP(A:A,变更记录表_产品!A:K,11,0),"")</f>
        <v>42534</v>
      </c>
      <c r="N156" s="50">
        <f>IFERROR(VLOOKUP(A:A,变更记录表_产品!A:L,12,0),"")</f>
        <v>42534</v>
      </c>
      <c r="O156" s="20">
        <f t="shared" ca="1" si="2"/>
        <v>616</v>
      </c>
      <c r="P156" s="65" t="str">
        <f>IFERROR(VLOOKUP(A:A,变更记录表_产品!A:O,15,0),"")</f>
        <v>数据变更</v>
      </c>
      <c r="Q156" s="70" t="str">
        <f>IFERROR(VLOOKUP(A:A,变更记录表_产品!A:P,16,0),"")</f>
        <v>已完成</v>
      </c>
      <c r="R156" s="40" t="str">
        <f>IFERROR(VLOOKUP(A:A,变更记录表_产品!A:Q,17,0),"")</f>
        <v>.\数据提取变更签字扫描件\机务\20160510-PN 3291390-4序号修改.jpg</v>
      </c>
      <c r="S156" s="70" t="s">
        <v>92</v>
      </c>
      <c r="T156" s="71">
        <v>0</v>
      </c>
    </row>
    <row r="157" spans="1:20" ht="22.5">
      <c r="A157" s="24">
        <v>157</v>
      </c>
      <c r="B157" s="50">
        <f>IFERROR(VLOOKUP(A:A,变更记录表_产品!A:B,2,0),"")</f>
        <v>42501</v>
      </c>
      <c r="C157" s="43" t="str">
        <f>IFERROR(VLOOKUP(A:A,变更记录表_产品!A:C,3,0),"")</f>
        <v>张志瑜</v>
      </c>
      <c r="D157" s="43" t="str">
        <f>IFERROR(VLOOKUP(A:A,变更记录表_产品!A:D,4,0),"")</f>
        <v>采购保障部</v>
      </c>
      <c r="E157" s="43" t="str">
        <f>IFERROR(VLOOKUP(A:A,变更记录表_产品!A:E,5,0),"")</f>
        <v>MIS</v>
      </c>
      <c r="F157" s="40" t="str">
        <f>IFERROR(VLOOKUP(A:A,变更记录表_产品!A:F,6,0),"")</f>
        <v>POJ合同无法付款</v>
      </c>
      <c r="G157" s="46" t="str">
        <f>IFERROR(VLOOKUP(A:A,变更记录表_产品!A:G,7,0),"")</f>
        <v>发票号：20467502、04/27503  合同号：15POJ0052等寄售（POJ）信息匹配有问题（行信息空白）</v>
      </c>
      <c r="H157" s="57" t="str">
        <f>IFERROR(VLOOKUP(A:A,变更记录表_产品!A:I,9,0),"")</f>
        <v>高</v>
      </c>
      <c r="I157" s="57">
        <f>IFERROR(VLOOKUP(A:A,变更记录表_产品!A:J,10,0),"")</f>
        <v>0</v>
      </c>
      <c r="J157" s="61">
        <f>IFERROR(VLOOKUP(A:A,变更记录表_产品!A:H,8,0),"")</f>
        <v>0</v>
      </c>
      <c r="K157" s="65" t="str">
        <f>IFERROR(VLOOKUP(A:A,变更记录表_产品!A:M,13,0),"")</f>
        <v>杨潇白</v>
      </c>
      <c r="L157" s="65" t="str">
        <f>IFERROR(VLOOKUP(A:A,变更记录表_产品!A:N,14,0),"")</f>
        <v>陈飞</v>
      </c>
      <c r="M157" s="50">
        <f>IFERROR(VLOOKUP(A:A,变更记录表_产品!A:K,11,0),"")</f>
        <v>42503</v>
      </c>
      <c r="N157" s="50">
        <f>IFERROR(VLOOKUP(A:A,变更记录表_产品!A:L,12,0),"")</f>
        <v>42597</v>
      </c>
      <c r="O157" s="20">
        <f t="shared" ca="1" si="2"/>
        <v>616</v>
      </c>
      <c r="P157" s="65" t="str">
        <f>IFERROR(VLOOKUP(A:A,变更记录表_产品!A:O,15,0),"")</f>
        <v>数据变更</v>
      </c>
      <c r="Q157" s="70" t="str">
        <f>IFERROR(VLOOKUP(A:A,变更记录表_产品!A:P,16,0),"")</f>
        <v>已完成</v>
      </c>
      <c r="R157" s="40" t="str">
        <f>IFERROR(VLOOKUP(A:A,变更记录表_产品!A:Q,17,0),"")</f>
        <v>.\数据提取变更签字扫描件\机务\20160511-POJ-ERP合同信息空白.jpg</v>
      </c>
      <c r="S157" s="70" t="s">
        <v>147</v>
      </c>
      <c r="T157" s="71">
        <v>0</v>
      </c>
    </row>
    <row r="158" spans="1:20">
      <c r="A158" s="24">
        <v>158</v>
      </c>
      <c r="B158" s="50">
        <f>IFERROR(VLOOKUP(A:A,变更记录表_产品!A:B,2,0),"")</f>
        <v>42501</v>
      </c>
      <c r="C158" s="43" t="str">
        <f>IFERROR(VLOOKUP(A:A,变更记录表_产品!A:C,3,0),"")</f>
        <v>张志瑜</v>
      </c>
      <c r="D158" s="43" t="str">
        <f>IFERROR(VLOOKUP(A:A,变更记录表_产品!A:D,4,0),"")</f>
        <v>采购保障部</v>
      </c>
      <c r="E158" s="43" t="str">
        <f>IFERROR(VLOOKUP(A:A,变更记录表_产品!A:E,5,0),"")</f>
        <v>MIS</v>
      </c>
      <c r="F158" s="40" t="str">
        <f>IFERROR(VLOOKUP(A:A,变更记录表_产品!A:F,6,0),"")</f>
        <v>20160510-16SOLS0167供应商修改</v>
      </c>
      <c r="G158" s="46" t="str">
        <f>IFERROR(VLOOKUP(A:A,变更记录表_产品!A:G,7,0),"")</f>
        <v>将16SOLS0167的供应商修改为：昆明利顿</v>
      </c>
      <c r="H158" s="57" t="str">
        <f>IFERROR(VLOOKUP(A:A,变更记录表_产品!A:I,9,0),"")</f>
        <v>中</v>
      </c>
      <c r="I158" s="57">
        <f>IFERROR(VLOOKUP(A:A,变更记录表_产品!A:J,10,0),"")</f>
        <v>0.1</v>
      </c>
      <c r="J158" s="61" t="str">
        <f>IFERROR(VLOOKUP(A:A,变更记录表_产品!A:H,8,0),"")</f>
        <v>人为误操作</v>
      </c>
      <c r="K158" s="65" t="str">
        <f>IFERROR(VLOOKUP(A:A,变更记录表_产品!A:M,13,0),"")</f>
        <v>杨潇白</v>
      </c>
      <c r="L158" s="65" t="str">
        <f>IFERROR(VLOOKUP(A:A,变更记录表_产品!A:N,14,0),"")</f>
        <v>陈飞</v>
      </c>
      <c r="M158" s="50">
        <f>IFERROR(VLOOKUP(A:A,变更记录表_产品!A:K,11,0),"")</f>
        <v>42534</v>
      </c>
      <c r="N158" s="50">
        <f>IFERROR(VLOOKUP(A:A,变更记录表_产品!A:L,12,0),"")</f>
        <v>42534</v>
      </c>
      <c r="O158" s="20">
        <f t="shared" ca="1" si="2"/>
        <v>616</v>
      </c>
      <c r="P158" s="65" t="str">
        <f>IFERROR(VLOOKUP(A:A,变更记录表_产品!A:O,15,0),"")</f>
        <v>数据变更</v>
      </c>
      <c r="Q158" s="70" t="str">
        <f>IFERROR(VLOOKUP(A:A,变更记录表_产品!A:P,16,0),"")</f>
        <v>已完成</v>
      </c>
      <c r="R158" s="40" t="str">
        <f>IFERROR(VLOOKUP(A:A,变更记录表_产品!A:Q,17,0),"")</f>
        <v>.\数据提取变更签字扫描件\机务\20160511-16SOLS0167供应商修改--签字.jpg</v>
      </c>
      <c r="S158" s="70" t="s">
        <v>92</v>
      </c>
      <c r="T158" s="71">
        <v>0</v>
      </c>
    </row>
    <row r="159" spans="1:20">
      <c r="A159" s="24">
        <v>159</v>
      </c>
      <c r="B159" s="50">
        <f>IFERROR(VLOOKUP(A:A,变更记录表_产品!A:B,2,0),"")</f>
        <v>42501</v>
      </c>
      <c r="C159" s="43" t="str">
        <f>IFERROR(VLOOKUP(A:A,变更记录表_产品!A:C,3,0),"")</f>
        <v>张志瑜</v>
      </c>
      <c r="D159" s="43" t="str">
        <f>IFERROR(VLOOKUP(A:A,变更记录表_产品!A:D,4,0),"")</f>
        <v>采购保障部</v>
      </c>
      <c r="E159" s="43" t="str">
        <f>IFERROR(VLOOKUP(A:A,变更记录表_产品!A:E,5,0),"")</f>
        <v>MIS</v>
      </c>
      <c r="F159" s="40" t="str">
        <f>IFERROR(VLOOKUP(A:A,变更记录表_产品!A:F,6,0),"")</f>
        <v>20160511-16ROR1381厂商修改+ CZ0284E状态退回上一步</v>
      </c>
      <c r="G159" s="46" t="str">
        <f>IFERROR(VLOOKUP(A:A,变更记录表_产品!A:G,7,0),"")</f>
        <v>件号CZ0284E序号HEK46329状态退回上一步</v>
      </c>
      <c r="H159" s="57" t="str">
        <f>IFERROR(VLOOKUP(A:A,变更记录表_产品!A:I,9,0),"")</f>
        <v>中</v>
      </c>
      <c r="I159" s="57">
        <f>IFERROR(VLOOKUP(A:A,变更记录表_产品!A:J,10,0),"")</f>
        <v>0.2</v>
      </c>
      <c r="J159" s="61" t="str">
        <f>IFERROR(VLOOKUP(A:A,变更记录表_产品!A:H,8,0),"")</f>
        <v>人为误操作</v>
      </c>
      <c r="K159" s="65" t="str">
        <f>IFERROR(VLOOKUP(A:A,变更记录表_产品!A:M,13,0),"")</f>
        <v>杨潇白</v>
      </c>
      <c r="L159" s="65" t="str">
        <f>IFERROR(VLOOKUP(A:A,变更记录表_产品!A:N,14,0),"")</f>
        <v>陈飞</v>
      </c>
      <c r="M159" s="50">
        <f>IFERROR(VLOOKUP(A:A,变更记录表_产品!A:K,11,0),"")</f>
        <v>42534</v>
      </c>
      <c r="N159" s="50">
        <f>IFERROR(VLOOKUP(A:A,变更记录表_产品!A:L,12,0),"")</f>
        <v>42534</v>
      </c>
      <c r="O159" s="20">
        <f t="shared" ca="1" si="2"/>
        <v>616</v>
      </c>
      <c r="P159" s="65" t="str">
        <f>IFERROR(VLOOKUP(A:A,变更记录表_产品!A:O,15,0),"")</f>
        <v>数据变更</v>
      </c>
      <c r="Q159" s="70" t="str">
        <f>IFERROR(VLOOKUP(A:A,变更记录表_产品!A:P,16,0),"")</f>
        <v>已完成</v>
      </c>
      <c r="R159" s="40" t="str">
        <f>IFERROR(VLOOKUP(A:A,变更记录表_产品!A:Q,17,0),"")</f>
        <v>.\数据提取变更签字扫描件\机务\20160511-PN CE9284E退回上一步.jpg</v>
      </c>
      <c r="S159" s="70" t="s">
        <v>92</v>
      </c>
      <c r="T159" s="71">
        <v>0</v>
      </c>
    </row>
    <row r="160" spans="1:20" ht="33.75">
      <c r="A160" s="24">
        <v>160</v>
      </c>
      <c r="B160" s="50">
        <f>IFERROR(VLOOKUP(A:A,变更记录表_产品!A:B,2,0),"")</f>
        <v>42501</v>
      </c>
      <c r="C160" s="43" t="str">
        <f>IFERROR(VLOOKUP(A:A,变更记录表_产品!A:C,3,0),"")</f>
        <v>张志瑜</v>
      </c>
      <c r="D160" s="43" t="str">
        <f>IFERROR(VLOOKUP(A:A,变更记录表_产品!A:D,4,0),"")</f>
        <v>采购保障部</v>
      </c>
      <c r="E160" s="43" t="str">
        <f>IFERROR(VLOOKUP(A:A,变更记录表_产品!A:E,5,0),"")</f>
        <v>MIS</v>
      </c>
      <c r="F160" s="40" t="str">
        <f>IFERROR(VLOOKUP(A:A,变更记录表_产品!A:F,6,0),"")</f>
        <v>20160511-16ROR1381厂商修改+ CZ0284E状态退回上一步</v>
      </c>
      <c r="G160" s="46" t="str">
        <f>IFERROR(VLOOKUP(A:A,变更记录表_产品!A:G,7,0),"")</f>
        <v>16ROR1381厂商修改为厂商编号0058，厂商名称：广州航新电子有限公司，实际送修供应商：广州航新电子有限公司</v>
      </c>
      <c r="H160" s="57" t="str">
        <f>IFERROR(VLOOKUP(A:A,变更记录表_产品!A:I,9,0),"")</f>
        <v>中</v>
      </c>
      <c r="I160" s="57">
        <f>IFERROR(VLOOKUP(A:A,变更记录表_产品!A:J,10,0),"")</f>
        <v>0.2</v>
      </c>
      <c r="J160" s="61" t="str">
        <f>IFERROR(VLOOKUP(A:A,变更记录表_产品!A:H,8,0),"")</f>
        <v>人为误操作</v>
      </c>
      <c r="K160" s="65" t="str">
        <f>IFERROR(VLOOKUP(A:A,变更记录表_产品!A:M,13,0),"")</f>
        <v>杨潇白</v>
      </c>
      <c r="L160" s="65" t="str">
        <f>IFERROR(VLOOKUP(A:A,变更记录表_产品!A:N,14,0),"")</f>
        <v>陈飞</v>
      </c>
      <c r="M160" s="50">
        <f>IFERROR(VLOOKUP(A:A,变更记录表_产品!A:K,11,0),"")</f>
        <v>42534</v>
      </c>
      <c r="N160" s="50">
        <f>IFERROR(VLOOKUP(A:A,变更记录表_产品!A:L,12,0),"")</f>
        <v>42534</v>
      </c>
      <c r="O160" s="20">
        <f t="shared" ca="1" si="2"/>
        <v>616</v>
      </c>
      <c r="P160" s="65" t="str">
        <f>IFERROR(VLOOKUP(A:A,变更记录表_产品!A:O,15,0),"")</f>
        <v>数据变更</v>
      </c>
      <c r="Q160" s="70" t="str">
        <f>IFERROR(VLOOKUP(A:A,变更记录表_产品!A:P,16,0),"")</f>
        <v>已完成</v>
      </c>
      <c r="R160" s="40" t="str">
        <f>IFERROR(VLOOKUP(A:A,变更记录表_产品!A:Q,17,0),"")</f>
        <v>.\数据提取变更签字扫描件\机务\20160511-16ROR1381厂商修改.jpg</v>
      </c>
      <c r="S160" s="70" t="s">
        <v>92</v>
      </c>
      <c r="T160" s="71">
        <v>0</v>
      </c>
    </row>
    <row r="161" spans="1:20">
      <c r="A161" s="24">
        <v>161</v>
      </c>
      <c r="B161" s="50">
        <f>IFERROR(VLOOKUP(A:A,变更记录表_产品!A:B,2,0),"")</f>
        <v>42501</v>
      </c>
      <c r="C161" s="43" t="str">
        <f>IFERROR(VLOOKUP(A:A,变更记录表_产品!A:C,3,0),"")</f>
        <v>张志瑜</v>
      </c>
      <c r="D161" s="43" t="str">
        <f>IFERROR(VLOOKUP(A:A,变更记录表_产品!A:D,4,0),"")</f>
        <v>采购保障部</v>
      </c>
      <c r="E161" s="43" t="str">
        <f>IFERROR(VLOOKUP(A:A,变更记录表_产品!A:E,5,0),"")</f>
        <v>MIS</v>
      </c>
      <c r="F161" s="40" t="str">
        <f>IFERROR(VLOOKUP(A:A,变更记录表_产品!A:F,6,0),"")</f>
        <v>20160511-大量发票ERP预估数据不存在</v>
      </c>
      <c r="G161" s="46" t="str">
        <f>IFERROR(VLOOKUP(A:A,变更记录表_产品!A:G,7,0),"")</f>
        <v>大量发票在推送ERP时弹出错误框，预估数据不存在</v>
      </c>
      <c r="H161" s="57" t="str">
        <f>IFERROR(VLOOKUP(A:A,变更记录表_产品!A:I,9,0),"")</f>
        <v>高</v>
      </c>
      <c r="I161" s="57">
        <f>IFERROR(VLOOKUP(A:A,变更记录表_产品!A:J,10,0),"")</f>
        <v>0</v>
      </c>
      <c r="J161" s="61">
        <f>IFERROR(VLOOKUP(A:A,变更记录表_产品!A:H,8,0),"")</f>
        <v>0</v>
      </c>
      <c r="K161" s="65" t="str">
        <f>IFERROR(VLOOKUP(A:A,变更记录表_产品!A:M,13,0),"")</f>
        <v>杨潇白</v>
      </c>
      <c r="L161" s="65" t="str">
        <f>IFERROR(VLOOKUP(A:A,变更记录表_产品!A:N,14,0),"")</f>
        <v>陈飞</v>
      </c>
      <c r="M161" s="50">
        <f>IFERROR(VLOOKUP(A:A,变更记录表_产品!A:K,11,0),"")</f>
        <v>42503</v>
      </c>
      <c r="N161" s="50">
        <f>IFERROR(VLOOKUP(A:A,变更记录表_产品!A:L,12,0),"")</f>
        <v>0</v>
      </c>
      <c r="O161" s="20">
        <f t="shared" ca="1" si="2"/>
        <v>616</v>
      </c>
      <c r="P161" s="65" t="str">
        <f>IFERROR(VLOOKUP(A:A,变更记录表_产品!A:O,15,0),"")</f>
        <v>数据变更</v>
      </c>
      <c r="Q161" s="70" t="str">
        <f>IFERROR(VLOOKUP(A:A,变更记录表_产品!A:P,16,0),"")</f>
        <v>已完成</v>
      </c>
      <c r="R161" s="40" t="str">
        <f>IFERROR(VLOOKUP(A:A,变更记录表_产品!A:Q,17,0),"")</f>
        <v>.\数据提取变更签字扫描件\机务\20160511-大量发票ERP预估数据不存在.jpg</v>
      </c>
      <c r="S161" s="70" t="s">
        <v>147</v>
      </c>
      <c r="T161" s="71">
        <v>0</v>
      </c>
    </row>
    <row r="162" spans="1:20" ht="22.5">
      <c r="A162" s="24">
        <v>162</v>
      </c>
      <c r="B162" s="50">
        <f>IFERROR(VLOOKUP(A:A,变更记录表_产品!A:B,2,0),"")</f>
        <v>42502</v>
      </c>
      <c r="C162" s="43" t="str">
        <f>IFERROR(VLOOKUP(A:A,变更记录表_产品!A:C,3,0),"")</f>
        <v>张志瑜</v>
      </c>
      <c r="D162" s="43" t="str">
        <f>IFERROR(VLOOKUP(A:A,变更记录表_产品!A:D,4,0),"")</f>
        <v>采购保障部</v>
      </c>
      <c r="E162" s="43" t="str">
        <f>IFERROR(VLOOKUP(A:A,变更记录表_产品!A:E,5,0),"")</f>
        <v>MIS</v>
      </c>
      <c r="F162" s="40" t="str">
        <f>IFERROR(VLOOKUP(A:A,变更记录表_产品!A:F,6,0),"")</f>
        <v>20160512-发票推送ERP后显示行信息空白</v>
      </c>
      <c r="G162" s="46" t="str">
        <f>IFERROR(VLOOKUP(A:A,变更记录表_产品!A:G,7,0),"")</f>
        <v>发票号：13021640、3/121641 推送ERP后，行信息空白</v>
      </c>
      <c r="H162" s="57" t="str">
        <f>IFERROR(VLOOKUP(A:A,变更记录表_产品!A:I,9,0),"")</f>
        <v>中</v>
      </c>
      <c r="I162" s="57">
        <f>IFERROR(VLOOKUP(A:A,变更记录表_产品!A:J,10,0),"")</f>
        <v>0</v>
      </c>
      <c r="J162" s="61">
        <f>IFERROR(VLOOKUP(A:A,变更记录表_产品!A:H,8,0),"")</f>
        <v>0</v>
      </c>
      <c r="K162" s="65" t="str">
        <f>IFERROR(VLOOKUP(A:A,变更记录表_产品!A:M,13,0),"")</f>
        <v>杨潇白</v>
      </c>
      <c r="L162" s="65" t="str">
        <f>IFERROR(VLOOKUP(A:A,变更记录表_产品!A:N,14,0),"")</f>
        <v>陈飞</v>
      </c>
      <c r="M162" s="50">
        <f>IFERROR(VLOOKUP(A:A,变更记录表_产品!A:K,11,0),"")</f>
        <v>42503</v>
      </c>
      <c r="N162" s="50">
        <f>IFERROR(VLOOKUP(A:A,变更记录表_产品!A:L,12,0),"")</f>
        <v>42503</v>
      </c>
      <c r="O162" s="20">
        <f t="shared" ca="1" si="2"/>
        <v>615</v>
      </c>
      <c r="P162" s="65" t="str">
        <f>IFERROR(VLOOKUP(A:A,变更记录表_产品!A:O,15,0),"")</f>
        <v>数据变更</v>
      </c>
      <c r="Q162" s="70" t="str">
        <f>IFERROR(VLOOKUP(A:A,变更记录表_产品!A:P,16,0),"")</f>
        <v>已完成</v>
      </c>
      <c r="R162" s="40" t="str">
        <f>IFERROR(VLOOKUP(A:A,变更记录表_产品!A:Q,17,0),"")</f>
        <v>.\数据提取变更签字扫描件\机务\20160512-ERP推送空白.jpg</v>
      </c>
      <c r="S162" s="70" t="s">
        <v>145</v>
      </c>
      <c r="T162" s="71">
        <v>0</v>
      </c>
    </row>
    <row r="163" spans="1:20" ht="67.5">
      <c r="A163" s="24">
        <v>163</v>
      </c>
      <c r="B163" s="50">
        <f>IFERROR(VLOOKUP(A:A,变更记录表_产品!A:B,2,0),"")</f>
        <v>42502</v>
      </c>
      <c r="C163" s="43" t="str">
        <f>IFERROR(VLOOKUP(A:A,变更记录表_产品!A:C,3,0),"")</f>
        <v>张琦</v>
      </c>
      <c r="D163" s="43" t="str">
        <f>IFERROR(VLOOKUP(A:A,变更记录表_产品!A:D,4,0),"")</f>
        <v>维修工程部</v>
      </c>
      <c r="E163" s="43" t="str">
        <f>IFERROR(VLOOKUP(A:A,变更记录表_产品!A:E,5,0),"")</f>
        <v>MIS</v>
      </c>
      <c r="F163" s="40" t="str">
        <f>IFERROR(VLOOKUP(A:A,变更记录表_产品!A:F,6,0),"")</f>
        <v>修改两个件</v>
      </c>
      <c r="G163" s="46" t="str">
        <f>IFERROR(VLOOKUP(A:A,变更记录表_产品!A:G,7,0),"")</f>
        <v>（1）PN：066-50007-0212 SN：ALA52B-05790 这个的位置从“CK-GH-HQ”修改为“B6310”，Bin从“TEMP”修改为“2SA1”，具体见附件1
（2）PN：066-50007-0212 SN：2422 这个件的最近两步移动步骤删除，并且把这个件的Bin从“2SA1”修改为“2SA2”，具体见附件2</v>
      </c>
      <c r="H163" s="57" t="str">
        <f>IFERROR(VLOOKUP(A:A,变更记录表_产品!A:I,9,0),"")</f>
        <v>中</v>
      </c>
      <c r="I163" s="57">
        <f>IFERROR(VLOOKUP(A:A,变更记录表_产品!A:J,10,0),"")</f>
        <v>0.5</v>
      </c>
      <c r="J163" s="61" t="str">
        <f>IFERROR(VLOOKUP(A:A,变更记录表_产品!A:H,8,0),"")</f>
        <v xml:space="preserve">由于这两个件都是先对串，然后被拆下的，对串的那一步，航线人员录错了FLB号，等我们发现时，已经被拆下GH了。在删除拆下那一步时，部件位置退不回去了。 </v>
      </c>
      <c r="K163" s="65" t="str">
        <f>IFERROR(VLOOKUP(A:A,变更记录表_产品!A:M,13,0),"")</f>
        <v>程泽</v>
      </c>
      <c r="L163" s="65" t="str">
        <f>IFERROR(VLOOKUP(A:A,变更记录表_产品!A:N,14,0),"")</f>
        <v>陈飞</v>
      </c>
      <c r="M163" s="50">
        <f>IFERROR(VLOOKUP(A:A,变更记录表_产品!A:K,11,0),"")</f>
        <v>42503</v>
      </c>
      <c r="N163" s="50">
        <f>IFERROR(VLOOKUP(A:A,变更记录表_产品!A:L,12,0),"")</f>
        <v>42509</v>
      </c>
      <c r="O163" s="20">
        <f t="shared" ca="1" si="2"/>
        <v>615</v>
      </c>
      <c r="P163" s="65" t="str">
        <f>IFERROR(VLOOKUP(A:A,变更记录表_产品!A:O,15,0),"")</f>
        <v>数据变更</v>
      </c>
      <c r="Q163" s="70" t="str">
        <f>IFERROR(VLOOKUP(A:A,变更记录表_产品!A:P,16,0),"")</f>
        <v>已完成</v>
      </c>
      <c r="R163" s="40" t="str">
        <f>IFERROR(VLOOKUP(A:A,变更记录表_产品!A:Q,17,0),"")</f>
        <v>.\数据提取变更签字扫描件\机务\20160505.pdf</v>
      </c>
      <c r="S163" s="70" t="s">
        <v>92</v>
      </c>
      <c r="T163" s="71">
        <v>0</v>
      </c>
    </row>
    <row r="164" spans="1:20" ht="22.5">
      <c r="A164" s="24">
        <v>164</v>
      </c>
      <c r="B164" s="50">
        <f>IFERROR(VLOOKUP(A:A,变更记录表_产品!A:B,2,0),"")</f>
        <v>42502</v>
      </c>
      <c r="C164" s="43" t="str">
        <f>IFERROR(VLOOKUP(A:A,变更记录表_产品!A:C,3,0),"")</f>
        <v>张琦</v>
      </c>
      <c r="D164" s="43" t="str">
        <f>IFERROR(VLOOKUP(A:A,变更记录表_产品!A:D,4,0),"")</f>
        <v>维修工程部</v>
      </c>
      <c r="E164" s="43" t="str">
        <f>IFERROR(VLOOKUP(A:A,变更记录表_产品!A:E,5,0),"")</f>
        <v>MIS</v>
      </c>
      <c r="F164" s="40" t="str">
        <f>IFERROR(VLOOKUP(A:A,变更记录表_产品!A:F,6,0),"")</f>
        <v>修改5份工卡状态</v>
      </c>
      <c r="G164" s="46" t="str">
        <f>IFERROR(VLOOKUP(A:A,变更记录表_产品!A:G,7,0),"")</f>
        <v>5份时控件工卡状态从“仓库执行”修改为“计划中”</v>
      </c>
      <c r="H164" s="57" t="str">
        <f>IFERROR(VLOOKUP(A:A,变更记录表_产品!A:I,9,0),"")</f>
        <v>中</v>
      </c>
      <c r="I164" s="57">
        <f>IFERROR(VLOOKUP(A:A,变更记录表_产品!A:J,10,0),"")</f>
        <v>0.25</v>
      </c>
      <c r="J164" s="61">
        <f>IFERROR(VLOOKUP(A:A,变更记录表_产品!A:H,8,0),"")</f>
        <v>0</v>
      </c>
      <c r="K164" s="65" t="str">
        <f>IFERROR(VLOOKUP(A:A,变更记录表_产品!A:M,13,0),"")</f>
        <v>程泽</v>
      </c>
      <c r="L164" s="65" t="str">
        <f>IFERROR(VLOOKUP(A:A,变更记录表_产品!A:N,14,0),"")</f>
        <v>陈飞</v>
      </c>
      <c r="M164" s="50">
        <f>IFERROR(VLOOKUP(A:A,变更记录表_产品!A:K,11,0),"")</f>
        <v>42503</v>
      </c>
      <c r="N164" s="50">
        <f>IFERROR(VLOOKUP(A:A,变更记录表_产品!A:L,12,0),"")</f>
        <v>42524</v>
      </c>
      <c r="O164" s="20">
        <f t="shared" ca="1" si="2"/>
        <v>615</v>
      </c>
      <c r="P164" s="65" t="str">
        <f>IFERROR(VLOOKUP(A:A,变更记录表_产品!A:O,15,0),"")</f>
        <v>数据变更</v>
      </c>
      <c r="Q164" s="70" t="str">
        <f>IFERROR(VLOOKUP(A:A,变更记录表_产品!A:P,16,0),"")</f>
        <v>已完成</v>
      </c>
      <c r="R164" s="40" t="str">
        <f>IFERROR(VLOOKUP(A:A,变更记录表_产品!A:Q,17,0),"")</f>
        <v>.\数据提取变更签字扫描件\机务\20160527.pdf</v>
      </c>
      <c r="S164" s="70" t="s">
        <v>146</v>
      </c>
      <c r="T164" s="71" t="s">
        <v>216</v>
      </c>
    </row>
    <row r="165" spans="1:20" ht="22.5">
      <c r="A165" s="24">
        <v>165</v>
      </c>
      <c r="B165" s="50">
        <f>IFERROR(VLOOKUP(A:A,变更记录表_产品!A:B,2,0),"")</f>
        <v>42503</v>
      </c>
      <c r="C165" s="43" t="str">
        <f>IFERROR(VLOOKUP(A:A,变更记录表_产品!A:C,3,0),"")</f>
        <v>盛斌斌</v>
      </c>
      <c r="D165" s="43" t="str">
        <f>IFERROR(VLOOKUP(A:A,变更记录表_产品!A:D,4,0),"")</f>
        <v>维修工程部</v>
      </c>
      <c r="E165" s="43" t="str">
        <f>IFERROR(VLOOKUP(A:A,变更记录表_产品!A:E,5,0),"")</f>
        <v>MIS</v>
      </c>
      <c r="F165" s="40" t="str">
        <f>IFERROR(VLOOKUP(A:A,变更记录表_产品!A:F,6,0),"")</f>
        <v>时控件新增工卡ST导入</v>
      </c>
      <c r="G165" s="46" t="str">
        <f>IFERROR(VLOOKUP(A:A,变更记录表_产品!A:G,7,0),"")</f>
        <v>时控件新增工卡的第一个ST必须由IT来导入，我是无法新增的</v>
      </c>
      <c r="H165" s="57" t="str">
        <f>IFERROR(VLOOKUP(A:A,变更记录表_产品!A:I,9,0),"")</f>
        <v>高</v>
      </c>
      <c r="I165" s="57">
        <f>IFERROR(VLOOKUP(A:A,变更记录表_产品!A:J,10,0),"")</f>
        <v>0.25</v>
      </c>
      <c r="J165" s="61" t="str">
        <f>IFERROR(VLOOKUP(A:A,变更记录表_产品!A:H,8,0),"")</f>
        <v>MIS系统的BUG</v>
      </c>
      <c r="K165" s="65" t="str">
        <f>IFERROR(VLOOKUP(A:A,变更记录表_产品!A:M,13,0),"")</f>
        <v>程泽</v>
      </c>
      <c r="L165" s="65" t="str">
        <f>IFERROR(VLOOKUP(A:A,变更记录表_产品!A:N,14,0),"")</f>
        <v>陈飞</v>
      </c>
      <c r="M165" s="50">
        <f>IFERROR(VLOOKUP(A:A,变更记录表_产品!A:K,11,0),"")</f>
        <v>42506</v>
      </c>
      <c r="N165" s="50">
        <f>IFERROR(VLOOKUP(A:A,变更记录表_产品!A:L,12,0),"")</f>
        <v>42506</v>
      </c>
      <c r="O165" s="20">
        <f t="shared" ca="1" si="2"/>
        <v>614</v>
      </c>
      <c r="P165" s="65" t="str">
        <f>IFERROR(VLOOKUP(A:A,变更记录表_产品!A:O,15,0),"")</f>
        <v>数据变更</v>
      </c>
      <c r="Q165" s="70" t="str">
        <f>IFERROR(VLOOKUP(A:A,变更记录表_产品!A:P,16,0),"")</f>
        <v>已完成</v>
      </c>
      <c r="R165" s="40" t="str">
        <f>IFERROR(VLOOKUP(A:A,变更记录表_产品!A:Q,17,0),"")</f>
        <v>.\数据提取变更签字扫描件\机务\20160517.pdf</v>
      </c>
      <c r="S165" s="70" t="s">
        <v>146</v>
      </c>
      <c r="T165" s="71" t="s">
        <v>222</v>
      </c>
    </row>
    <row r="166" spans="1:20" ht="56.25">
      <c r="A166" s="24">
        <v>166</v>
      </c>
      <c r="B166" s="50">
        <f>IFERROR(VLOOKUP(A:A,变更记录表_产品!A:B,2,0),"")</f>
        <v>42507</v>
      </c>
      <c r="C166" s="43" t="str">
        <f>IFERROR(VLOOKUP(A:A,变更记录表_产品!A:C,3,0),"")</f>
        <v>张琦</v>
      </c>
      <c r="D166" s="43" t="str">
        <f>IFERROR(VLOOKUP(A:A,变更记录表_产品!A:D,4,0),"")</f>
        <v>维修工程部</v>
      </c>
      <c r="E166" s="43" t="str">
        <f>IFERROR(VLOOKUP(A:A,变更记录表_产品!A:E,5,0),"")</f>
        <v>MIS</v>
      </c>
      <c r="F166" s="40" t="str">
        <f>IFERROR(VLOOKUP(A:A,变更记录表_产品!A:F,6,0),"")</f>
        <v>修改MIS</v>
      </c>
      <c r="G166" s="46" t="str">
        <f>IFERROR(VLOOKUP(A:A,变更记录表_产品!A:G,7,0),"")</f>
        <v>F0662596，故障报告一的拆装记录需要删除。 
部件 PN：2980332100100，SN：29552，恢复到DZ位。 
部件 PN：2980332100100，SN：33503，恢复到B9965（fin：3200MM）上。</v>
      </c>
      <c r="H166" s="57" t="str">
        <f>IFERROR(VLOOKUP(A:A,变更记录表_产品!A:I,9,0),"")</f>
        <v>中</v>
      </c>
      <c r="I166" s="57">
        <f>IFERROR(VLOOKUP(A:A,变更记录表_产品!A:J,10,0),"")</f>
        <v>0</v>
      </c>
      <c r="J166" s="61" t="str">
        <f>IFERROR(VLOOKUP(A:A,变更记录表_产品!A:H,8,0),"")</f>
        <v>有个4.9号拆装记录需要删除重做
之前谢志谦和周磊OA发的关于B9965修改的那个，可以不用改了，我想了下，牵涉面太大，算了，我用其他方式修改了MIS系统，不再做后台修改了</v>
      </c>
      <c r="K166" s="65" t="str">
        <f>IFERROR(VLOOKUP(A:A,变更记录表_产品!A:M,13,0),"")</f>
        <v>程泽</v>
      </c>
      <c r="L166" s="65" t="str">
        <f>IFERROR(VLOOKUP(A:A,变更记录表_产品!A:N,14,0),"")</f>
        <v>陈飞</v>
      </c>
      <c r="M166" s="50">
        <f>IFERROR(VLOOKUP(A:A,变更记录表_产品!A:K,11,0),"")</f>
        <v>42510</v>
      </c>
      <c r="N166" s="50">
        <f>IFERROR(VLOOKUP(A:A,变更记录表_产品!A:L,12,0),"")</f>
        <v>42567</v>
      </c>
      <c r="O166" s="20">
        <f t="shared" ca="1" si="2"/>
        <v>610</v>
      </c>
      <c r="P166" s="65" t="str">
        <f>IFERROR(VLOOKUP(A:A,变更记录表_产品!A:O,15,0),"")</f>
        <v>数据变更</v>
      </c>
      <c r="Q166" s="70" t="str">
        <f>IFERROR(VLOOKUP(A:A,变更记录表_产品!A:P,16,0),"")</f>
        <v>已取消</v>
      </c>
      <c r="R166" s="40" t="str">
        <f>IFERROR(VLOOKUP(A:A,变更记录表_产品!A:Q,17,0),"")</f>
        <v>.\数据提取变更签字扫描件\机务\20160517.pdf</v>
      </c>
      <c r="S166" s="70" t="s">
        <v>92</v>
      </c>
      <c r="T166" s="71">
        <v>0</v>
      </c>
    </row>
    <row r="167" spans="1:20">
      <c r="A167" s="24">
        <v>167</v>
      </c>
      <c r="B167" s="50">
        <f>IFERROR(VLOOKUP(A:A,变更记录表_产品!A:B,2,0),"")</f>
        <v>42507</v>
      </c>
      <c r="C167" s="43" t="str">
        <f>IFERROR(VLOOKUP(A:A,变更记录表_产品!A:C,3,0),"")</f>
        <v>张琦</v>
      </c>
      <c r="D167" s="43" t="str">
        <f>IFERROR(VLOOKUP(A:A,变更记录表_产品!A:D,4,0),"")</f>
        <v>维修工程部</v>
      </c>
      <c r="E167" s="43" t="str">
        <f>IFERROR(VLOOKUP(A:A,变更记录表_产品!A:E,5,0),"")</f>
        <v>MIS</v>
      </c>
      <c r="F167" s="40" t="str">
        <f>IFERROR(VLOOKUP(A:A,变更记录表_产品!A:F,6,0),"")</f>
        <v>关于MIS的人事信息</v>
      </c>
      <c r="G167" s="46" t="str">
        <f>IFERROR(VLOOKUP(A:A,变更记录表_产品!A:G,7,0),"")</f>
        <v>导出人员培训日期小于上家公司历史日期信息。</v>
      </c>
      <c r="H167" s="57" t="str">
        <f>IFERROR(VLOOKUP(A:A,变更记录表_产品!A:I,9,0),"")</f>
        <v>中</v>
      </c>
      <c r="I167" s="57">
        <f>IFERROR(VLOOKUP(A:A,变更记录表_产品!A:J,10,0),"")</f>
        <v>0</v>
      </c>
      <c r="J167" s="61" t="str">
        <f>IFERROR(VLOOKUP(A:A,变更记录表_产品!A:H,8,0),"")</f>
        <v>由于ERP和MIS同步信息问题导致，不签字</v>
      </c>
      <c r="K167" s="65" t="str">
        <f>IFERROR(VLOOKUP(A:A,变更记录表_产品!A:M,13,0),"")</f>
        <v>程泽</v>
      </c>
      <c r="L167" s="65" t="str">
        <f>IFERROR(VLOOKUP(A:A,变更记录表_产品!A:N,14,0),"")</f>
        <v>陈飞</v>
      </c>
      <c r="M167" s="50">
        <f>IFERROR(VLOOKUP(A:A,变更记录表_产品!A:K,11,0),"")</f>
        <v>42510</v>
      </c>
      <c r="N167" s="50">
        <f>IFERROR(VLOOKUP(A:A,变更记录表_产品!A:L,12,0),"")</f>
        <v>0</v>
      </c>
      <c r="O167" s="20">
        <f t="shared" ca="1" si="2"/>
        <v>610</v>
      </c>
      <c r="P167" s="65" t="str">
        <f>IFERROR(VLOOKUP(A:A,变更记录表_产品!A:O,15,0),"")</f>
        <v>数据提取</v>
      </c>
      <c r="Q167" s="70" t="str">
        <f>IFERROR(VLOOKUP(A:A,变更记录表_产品!A:P,16,0),"")</f>
        <v>进行中</v>
      </c>
      <c r="R167" s="40" t="str">
        <f>IFERROR(VLOOKUP(A:A,变更记录表_产品!A:Q,17,0),"")</f>
        <v>.\数据提取变更签字扫描件\机务\20160517.pdf</v>
      </c>
      <c r="S167" s="70" t="s">
        <v>233</v>
      </c>
      <c r="T167" s="71">
        <v>0</v>
      </c>
    </row>
    <row r="168" spans="1:20">
      <c r="A168" s="24">
        <v>168</v>
      </c>
      <c r="B168" s="50">
        <f>IFERROR(VLOOKUP(A:A,变更记录表_产品!A:B,2,0),"")</f>
        <v>42508</v>
      </c>
      <c r="C168" s="43" t="str">
        <f>IFERROR(VLOOKUP(A:A,变更记录表_产品!A:C,3,0),"")</f>
        <v>张志瑜</v>
      </c>
      <c r="D168" s="43" t="str">
        <f>IFERROR(VLOOKUP(A:A,变更记录表_产品!A:D,4,0),"")</f>
        <v>采购保障部</v>
      </c>
      <c r="E168" s="43" t="str">
        <f>IFERROR(VLOOKUP(A:A,变更记录表_产品!A:E,5,0),"")</f>
        <v>MIS</v>
      </c>
      <c r="F168" s="40" t="str">
        <f>IFERROR(VLOOKUP(A:A,变更记录表_产品!A:F,6,0),"")</f>
        <v>16ROR1083推送供应商地点不合法</v>
      </c>
      <c r="G168" s="46" t="str">
        <f>IFERROR(VLOOKUP(A:A,变更记录表_产品!A:G,7,0),"")</f>
        <v>16ROR1083推送供应商地点不合法</v>
      </c>
      <c r="H168" s="57" t="str">
        <f>IFERROR(VLOOKUP(A:A,变更记录表_产品!A:I,9,0),"")</f>
        <v>中</v>
      </c>
      <c r="I168" s="57">
        <f>IFERROR(VLOOKUP(A:A,变更记录表_产品!A:J,10,0),"")</f>
        <v>0</v>
      </c>
      <c r="J168" s="61">
        <f>IFERROR(VLOOKUP(A:A,变更记录表_产品!A:H,8,0),"")</f>
        <v>0</v>
      </c>
      <c r="K168" s="65" t="str">
        <f>IFERROR(VLOOKUP(A:A,变更记录表_产品!A:M,13,0),"")</f>
        <v>杨潇白</v>
      </c>
      <c r="L168" s="65" t="str">
        <f>IFERROR(VLOOKUP(A:A,变更记录表_产品!A:N,14,0),"")</f>
        <v>陈飞</v>
      </c>
      <c r="M168" s="50">
        <f>IFERROR(VLOOKUP(A:A,变更记录表_产品!A:K,11,0),"")</f>
        <v>42510</v>
      </c>
      <c r="N168" s="50">
        <f>IFERROR(VLOOKUP(A:A,变更记录表_产品!A:L,12,0),"")</f>
        <v>42597</v>
      </c>
      <c r="O168" s="20">
        <f t="shared" ca="1" si="2"/>
        <v>609</v>
      </c>
      <c r="P168" s="65" t="str">
        <f>IFERROR(VLOOKUP(A:A,变更记录表_产品!A:O,15,0),"")</f>
        <v>数据变更</v>
      </c>
      <c r="Q168" s="70" t="str">
        <f>IFERROR(VLOOKUP(A:A,变更记录表_产品!A:P,16,0),"")</f>
        <v>已完成</v>
      </c>
      <c r="R168" s="40" t="str">
        <f>IFERROR(VLOOKUP(A:A,变更记录表_产品!A:Q,17,0),"")</f>
        <v>.\数据提取变更签字扫描件\机务\20160518-16ROR1083供应商地点不合法.jpg</v>
      </c>
      <c r="S168" s="70" t="s">
        <v>92</v>
      </c>
      <c r="T168" s="71">
        <v>0</v>
      </c>
    </row>
    <row r="169" spans="1:20" ht="33.75">
      <c r="A169" s="24">
        <v>169</v>
      </c>
      <c r="B169" s="50">
        <f>IFERROR(VLOOKUP(A:A,变更记录表_产品!A:B,2,0),"")</f>
        <v>42509</v>
      </c>
      <c r="C169" s="43" t="str">
        <f>IFERROR(VLOOKUP(A:A,变更记录表_产品!A:C,3,0),"")</f>
        <v>盛斌斌</v>
      </c>
      <c r="D169" s="43" t="str">
        <f>IFERROR(VLOOKUP(A:A,变更记录表_产品!A:D,4,0),"")</f>
        <v>维修工程部</v>
      </c>
      <c r="E169" s="43" t="str">
        <f>IFERROR(VLOOKUP(A:A,变更记录表_产品!A:E,5,0),"")</f>
        <v>MIS</v>
      </c>
      <c r="F169" s="40" t="str">
        <f>IFERROR(VLOOKUP(A:A,变更记录表_产品!A:F,6,0),"")</f>
        <v>拉一个子件-防冰管</v>
      </c>
      <c r="G169" s="46" t="str">
        <f>IFERROR(VLOOKUP(A:A,变更记录表_产品!A:G,7,0),"")</f>
        <v>把PN：14495-507 SN：09422991-013 这个件拉入发动机699259 子件 FIN:ICE DUCT M 上，进入清单时间为：2009-03-28</v>
      </c>
      <c r="H169" s="57" t="str">
        <f>IFERROR(VLOOKUP(A:A,变更记录表_产品!A:I,9,0),"")</f>
        <v>中</v>
      </c>
      <c r="I169" s="57">
        <f>IFERROR(VLOOKUP(A:A,变更记录表_产品!A:J,10,0),"")</f>
        <v>0.2</v>
      </c>
      <c r="J169" s="61" t="str">
        <f>IFERROR(VLOOKUP(A:A,变更记录表_产品!A:H,8,0),"")</f>
        <v>拉子件问题</v>
      </c>
      <c r="K169" s="65" t="str">
        <f>IFERROR(VLOOKUP(A:A,变更记录表_产品!A:M,13,0),"")</f>
        <v>程泽</v>
      </c>
      <c r="L169" s="65" t="str">
        <f>IFERROR(VLOOKUP(A:A,变更记录表_产品!A:N,14,0),"")</f>
        <v>陈飞</v>
      </c>
      <c r="M169" s="50">
        <f>IFERROR(VLOOKUP(A:A,变更记录表_产品!A:K,11,0),"")</f>
        <v>42517</v>
      </c>
      <c r="N169" s="50">
        <f>IFERROR(VLOOKUP(A:A,变更记录表_产品!A:L,12,0),"")</f>
        <v>42521</v>
      </c>
      <c r="O169" s="20">
        <f t="shared" ca="1" si="2"/>
        <v>608</v>
      </c>
      <c r="P169" s="65" t="str">
        <f>IFERROR(VLOOKUP(A:A,变更记录表_产品!A:O,15,0),"")</f>
        <v>数据变更</v>
      </c>
      <c r="Q169" s="70" t="str">
        <f>IFERROR(VLOOKUP(A:A,变更记录表_产品!A:P,16,0),"")</f>
        <v>已完成</v>
      </c>
      <c r="R169" s="40" t="str">
        <f>IFERROR(VLOOKUP(A:A,变更记录表_产品!A:Q,17,0),"")</f>
        <v>.\数据提取变更签字扫描件\机务\20160518.pdf</v>
      </c>
      <c r="S169" s="70" t="s">
        <v>146</v>
      </c>
      <c r="T169" s="71" t="s">
        <v>204</v>
      </c>
    </row>
    <row r="170" spans="1:20" ht="22.5">
      <c r="A170" s="24">
        <v>170</v>
      </c>
      <c r="B170" s="50">
        <f>IFERROR(VLOOKUP(A:A,变更记录表_产品!A:B,2,0),"")</f>
        <v>42509</v>
      </c>
      <c r="C170" s="43" t="str">
        <f>IFERROR(VLOOKUP(A:A,变更记录表_产品!A:C,3,0),"")</f>
        <v>盛斌斌</v>
      </c>
      <c r="D170" s="43" t="str">
        <f>IFERROR(VLOOKUP(A:A,变更记录表_产品!A:D,4,0),"")</f>
        <v>维修工程部</v>
      </c>
      <c r="E170" s="43" t="str">
        <f>IFERROR(VLOOKUP(A:A,变更记录表_产品!A:E,5,0),"")</f>
        <v>MIS</v>
      </c>
      <c r="F170" s="40" t="str">
        <f>IFERROR(VLOOKUP(A:A,变更记录表_产品!A:F,6,0),"")</f>
        <v>删除5步移动步骤</v>
      </c>
      <c r="G170" s="46" t="str">
        <f>IFERROR(VLOOKUP(A:A,变更记录表_产品!A:G,7,0),"")</f>
        <v>PN：87232329V03 SN：10339这个的最近5步移动步骤删除</v>
      </c>
      <c r="H170" s="57" t="str">
        <f>IFERROR(VLOOKUP(A:A,变更记录表_产品!A:I,9,0),"")</f>
        <v>中</v>
      </c>
      <c r="I170" s="57">
        <f>IFERROR(VLOOKUP(A:A,变更记录表_产品!A:J,10,0),"")</f>
        <v>0.2</v>
      </c>
      <c r="J170" s="61" t="str">
        <f>IFERROR(VLOOKUP(A:A,变更记录表_产品!A:H,8,0),"")</f>
        <v>FLB修改做仅拆下</v>
      </c>
      <c r="K170" s="65" t="str">
        <f>IFERROR(VLOOKUP(A:A,变更记录表_产品!A:M,13,0),"")</f>
        <v>程泽</v>
      </c>
      <c r="L170" s="65" t="str">
        <f>IFERROR(VLOOKUP(A:A,变更记录表_产品!A:N,14,0),"")</f>
        <v>陈飞</v>
      </c>
      <c r="M170" s="50">
        <f>IFERROR(VLOOKUP(A:A,变更记录表_产品!A:K,11,0),"")</f>
        <v>42517</v>
      </c>
      <c r="N170" s="50">
        <f>IFERROR(VLOOKUP(A:A,变更记录表_产品!A:L,12,0),"")</f>
        <v>42521</v>
      </c>
      <c r="O170" s="20">
        <f t="shared" ca="1" si="2"/>
        <v>608</v>
      </c>
      <c r="P170" s="65" t="str">
        <f>IFERROR(VLOOKUP(A:A,变更记录表_产品!A:O,15,0),"")</f>
        <v>数据变更</v>
      </c>
      <c r="Q170" s="70" t="str">
        <f>IFERROR(VLOOKUP(A:A,变更记录表_产品!A:P,16,0),"")</f>
        <v>已完成</v>
      </c>
      <c r="R170" s="40" t="str">
        <f>IFERROR(VLOOKUP(A:A,变更记录表_产品!A:Q,17,0),"")</f>
        <v>.\数据提取变更签字扫描件\机务\20160518.pdf</v>
      </c>
      <c r="S170" s="70" t="s">
        <v>92</v>
      </c>
      <c r="T170" s="71" t="s">
        <v>198</v>
      </c>
    </row>
    <row r="171" spans="1:20">
      <c r="A171" s="24">
        <v>171</v>
      </c>
      <c r="B171" s="50">
        <f>IFERROR(VLOOKUP(A:A,变更记录表_产品!A:B,2,0),"")</f>
        <v>42509</v>
      </c>
      <c r="C171" s="43" t="str">
        <f>IFERROR(VLOOKUP(A:A,变更记录表_产品!A:C,3,0),"")</f>
        <v>张琦</v>
      </c>
      <c r="D171" s="43" t="str">
        <f>IFERROR(VLOOKUP(A:A,变更记录表_产品!A:D,4,0),"")</f>
        <v>维修工程部</v>
      </c>
      <c r="E171" s="43" t="str">
        <f>IFERROR(VLOOKUP(A:A,变更记录表_产品!A:E,5,0),"")</f>
        <v>MIS</v>
      </c>
      <c r="F171" s="40" t="str">
        <f>IFERROR(VLOOKUP(A:A,变更记录表_产品!A:F,6,0),"")</f>
        <v>MIS系统修改及问题</v>
      </c>
      <c r="G171" s="46" t="str">
        <f>IFERROR(VLOOKUP(A:A,变更记录表_产品!A:G,7,0),"")</f>
        <v>三条工卡方案的修复</v>
      </c>
      <c r="H171" s="57" t="str">
        <f>IFERROR(VLOOKUP(A:A,变更记录表_产品!A:I,9,0),"")</f>
        <v>中</v>
      </c>
      <c r="I171" s="57">
        <f>IFERROR(VLOOKUP(A:A,变更记录表_产品!A:J,10,0),"")</f>
        <v>0.5</v>
      </c>
      <c r="J171" s="61" t="str">
        <f>IFERROR(VLOOKUP(A:A,变更记录表_产品!A:H,8,0),"")</f>
        <v>历史遗留问题</v>
      </c>
      <c r="K171" s="65" t="str">
        <f>IFERROR(VLOOKUP(A:A,变更记录表_产品!A:M,13,0),"")</f>
        <v>程泽</v>
      </c>
      <c r="L171" s="65" t="str">
        <f>IFERROR(VLOOKUP(A:A,变更记录表_产品!A:N,14,0),"")</f>
        <v>陈飞</v>
      </c>
      <c r="M171" s="50">
        <f>IFERROR(VLOOKUP(A:A,变更记录表_产品!A:K,11,0),"")</f>
        <v>42517</v>
      </c>
      <c r="N171" s="50">
        <f>IFERROR(VLOOKUP(A:A,变更记录表_产品!A:L,12,0),"")</f>
        <v>42517</v>
      </c>
      <c r="O171" s="20">
        <f t="shared" ca="1" si="2"/>
        <v>608</v>
      </c>
      <c r="P171" s="65" t="str">
        <f>IFERROR(VLOOKUP(A:A,变更记录表_产品!A:O,15,0),"")</f>
        <v>数据变更</v>
      </c>
      <c r="Q171" s="70" t="str">
        <f>IFERROR(VLOOKUP(A:A,变更记录表_产品!A:P,16,0),"")</f>
        <v>已完成</v>
      </c>
      <c r="R171" s="40" t="str">
        <f>IFERROR(VLOOKUP(A:A,变更记录表_产品!A:Q,17,0),"")</f>
        <v>.\数据提取变更签字扫描件\机务\20160518.pdf</v>
      </c>
      <c r="S171" s="70" t="s">
        <v>143</v>
      </c>
      <c r="T171" s="71">
        <v>0</v>
      </c>
    </row>
    <row r="172" spans="1:20">
      <c r="A172" s="24">
        <v>172</v>
      </c>
      <c r="B172" s="50">
        <f>IFERROR(VLOOKUP(A:A,变更记录表_产品!A:B,2,0),"")</f>
        <v>42509</v>
      </c>
      <c r="C172" s="43" t="str">
        <f>IFERROR(VLOOKUP(A:A,变更记录表_产品!A:C,3,0),"")</f>
        <v>张志瑜</v>
      </c>
      <c r="D172" s="43" t="str">
        <f>IFERROR(VLOOKUP(A:A,变更记录表_产品!A:D,4,0),"")</f>
        <v>采购保障部</v>
      </c>
      <c r="E172" s="43" t="str">
        <f>IFERROR(VLOOKUP(A:A,变更记录表_产品!A:E,5,0),"")</f>
        <v>MIS</v>
      </c>
      <c r="F172" s="40" t="str">
        <f>IFERROR(VLOOKUP(A:A,变更记录表_产品!A:F,6,0),"")</f>
        <v>20160519-寄售退回厂家申请数据导出</v>
      </c>
      <c r="G172" s="46" t="str">
        <f>IFERROR(VLOOKUP(A:A,变更记录表_产品!A:G,7,0),"")</f>
        <v xml:space="preserve">寄售退回厂家发料数据提取 </v>
      </c>
      <c r="H172" s="57" t="str">
        <f>IFERROR(VLOOKUP(A:A,变更记录表_产品!A:I,9,0),"")</f>
        <v>高</v>
      </c>
      <c r="I172" s="57">
        <f>IFERROR(VLOOKUP(A:A,变更记录表_产品!A:J,10,0),"")</f>
        <v>0.5</v>
      </c>
      <c r="J172" s="61" t="str">
        <f>IFERROR(VLOOKUP(A:A,变更记录表_产品!A:H,8,0),"")</f>
        <v>核对寄售汇总页面已退回厂家数量哪些历史数据有问题</v>
      </c>
      <c r="K172" s="65" t="str">
        <f>IFERROR(VLOOKUP(A:A,变更记录表_产品!A:M,13,0),"")</f>
        <v>杨潇白</v>
      </c>
      <c r="L172" s="65" t="str">
        <f>IFERROR(VLOOKUP(A:A,变更记录表_产品!A:N,14,0),"")</f>
        <v>陈飞</v>
      </c>
      <c r="M172" s="50">
        <f>IFERROR(VLOOKUP(A:A,变更记录表_产品!A:K,11,0),"")</f>
        <v>42517</v>
      </c>
      <c r="N172" s="50">
        <f>IFERROR(VLOOKUP(A:A,变更记录表_产品!A:L,12,0),"")</f>
        <v>42517</v>
      </c>
      <c r="O172" s="20">
        <f t="shared" ca="1" si="2"/>
        <v>608</v>
      </c>
      <c r="P172" s="65" t="str">
        <f>IFERROR(VLOOKUP(A:A,变更记录表_产品!A:O,15,0),"")</f>
        <v>数据提取</v>
      </c>
      <c r="Q172" s="70" t="str">
        <f>IFERROR(VLOOKUP(A:A,变更记录表_产品!A:P,16,0),"")</f>
        <v>已完成</v>
      </c>
      <c r="R172" s="40" t="str">
        <f>IFERROR(VLOOKUP(A:A,变更记录表_产品!A:Q,17,0),"")</f>
        <v>.\数据提取变更签字扫描件\机务\20160519-寄售退回厂家发料数据提取-签字.jpg</v>
      </c>
      <c r="S172" s="70" t="s">
        <v>25</v>
      </c>
      <c r="T172" s="71">
        <v>0</v>
      </c>
    </row>
    <row r="173" spans="1:20">
      <c r="A173" s="24">
        <v>173</v>
      </c>
      <c r="B173" s="50">
        <f>IFERROR(VLOOKUP(A:A,变更记录表_产品!A:B,2,0),"")</f>
        <v>42509</v>
      </c>
      <c r="C173" s="43" t="str">
        <f>IFERROR(VLOOKUP(A:A,变更记录表_产品!A:C,3,0),"")</f>
        <v>张志瑜</v>
      </c>
      <c r="D173" s="43" t="str">
        <f>IFERROR(VLOOKUP(A:A,变更记录表_产品!A:D,4,0),"")</f>
        <v>采购保障部</v>
      </c>
      <c r="E173" s="43" t="str">
        <f>IFERROR(VLOOKUP(A:A,变更记录表_产品!A:E,5,0),"")</f>
        <v>MIS</v>
      </c>
      <c r="F173" s="40" t="str">
        <f>IFERROR(VLOOKUP(A:A,变更记录表_产品!A:F,6,0),"")</f>
        <v>20160519-S8990-011收料数据行丢失</v>
      </c>
      <c r="G173" s="46" t="str">
        <f>IFERROR(VLOOKUP(A:A,变更记录表_产品!A:G,7,0),"")</f>
        <v>14POS0949合同收料界面数据丢失</v>
      </c>
      <c r="H173" s="57" t="str">
        <f>IFERROR(VLOOKUP(A:A,变更记录表_产品!A:I,9,0),"")</f>
        <v>中</v>
      </c>
      <c r="I173" s="57">
        <f>IFERROR(VLOOKUP(A:A,变更记录表_产品!A:J,10,0),"")</f>
        <v>0</v>
      </c>
      <c r="J173" s="61">
        <f>IFERROR(VLOOKUP(A:A,变更记录表_产品!A:H,8,0),"")</f>
        <v>0</v>
      </c>
      <c r="K173" s="65" t="str">
        <f>IFERROR(VLOOKUP(A:A,变更记录表_产品!A:M,13,0),"")</f>
        <v>杨潇白</v>
      </c>
      <c r="L173" s="65" t="str">
        <f>IFERROR(VLOOKUP(A:A,变更记录表_产品!A:N,14,0),"")</f>
        <v>陈飞</v>
      </c>
      <c r="M173" s="50">
        <f>IFERROR(VLOOKUP(A:A,变更记录表_产品!A:K,11,0),"")</f>
        <v>42517</v>
      </c>
      <c r="N173" s="50">
        <f>IFERROR(VLOOKUP(A:A,变更记录表_产品!A:L,12,0),"")</f>
        <v>42597</v>
      </c>
      <c r="O173" s="20">
        <f t="shared" ca="1" si="2"/>
        <v>608</v>
      </c>
      <c r="P173" s="65" t="str">
        <f>IFERROR(VLOOKUP(A:A,变更记录表_产品!A:O,15,0),"")</f>
        <v>数据变更</v>
      </c>
      <c r="Q173" s="70" t="str">
        <f>IFERROR(VLOOKUP(A:A,变更记录表_产品!A:P,16,0),"")</f>
        <v>已完成</v>
      </c>
      <c r="R173" s="40" t="str">
        <f>IFERROR(VLOOKUP(A:A,变更记录表_产品!A:Q,17,0),"")</f>
        <v>.\数据提取变更签字扫描件\机务\20160519-S8990-011收料行丢失-签字.jpg</v>
      </c>
      <c r="S173" s="70" t="s">
        <v>145</v>
      </c>
      <c r="T173" s="71">
        <v>0</v>
      </c>
    </row>
    <row r="174" spans="1:20" ht="22.5">
      <c r="A174" s="24">
        <v>174</v>
      </c>
      <c r="B174" s="50">
        <f>IFERROR(VLOOKUP(A:A,变更记录表_产品!A:B,2,0),"")</f>
        <v>42510</v>
      </c>
      <c r="C174" s="43" t="str">
        <f>IFERROR(VLOOKUP(A:A,变更记录表_产品!A:C,3,0),"")</f>
        <v>张志瑜</v>
      </c>
      <c r="D174" s="43" t="str">
        <f>IFERROR(VLOOKUP(A:A,变更记录表_产品!A:D,4,0),"")</f>
        <v>采购保障部</v>
      </c>
      <c r="E174" s="43" t="str">
        <f>IFERROR(VLOOKUP(A:A,变更记录表_产品!A:E,5,0),"")</f>
        <v>MIS</v>
      </c>
      <c r="F174" s="40" t="str">
        <f>IFERROR(VLOOKUP(A:A,变更记录表_产品!A:F,6,0),"")</f>
        <v>20160520-D65589-1 数据问题： 关于MIS 15POLS0175 归还发料问题</v>
      </c>
      <c r="G174" s="46" t="str">
        <f>IFERROR(VLOOKUP(A:A,变更记录表_产品!A:G,7,0),"")</f>
        <v>件号D65589-1 合同15POLS0175 合同16POP0657 申请单号SA1507110026 SA1604195637</v>
      </c>
      <c r="H174" s="57" t="str">
        <f>IFERROR(VLOOKUP(A:A,变更记录表_产品!A:I,9,0),"")</f>
        <v>高</v>
      </c>
      <c r="I174" s="57">
        <f>IFERROR(VLOOKUP(A:A,变更记录表_产品!A:J,10,0),"")</f>
        <v>0.1</v>
      </c>
      <c r="J174" s="61" t="str">
        <f>IFERROR(VLOOKUP(A:A,变更记录表_产品!A:H,8,0),"")</f>
        <v>人为误操作+系统问题</v>
      </c>
      <c r="K174" s="65" t="str">
        <f>IFERROR(VLOOKUP(A:A,变更记录表_产品!A:M,13,0),"")</f>
        <v>杨潇白</v>
      </c>
      <c r="L174" s="65" t="str">
        <f>IFERROR(VLOOKUP(A:A,变更记录表_产品!A:N,14,0),"")</f>
        <v>陈飞</v>
      </c>
      <c r="M174" s="50">
        <f>IFERROR(VLOOKUP(A:A,变更记录表_产品!A:K,11,0),"")</f>
        <v>42517</v>
      </c>
      <c r="N174" s="50">
        <f>IFERROR(VLOOKUP(A:A,变更记录表_产品!A:L,12,0),"")</f>
        <v>42652</v>
      </c>
      <c r="O174" s="20">
        <f t="shared" ca="1" si="2"/>
        <v>607</v>
      </c>
      <c r="P174" s="65" t="str">
        <f>IFERROR(VLOOKUP(A:A,变更记录表_产品!A:O,15,0),"")</f>
        <v>数据变更</v>
      </c>
      <c r="Q174" s="70" t="str">
        <f>IFERROR(VLOOKUP(A:A,变更记录表_产品!A:P,16,0),"")</f>
        <v>已完成</v>
      </c>
      <c r="R174" s="40" t="str">
        <f>IFERROR(VLOOKUP(A:A,变更记录表_产品!A:Q,17,0),"")</f>
        <v>.\数据提取变更签字扫描件\机务\20160520-D65589-1系统数据错误.jpg</v>
      </c>
      <c r="S174" s="70" t="s">
        <v>147</v>
      </c>
      <c r="T174" s="71">
        <v>0</v>
      </c>
    </row>
    <row r="175" spans="1:20">
      <c r="A175" s="24">
        <v>175</v>
      </c>
      <c r="B175" s="50">
        <f>IFERROR(VLOOKUP(A:A,变更记录表_产品!A:B,2,0),"")</f>
        <v>42510</v>
      </c>
      <c r="C175" s="43" t="str">
        <f>IFERROR(VLOOKUP(A:A,变更记录表_产品!A:C,3,0),"")</f>
        <v>张志瑜</v>
      </c>
      <c r="D175" s="43" t="str">
        <f>IFERROR(VLOOKUP(A:A,变更记录表_产品!A:D,4,0),"")</f>
        <v>采购保障部</v>
      </c>
      <c r="E175" s="43" t="str">
        <f>IFERROR(VLOOKUP(A:A,变更记录表_产品!A:E,5,0),"")</f>
        <v>MIS</v>
      </c>
      <c r="F175" s="40" t="str">
        <f>IFERROR(VLOOKUP(A:A,变更记录表_产品!A:F,6,0),"")</f>
        <v>20160520-16SM01644 系统数据错误</v>
      </c>
      <c r="G175" s="46" t="str">
        <f>IFERROR(VLOOKUP(A:A,变更记录表_产品!A:G,7,0),"")</f>
        <v>转库单号16SM01644,件号：GA9112 系统数据错误</v>
      </c>
      <c r="H175" s="57" t="str">
        <f>IFERROR(VLOOKUP(A:A,变更记录表_产品!A:I,9,0),"")</f>
        <v>高</v>
      </c>
      <c r="I175" s="57">
        <f>IFERROR(VLOOKUP(A:A,变更记录表_产品!A:J,10,0),"")</f>
        <v>0</v>
      </c>
      <c r="J175" s="61">
        <f>IFERROR(VLOOKUP(A:A,变更记录表_产品!A:H,8,0),"")</f>
        <v>0</v>
      </c>
      <c r="K175" s="65" t="str">
        <f>IFERROR(VLOOKUP(A:A,变更记录表_产品!A:M,13,0),"")</f>
        <v>杨潇白</v>
      </c>
      <c r="L175" s="65" t="str">
        <f>IFERROR(VLOOKUP(A:A,变更记录表_产品!A:N,14,0),"")</f>
        <v>陈飞</v>
      </c>
      <c r="M175" s="50">
        <f>IFERROR(VLOOKUP(A:A,变更记录表_产品!A:K,11,0),"")</f>
        <v>42517</v>
      </c>
      <c r="N175" s="50">
        <f>IFERROR(VLOOKUP(A:A,变更记录表_产品!A:L,12,0),"")</f>
        <v>42569</v>
      </c>
      <c r="O175" s="20">
        <f t="shared" ca="1" si="2"/>
        <v>607</v>
      </c>
      <c r="P175" s="65" t="str">
        <f>IFERROR(VLOOKUP(A:A,变更记录表_产品!A:O,15,0),"")</f>
        <v>数据变更</v>
      </c>
      <c r="Q175" s="70" t="str">
        <f>IFERROR(VLOOKUP(A:A,变更记录表_产品!A:P,16,0),"")</f>
        <v>已完成</v>
      </c>
      <c r="R175" s="40" t="str">
        <f>IFERROR(VLOOKUP(A:A,变更记录表_产品!A:Q,17,0),"")</f>
        <v>.\数据提取变更签字扫描件\机务\20160520-16SM01644系统数据错误.jpg</v>
      </c>
      <c r="S175" s="70" t="s">
        <v>145</v>
      </c>
      <c r="T175" s="71">
        <v>0</v>
      </c>
    </row>
    <row r="176" spans="1:20" ht="22.5">
      <c r="A176" s="24">
        <v>176</v>
      </c>
      <c r="B176" s="50">
        <f>IFERROR(VLOOKUP(A:A,变更记录表_产品!A:B,2,0),"")</f>
        <v>42513</v>
      </c>
      <c r="C176" s="43" t="str">
        <f>IFERROR(VLOOKUP(A:A,变更记录表_产品!A:C,3,0),"")</f>
        <v>张志瑜</v>
      </c>
      <c r="D176" s="43" t="str">
        <f>IFERROR(VLOOKUP(A:A,变更记录表_产品!A:D,4,0),"")</f>
        <v>采购保障部</v>
      </c>
      <c r="E176" s="43" t="str">
        <f>IFERROR(VLOOKUP(A:A,变更记录表_产品!A:E,5,0),"")</f>
        <v>MIS</v>
      </c>
      <c r="F176" s="40" t="str">
        <f>IFERROR(VLOOKUP(A:A,变更记录表_产品!A:F,6,0),"")</f>
        <v>20160523-16POH0071NGO收料综合库存数据消失</v>
      </c>
      <c r="G176" s="46" t="str">
        <f>IFERROR(VLOOKUP(A:A,变更记录表_产品!A:G,7,0),"")</f>
        <v>16POH0071 合同收料2批入库，其中一批在综合查询界面没有显示出来库存(异地收料)，数据消失。</v>
      </c>
      <c r="H176" s="57" t="str">
        <f>IFERROR(VLOOKUP(A:A,变更记录表_产品!A:I,9,0),"")</f>
        <v>高</v>
      </c>
      <c r="I176" s="57">
        <f>IFERROR(VLOOKUP(A:A,变更记录表_产品!A:J,10,0),"")</f>
        <v>0</v>
      </c>
      <c r="J176" s="61">
        <f>IFERROR(VLOOKUP(A:A,变更记录表_产品!A:H,8,0),"")</f>
        <v>0</v>
      </c>
      <c r="K176" s="65" t="str">
        <f>IFERROR(VLOOKUP(A:A,变更记录表_产品!A:M,13,0),"")</f>
        <v>杨潇白</v>
      </c>
      <c r="L176" s="65" t="str">
        <f>IFERROR(VLOOKUP(A:A,变更记录表_产品!A:N,14,0),"")</f>
        <v>陈飞</v>
      </c>
      <c r="M176" s="50">
        <f>IFERROR(VLOOKUP(A:A,变更记录表_产品!A:K,11,0),"")</f>
        <v>42517</v>
      </c>
      <c r="N176" s="50">
        <f>IFERROR(VLOOKUP(A:A,变更记录表_产品!A:L,12,0),"")</f>
        <v>42597</v>
      </c>
      <c r="O176" s="20">
        <f t="shared" ca="1" si="2"/>
        <v>604</v>
      </c>
      <c r="P176" s="65" t="str">
        <f>IFERROR(VLOOKUP(A:A,变更记录表_产品!A:O,15,0),"")</f>
        <v>数据变更</v>
      </c>
      <c r="Q176" s="70" t="str">
        <f>IFERROR(VLOOKUP(A:A,变更记录表_产品!A:P,16,0),"")</f>
        <v>已完成</v>
      </c>
      <c r="R176" s="40" t="str">
        <f>IFERROR(VLOOKUP(A:A,变更记录表_产品!A:Q,17,0),"")</f>
        <v>.\数据提取变更签字扫描件\机务\20160525-16POH0071部分数据验收完丢失.jpg</v>
      </c>
      <c r="S176" s="70" t="s">
        <v>145</v>
      </c>
      <c r="T176" s="71">
        <v>0</v>
      </c>
    </row>
    <row r="177" spans="1:20" ht="22.5">
      <c r="A177" s="24">
        <v>177</v>
      </c>
      <c r="B177" s="50">
        <f>IFERROR(VLOOKUP(A:A,变更记录表_产品!A:B,2,0),"")</f>
        <v>42513</v>
      </c>
      <c r="C177" s="43" t="str">
        <f>IFERROR(VLOOKUP(A:A,变更记录表_产品!A:C,3,0),"")</f>
        <v>张志瑜</v>
      </c>
      <c r="D177" s="43" t="str">
        <f>IFERROR(VLOOKUP(A:A,变更记录表_产品!A:D,4,0),"")</f>
        <v>采购保障部</v>
      </c>
      <c r="E177" s="43" t="str">
        <f>IFERROR(VLOOKUP(A:A,变更记录表_产品!A:E,5,0),"")</f>
        <v>MIS</v>
      </c>
      <c r="F177" s="40" t="str">
        <f>IFERROR(VLOOKUP(A:A,变更记录表_产品!A:F,6,0),"")</f>
        <v>20160523-16POLS0184部分收料无法验收</v>
      </c>
      <c r="G177" s="46" t="str">
        <f>IFERROR(VLOOKUP(A:A,变更记录表_产品!A:G,7,0),"")</f>
        <v>该合同1105479、1105480和1105484这三个批次到验收界面点击验收通过显示ERROR</v>
      </c>
      <c r="H177" s="57" t="str">
        <f>IFERROR(VLOOKUP(A:A,变更记录表_产品!A:I,9,0),"")</f>
        <v>高</v>
      </c>
      <c r="I177" s="57">
        <f>IFERROR(VLOOKUP(A:A,变更记录表_产品!A:J,10,0),"")</f>
        <v>0</v>
      </c>
      <c r="J177" s="61">
        <f>IFERROR(VLOOKUP(A:A,变更记录表_产品!A:H,8,0),"")</f>
        <v>0</v>
      </c>
      <c r="K177" s="65" t="str">
        <f>IFERROR(VLOOKUP(A:A,变更记录表_产品!A:M,13,0),"")</f>
        <v>杨潇白</v>
      </c>
      <c r="L177" s="65" t="str">
        <f>IFERROR(VLOOKUP(A:A,变更记录表_产品!A:N,14,0),"")</f>
        <v>陈飞</v>
      </c>
      <c r="M177" s="50">
        <f>IFERROR(VLOOKUP(A:A,变更记录表_产品!A:K,11,0),"")</f>
        <v>42517</v>
      </c>
      <c r="N177" s="50">
        <f>IFERROR(VLOOKUP(A:A,变更记录表_产品!A:L,12,0),"")</f>
        <v>42518</v>
      </c>
      <c r="O177" s="20">
        <f t="shared" ca="1" si="2"/>
        <v>604</v>
      </c>
      <c r="P177" s="65" t="str">
        <f>IFERROR(VLOOKUP(A:A,变更记录表_产品!A:O,15,0),"")</f>
        <v>数据变更</v>
      </c>
      <c r="Q177" s="70" t="str">
        <f>IFERROR(VLOOKUP(A:A,变更记录表_产品!A:P,16,0),"")</f>
        <v>已完成</v>
      </c>
      <c r="R177" s="40" t="str">
        <f>IFERROR(VLOOKUP(A:A,变更记录表_产品!A:Q,17,0),"")</f>
        <v>.\数据提取变更签字扫描件\机务\20160525-16POLS0182部分收料无法验收.jpg</v>
      </c>
      <c r="S177" s="70" t="s">
        <v>145</v>
      </c>
      <c r="T177" s="71" t="s">
        <v>223</v>
      </c>
    </row>
    <row r="178" spans="1:20">
      <c r="A178" s="24">
        <v>178</v>
      </c>
      <c r="B178" s="50">
        <f>IFERROR(VLOOKUP(A:A,变更记录表_产品!A:B,2,0),"")</f>
        <v>42514</v>
      </c>
      <c r="C178" s="43" t="str">
        <f>IFERROR(VLOOKUP(A:A,变更记录表_产品!A:C,3,0),"")</f>
        <v>张琦</v>
      </c>
      <c r="D178" s="43" t="str">
        <f>IFERROR(VLOOKUP(A:A,变更记录表_产品!A:D,4,0),"")</f>
        <v>维修工程部</v>
      </c>
      <c r="E178" s="43" t="str">
        <f>IFERROR(VLOOKUP(A:A,变更记录表_产品!A:E,5,0),"")</f>
        <v>MIS</v>
      </c>
      <c r="F178" s="40" t="str">
        <f>IFERROR(VLOOKUP(A:A,变更记录表_产品!A:F,6,0),"")</f>
        <v>规定导出</v>
      </c>
      <c r="G178" s="46">
        <f>IFERROR(VLOOKUP(A:A,变更记录表_产品!A:G,7,0),"")</f>
        <v>0</v>
      </c>
      <c r="H178" s="57" t="str">
        <f>IFERROR(VLOOKUP(A:A,变更记录表_产品!A:I,9,0),"")</f>
        <v>高</v>
      </c>
      <c r="I178" s="57">
        <f>IFERROR(VLOOKUP(A:A,变更记录表_产品!A:J,10,0),"")</f>
        <v>0.4</v>
      </c>
      <c r="J178" s="61" t="str">
        <f>IFERROR(VLOOKUP(A:A,变更记录表_产品!A:H,8,0),"")</f>
        <v>规定数据库需要到2张表，前期需要人工梳理一下</v>
      </c>
      <c r="K178" s="65" t="str">
        <f>IFERROR(VLOOKUP(A:A,变更记录表_产品!A:M,13,0),"")</f>
        <v>程泽</v>
      </c>
      <c r="L178" s="65" t="str">
        <f>IFERROR(VLOOKUP(A:A,变更记录表_产品!A:N,14,0),"")</f>
        <v>陈飞</v>
      </c>
      <c r="M178" s="50">
        <f>IFERROR(VLOOKUP(A:A,变更记录表_产品!A:K,11,0),"")</f>
        <v>42517</v>
      </c>
      <c r="N178" s="50">
        <f>IFERROR(VLOOKUP(A:A,变更记录表_产品!A:L,12,0),"")</f>
        <v>42525</v>
      </c>
      <c r="O178" s="20">
        <f t="shared" ca="1" si="2"/>
        <v>603</v>
      </c>
      <c r="P178" s="65" t="str">
        <f>IFERROR(VLOOKUP(A:A,变更记录表_产品!A:O,15,0),"")</f>
        <v>数据提取</v>
      </c>
      <c r="Q178" s="70" t="str">
        <f>IFERROR(VLOOKUP(A:A,变更记录表_产品!A:P,16,0),"")</f>
        <v>已完成</v>
      </c>
      <c r="R178" s="40" t="str">
        <f>IFERROR(VLOOKUP(A:A,变更记录表_产品!A:Q,17,0),"")</f>
        <v>.\数据提取变更签字扫描件\机务\20160524.pdf</v>
      </c>
      <c r="S178" s="70" t="s">
        <v>25</v>
      </c>
      <c r="T178" s="71">
        <v>0</v>
      </c>
    </row>
    <row r="179" spans="1:20" ht="22.5">
      <c r="A179" s="24">
        <v>179</v>
      </c>
      <c r="B179" s="50">
        <f>IFERROR(VLOOKUP(A:A,变更记录表_产品!A:B,2,0),"")</f>
        <v>42514</v>
      </c>
      <c r="C179" s="43" t="str">
        <f>IFERROR(VLOOKUP(A:A,变更记录表_产品!A:C,3,0),"")</f>
        <v>张琦</v>
      </c>
      <c r="D179" s="43" t="str">
        <f>IFERROR(VLOOKUP(A:A,变更记录表_产品!A:D,4,0),"")</f>
        <v>维修工程部</v>
      </c>
      <c r="E179" s="43" t="str">
        <f>IFERROR(VLOOKUP(A:A,变更记录表_产品!A:E,5,0),"")</f>
        <v>MIS</v>
      </c>
      <c r="F179" s="40" t="str">
        <f>IFERROR(VLOOKUP(A:A,变更记录表_产品!A:F,6,0),"")</f>
        <v>修改一个件的机号</v>
      </c>
      <c r="G179" s="46" t="str">
        <f>IFERROR(VLOOKUP(A:A,变更记录表_产品!A:G,7,0),"")</f>
        <v xml:space="preserve"> PN：SIC5059-13-10 SN：AS0584 这个件的机号从“B6301”修改为“B6309”</v>
      </c>
      <c r="H179" s="57" t="str">
        <f>IFERROR(VLOOKUP(A:A,变更记录表_产品!A:I,9,0),"")</f>
        <v>中</v>
      </c>
      <c r="I179" s="57">
        <f>IFERROR(VLOOKUP(A:A,变更记录表_产品!A:J,10,0),"")</f>
        <v>0.1</v>
      </c>
      <c r="J179" s="61">
        <f>IFERROR(VLOOKUP(A:A,变更记录表_产品!A:H,8,0),"")</f>
        <v>0</v>
      </c>
      <c r="K179" s="65" t="str">
        <f>IFERROR(VLOOKUP(A:A,变更记录表_产品!A:M,13,0),"")</f>
        <v>程泽</v>
      </c>
      <c r="L179" s="65" t="str">
        <f>IFERROR(VLOOKUP(A:A,变更记录表_产品!A:N,14,0),"")</f>
        <v>陈飞</v>
      </c>
      <c r="M179" s="50">
        <f>IFERROR(VLOOKUP(A:A,变更记录表_产品!A:K,11,0),"")</f>
        <v>42517</v>
      </c>
      <c r="N179" s="50">
        <f>IFERROR(VLOOKUP(A:A,变更记录表_产品!A:L,12,0),"")</f>
        <v>42548</v>
      </c>
      <c r="O179" s="20">
        <f t="shared" ca="1" si="2"/>
        <v>603</v>
      </c>
      <c r="P179" s="65" t="str">
        <f>IFERROR(VLOOKUP(A:A,变更记录表_产品!A:O,15,0),"")</f>
        <v>数据变更</v>
      </c>
      <c r="Q179" s="70" t="str">
        <f>IFERROR(VLOOKUP(A:A,变更记录表_产品!A:P,16,0),"")</f>
        <v>已完成</v>
      </c>
      <c r="R179" s="40" t="str">
        <f>IFERROR(VLOOKUP(A:A,变更记录表_产品!A:Q,17,0),"")</f>
        <v>.\数据提取变更签字扫描件\机务\20160524.pdf</v>
      </c>
      <c r="S179" s="70" t="s">
        <v>92</v>
      </c>
      <c r="T179" s="71">
        <v>0</v>
      </c>
    </row>
    <row r="180" spans="1:20">
      <c r="A180" s="24">
        <v>180</v>
      </c>
      <c r="B180" s="50">
        <f>IFERROR(VLOOKUP(A:A,变更记录表_产品!A:B,2,0),"")</f>
        <v>42514</v>
      </c>
      <c r="C180" s="43" t="str">
        <f>IFERROR(VLOOKUP(A:A,变更记录表_产品!A:C,3,0),"")</f>
        <v>张琦</v>
      </c>
      <c r="D180" s="43" t="str">
        <f>IFERROR(VLOOKUP(A:A,变更记录表_产品!A:D,4,0),"")</f>
        <v>维修工程部</v>
      </c>
      <c r="E180" s="43" t="str">
        <f>IFERROR(VLOOKUP(A:A,变更记录表_产品!A:E,5,0),"")</f>
        <v>MIS</v>
      </c>
      <c r="F180" s="40" t="str">
        <f>IFERROR(VLOOKUP(A:A,变更记录表_产品!A:F,6,0),"")</f>
        <v>MIS修改内容</v>
      </c>
      <c r="G180" s="46" t="str">
        <f>IFERROR(VLOOKUP(A:A,变更记录表_产品!A:G,7,0),"")</f>
        <v>MIS培训记录中有几处问题</v>
      </c>
      <c r="H180" s="57" t="str">
        <f>IFERROR(VLOOKUP(A:A,变更记录表_产品!A:I,9,0),"")</f>
        <v>中</v>
      </c>
      <c r="I180" s="57">
        <f>IFERROR(VLOOKUP(A:A,变更记录表_产品!A:J,10,0),"")</f>
        <v>0.1</v>
      </c>
      <c r="J180" s="61">
        <f>IFERROR(VLOOKUP(A:A,变更记录表_产品!A:H,8,0),"")</f>
        <v>0</v>
      </c>
      <c r="K180" s="65" t="str">
        <f>IFERROR(VLOOKUP(A:A,变更记录表_产品!A:M,13,0),"")</f>
        <v>程泽</v>
      </c>
      <c r="L180" s="65" t="str">
        <f>IFERROR(VLOOKUP(A:A,变更记录表_产品!A:N,14,0),"")</f>
        <v>陈飞</v>
      </c>
      <c r="M180" s="50">
        <f>IFERROR(VLOOKUP(A:A,变更记录表_产品!A:K,11,0),"")</f>
        <v>42517</v>
      </c>
      <c r="N180" s="50">
        <f>IFERROR(VLOOKUP(A:A,变更记录表_产品!A:L,12,0),"")</f>
        <v>42652</v>
      </c>
      <c r="O180" s="20">
        <f t="shared" ca="1" si="2"/>
        <v>603</v>
      </c>
      <c r="P180" s="65" t="str">
        <f>IFERROR(VLOOKUP(A:A,变更记录表_产品!A:O,15,0),"")</f>
        <v>数据变更</v>
      </c>
      <c r="Q180" s="70" t="str">
        <f>IFERROR(VLOOKUP(A:A,变更记录表_产品!A:P,16,0),"")</f>
        <v>已完成</v>
      </c>
      <c r="R180" s="40" t="str">
        <f>IFERROR(VLOOKUP(A:A,变更记录表_产品!A:Q,17,0),"")</f>
        <v>.\数据提取变更签字扫描件\机务\20160524.pdf</v>
      </c>
      <c r="S180" s="70" t="s">
        <v>92</v>
      </c>
      <c r="T180" s="71">
        <v>0</v>
      </c>
    </row>
    <row r="181" spans="1:20" ht="67.5">
      <c r="A181" s="24">
        <v>181</v>
      </c>
      <c r="B181" s="50">
        <f>IFERROR(VLOOKUP(A:A,变更记录表_产品!A:B,2,0),"")</f>
        <v>42514</v>
      </c>
      <c r="C181" s="43" t="str">
        <f>IFERROR(VLOOKUP(A:A,变更记录表_产品!A:C,3,0),"")</f>
        <v>张琦</v>
      </c>
      <c r="D181" s="43" t="str">
        <f>IFERROR(VLOOKUP(A:A,变更记录表_产品!A:D,4,0),"")</f>
        <v>维修工程部</v>
      </c>
      <c r="E181" s="43" t="str">
        <f>IFERROR(VLOOKUP(A:A,变更记录表_产品!A:E,5,0),"")</f>
        <v>MIS</v>
      </c>
      <c r="F181" s="40" t="str">
        <f>IFERROR(VLOOKUP(A:A,变更记录表_产品!A:F,6,0),"")</f>
        <v>删除两步移动步骤</v>
      </c>
      <c r="G181" s="46" t="str">
        <f>IFERROR(VLOOKUP(A:A,变更记录表_产品!A:G,7,0),"")</f>
        <v>把PN：N40-1B20212-102 SN：277057 这个的最近的两步移动步骤删除，并且把航材送修合同一并删除
这个件的修改一直都没有完成，现在这个件又多了几步，麻烦按照附件内要求，删除
4 步移动步骤。包括送修合同</v>
      </c>
      <c r="H181" s="57" t="str">
        <f>IFERROR(VLOOKUP(A:A,变更记录表_产品!A:I,9,0),"")</f>
        <v>中</v>
      </c>
      <c r="I181" s="57" t="str">
        <f>IFERROR(VLOOKUP(A:A,变更记录表_产品!A:J,10,0),"")</f>
        <v>0.1
0.2</v>
      </c>
      <c r="J181" s="61" t="str">
        <f>IFERROR(VLOOKUP(A:A,变更记录表_产品!A:H,8,0),"")</f>
        <v>修理厂家反馈的序号与工作者拆下的不一致，因此MIS系统拆错了一个序号。需要删除回DT后，重新做一次拆装。 
这个件的修改一直都没有完成，现在这个件又多了几步，麻烦按照附件内要求，删除
4 步移动步骤。包括送修合同</v>
      </c>
      <c r="K181" s="65" t="str">
        <f>IFERROR(VLOOKUP(A:A,变更记录表_产品!A:M,13,0),"")</f>
        <v>程泽</v>
      </c>
      <c r="L181" s="65" t="str">
        <f>IFERROR(VLOOKUP(A:A,变更记录表_产品!A:N,14,0),"")</f>
        <v>陈飞</v>
      </c>
      <c r="M181" s="50" t="str">
        <f>IFERROR(VLOOKUP(A:A,变更记录表_产品!A:K,11,0),"")</f>
        <v>2016/5/27
2016/7/11</v>
      </c>
      <c r="N181" s="50" t="str">
        <f>IFERROR(VLOOKUP(A:A,变更记录表_产品!A:L,12,0),"")</f>
        <v>2016/7/14
2016/8/22</v>
      </c>
      <c r="O181" s="20">
        <f t="shared" ca="1" si="2"/>
        <v>603</v>
      </c>
      <c r="P181" s="65" t="str">
        <f>IFERROR(VLOOKUP(A:A,变更记录表_产品!A:O,15,0),"")</f>
        <v>数据变更</v>
      </c>
      <c r="Q181" s="70" t="str">
        <f>IFERROR(VLOOKUP(A:A,变更记录表_产品!A:P,16,0),"")</f>
        <v>已完成</v>
      </c>
      <c r="R181" s="40" t="str">
        <f>IFERROR(VLOOKUP(A:A,变更记录表_产品!A:Q,17,0),"")</f>
        <v>.\数据提取变更签字扫描件\机务\20160524.pdf
.\数据提取变更签字扫描件\机务\20160711.pdf</v>
      </c>
      <c r="S181" s="70" t="s">
        <v>92</v>
      </c>
      <c r="T181" s="71">
        <v>0</v>
      </c>
    </row>
    <row r="182" spans="1:20">
      <c r="A182" s="24">
        <v>182</v>
      </c>
      <c r="B182" s="50">
        <f>IFERROR(VLOOKUP(A:A,变更记录表_产品!A:B,2,0),"")</f>
        <v>42510</v>
      </c>
      <c r="C182" s="43" t="str">
        <f>IFERROR(VLOOKUP(A:A,变更记录表_产品!A:C,3,0),"")</f>
        <v>张志瑜</v>
      </c>
      <c r="D182" s="43" t="str">
        <f>IFERROR(VLOOKUP(A:A,变更记录表_产品!A:D,4,0),"")</f>
        <v>采购保障部</v>
      </c>
      <c r="E182" s="43" t="str">
        <f>IFERROR(VLOOKUP(A:A,变更记录表_产品!A:E,5,0),"")</f>
        <v>MIS</v>
      </c>
      <c r="F182" s="40" t="str">
        <f>IFERROR(VLOOKUP(A:A,变更记录表_产品!A:F,6,0),"")</f>
        <v>20160520-系统转库数据错误</v>
      </c>
      <c r="G182" s="46" t="str">
        <f>IFERROR(VLOOKUP(A:A,变更记录表_产品!A:G,7,0),"")</f>
        <v>件号NAS1352C04-12系统转库数据错误</v>
      </c>
      <c r="H182" s="57" t="str">
        <f>IFERROR(VLOOKUP(A:A,变更记录表_产品!A:I,9,0),"")</f>
        <v>高</v>
      </c>
      <c r="I182" s="57">
        <f>IFERROR(VLOOKUP(A:A,变更记录表_产品!A:J,10,0),"")</f>
        <v>0.3</v>
      </c>
      <c r="J182" s="61">
        <f>IFERROR(VLOOKUP(A:A,变更记录表_产品!A:H,8,0),"")</f>
        <v>0</v>
      </c>
      <c r="K182" s="65" t="str">
        <f>IFERROR(VLOOKUP(A:A,变更记录表_产品!A:M,13,0),"")</f>
        <v>杨潇白</v>
      </c>
      <c r="L182" s="65" t="str">
        <f>IFERROR(VLOOKUP(A:A,变更记录表_产品!A:N,14,0),"")</f>
        <v>陈飞</v>
      </c>
      <c r="M182" s="50">
        <f>IFERROR(VLOOKUP(A:A,变更记录表_产品!A:K,11,0),"")</f>
        <v>42534</v>
      </c>
      <c r="N182" s="50">
        <f>IFERROR(VLOOKUP(A:A,变更记录表_产品!A:L,12,0),"")</f>
        <v>42534</v>
      </c>
      <c r="O182" s="20">
        <f t="shared" ca="1" si="2"/>
        <v>607</v>
      </c>
      <c r="P182" s="65" t="str">
        <f>IFERROR(VLOOKUP(A:A,变更记录表_产品!A:O,15,0),"")</f>
        <v>数据变更</v>
      </c>
      <c r="Q182" s="70" t="str">
        <f>IFERROR(VLOOKUP(A:A,变更记录表_产品!A:P,16,0),"")</f>
        <v>已完成</v>
      </c>
      <c r="R182" s="40" t="str">
        <f>IFERROR(VLOOKUP(A:A,变更记录表_产品!A:Q,17,0),"")</f>
        <v>.\数据提取变更签字扫描件\机务\20160520-系统转库数据错误.JPG</v>
      </c>
      <c r="S182" s="70" t="s">
        <v>145</v>
      </c>
      <c r="T182" s="71" t="s">
        <v>224</v>
      </c>
    </row>
    <row r="183" spans="1:20">
      <c r="A183" s="24">
        <v>183</v>
      </c>
      <c r="B183" s="50">
        <f>IFERROR(VLOOKUP(A:A,变更记录表_产品!A:B,2,0),"")</f>
        <v>42478</v>
      </c>
      <c r="C183" s="43" t="str">
        <f>IFERROR(VLOOKUP(A:A,变更记录表_产品!A:C,3,0),"")</f>
        <v>张志瑜</v>
      </c>
      <c r="D183" s="43" t="str">
        <f>IFERROR(VLOOKUP(A:A,变更记录表_产品!A:D,4,0),"")</f>
        <v>采购保障部</v>
      </c>
      <c r="E183" s="43" t="str">
        <f>IFERROR(VLOOKUP(A:A,变更记录表_产品!A:E,5,0),"")</f>
        <v>MIS</v>
      </c>
      <c r="F183" s="40" t="str">
        <f>IFERROR(VLOOKUP(A:A,变更记录表_产品!A:F,6,0),"")</f>
        <v>烤箱MIS数据变更</v>
      </c>
      <c r="G183" s="46" t="str">
        <f>IFERROR(VLOOKUP(A:A,变更记录表_产品!A:G,7,0),"")</f>
        <v>3个序号烤箱还在B6258上，实物在库房</v>
      </c>
      <c r="H183" s="57" t="str">
        <f>IFERROR(VLOOKUP(A:A,变更记录表_产品!A:I,9,0),"")</f>
        <v>中</v>
      </c>
      <c r="I183" s="57">
        <f>IFERROR(VLOOKUP(A:A,变更记录表_产品!A:J,10,0),"")</f>
        <v>0</v>
      </c>
      <c r="J183" s="61" t="str">
        <f>IFERROR(VLOOKUP(A:A,变更记录表_产品!A:H,8,0),"")</f>
        <v>历史数据问题</v>
      </c>
      <c r="K183" s="65" t="str">
        <f>IFERROR(VLOOKUP(A:A,变更记录表_产品!A:M,13,0),"")</f>
        <v>杨潇白</v>
      </c>
      <c r="L183" s="65" t="str">
        <f>IFERROR(VLOOKUP(A:A,变更记录表_产品!A:N,14,0),"")</f>
        <v>陈飞</v>
      </c>
      <c r="M183" s="50">
        <f>IFERROR(VLOOKUP(A:A,变更记录表_产品!A:K,11,0),"")</f>
        <v>42534</v>
      </c>
      <c r="N183" s="50">
        <f>IFERROR(VLOOKUP(A:A,变更记录表_产品!A:L,12,0),"")</f>
        <v>42535</v>
      </c>
      <c r="O183" s="20">
        <f t="shared" ca="1" si="2"/>
        <v>639</v>
      </c>
      <c r="P183" s="65" t="str">
        <f>IFERROR(VLOOKUP(A:A,变更记录表_产品!A:O,15,0),"")</f>
        <v>数据变更</v>
      </c>
      <c r="Q183" s="70" t="str">
        <f>IFERROR(VLOOKUP(A:A,变更记录表_产品!A:P,16,0),"")</f>
        <v>已完成</v>
      </c>
      <c r="R183" s="40" t="str">
        <f>IFERROR(VLOOKUP(A:A,变更记录表_产品!A:Q,17,0),"")</f>
        <v>.\数据提取变更签字扫描件\机务\20160418-烤箱MIS数据变更.JPG</v>
      </c>
      <c r="S183" s="70" t="s">
        <v>92</v>
      </c>
      <c r="T183" s="71">
        <v>0</v>
      </c>
    </row>
    <row r="184" spans="1:20" ht="225">
      <c r="A184" s="24">
        <v>184</v>
      </c>
      <c r="B184" s="50">
        <f>IFERROR(VLOOKUP(A:A,变更记录表_产品!A:B,2,0),"")</f>
        <v>42515</v>
      </c>
      <c r="C184" s="43" t="str">
        <f>IFERROR(VLOOKUP(A:A,变更记录表_产品!A:C,3,0),"")</f>
        <v>张志瑜</v>
      </c>
      <c r="D184" s="43" t="str">
        <f>IFERROR(VLOOKUP(A:A,变更记录表_产品!A:D,4,0),"")</f>
        <v>采购保障部</v>
      </c>
      <c r="E184" s="43" t="str">
        <f>IFERROR(VLOOKUP(A:A,变更记录表_产品!A:E,5,0),"")</f>
        <v>MIS</v>
      </c>
      <c r="F184" s="40" t="str">
        <f>IFERROR(VLOOKUP(A:A,变更记录表_产品!A:F,6,0),"")</f>
        <v>20160525-拆件处理界面数据问题--MCC无法点击匹配</v>
      </c>
      <c r="G184" s="46" t="str">
        <f>IFERROR(VLOOKUP(A:A,变更记录表_产品!A:G,7,0),"")</f>
        <v xml:space="preserve">以下件号序号已被判断为不可用，但系统位置还在CK-DT-XXX：
P/N: 6730F010000    S/N: 6730-09034 
P/N: 4236564         S/N: 83649 
P/N: 1806B0000-02   S/N: 1806-07053 
P/N: 8000282Y00     S/N: 100230 
P/N: EVT3454HC      S/N: 164901219 
P/N: AR4714-7        S/N: 1137605 
P/N: FRH340003H     S/N: M0265VD0110 
P/N: AR4714-7        S/N: 1137595 
P/N: 8410B5-4-90     S/N: 8410B5-79 
P/N: 733901-1-1      S/N: 733901IN01059 
P/N: 1700667D        S/N: AADU004887 
P/N: 20791-13AC      S/N: 0990631
以下件号序号已被判断为可用（包括但不局限于以下件号序号）， 但系统位置还在CK-DT-XXX,
P/N:342B050000       S/N: 10545
P/N: 568-1-27202-007  S/N: 27309 
P/N: 6774G010000      S/N: 6774-13560
</v>
      </c>
      <c r="H184" s="57" t="str">
        <f>IFERROR(VLOOKUP(A:A,变更记录表_产品!A:I,9,0),"")</f>
        <v>高</v>
      </c>
      <c r="I184" s="57">
        <f>IFERROR(VLOOKUP(A:A,变更记录表_产品!A:J,10,0),"")</f>
        <v>0</v>
      </c>
      <c r="J184" s="61">
        <f>IFERROR(VLOOKUP(A:A,变更记录表_产品!A:H,8,0),"")</f>
        <v>0</v>
      </c>
      <c r="K184" s="65" t="str">
        <f>IFERROR(VLOOKUP(A:A,变更记录表_产品!A:M,13,0),"")</f>
        <v>杨潇白</v>
      </c>
      <c r="L184" s="65" t="str">
        <f>IFERROR(VLOOKUP(A:A,变更记录表_产品!A:N,14,0),"")</f>
        <v>陈飞</v>
      </c>
      <c r="M184" s="50">
        <f>IFERROR(VLOOKUP(A:A,变更记录表_产品!A:K,11,0),"")</f>
        <v>42517</v>
      </c>
      <c r="N184" s="50">
        <f>IFERROR(VLOOKUP(A:A,变更记录表_产品!A:L,12,0),"")</f>
        <v>42597</v>
      </c>
      <c r="O184" s="20">
        <f t="shared" ca="1" si="2"/>
        <v>602</v>
      </c>
      <c r="P184" s="65" t="str">
        <f>IFERROR(VLOOKUP(A:A,变更记录表_产品!A:O,15,0),"")</f>
        <v>数据变更</v>
      </c>
      <c r="Q184" s="70" t="str">
        <f>IFERROR(VLOOKUP(A:A,变更记录表_产品!A:P,16,0),"")</f>
        <v>已完成</v>
      </c>
      <c r="R184" s="40" t="str">
        <f>IFERROR(VLOOKUP(A:A,变更记录表_产品!A:Q,17,0),"")</f>
        <v>.\数据提取变更签字扫描件\机务\20160525-拆件处理界面数据问题-签字.JPG</v>
      </c>
      <c r="S184" s="70" t="s">
        <v>92</v>
      </c>
      <c r="T184" s="71">
        <v>0</v>
      </c>
    </row>
    <row r="185" spans="1:20">
      <c r="A185" s="24">
        <v>185</v>
      </c>
      <c r="B185" s="50">
        <f>IFERROR(VLOOKUP(A:A,变更记录表_产品!A:B,2,0),"")</f>
        <v>42514</v>
      </c>
      <c r="C185" s="43" t="str">
        <f>IFERROR(VLOOKUP(A:A,变更记录表_产品!A:C,3,0),"")</f>
        <v>张志瑜</v>
      </c>
      <c r="D185" s="43" t="str">
        <f>IFERROR(VLOOKUP(A:A,变更记录表_产品!A:D,4,0),"")</f>
        <v>采购保障部</v>
      </c>
      <c r="E185" s="43" t="str">
        <f>IFERROR(VLOOKUP(A:A,变更记录表_产品!A:E,5,0),"")</f>
        <v>MIS</v>
      </c>
      <c r="F185" s="40" t="str">
        <f>IFERROR(VLOOKUP(A:A,变更记录表_产品!A:F,6,0),"")</f>
        <v>20160524-发票付款问题汇总</v>
      </c>
      <c r="G185" s="46">
        <f>IFERROR(VLOOKUP(A:A,变更记录表_产品!A:G,7,0),"")</f>
        <v>0</v>
      </c>
      <c r="H185" s="57" t="str">
        <f>IFERROR(VLOOKUP(A:A,变更记录表_产品!A:I,9,0),"")</f>
        <v>中</v>
      </c>
      <c r="I185" s="57">
        <f>IFERROR(VLOOKUP(A:A,变更记录表_产品!A:J,10,0),"")</f>
        <v>0</v>
      </c>
      <c r="J185" s="61">
        <f>IFERROR(VLOOKUP(A:A,变更记录表_产品!A:H,8,0),"")</f>
        <v>0</v>
      </c>
      <c r="K185" s="65" t="str">
        <f>IFERROR(VLOOKUP(A:A,变更记录表_产品!A:M,13,0),"")</f>
        <v>杨潇白</v>
      </c>
      <c r="L185" s="65" t="str">
        <f>IFERROR(VLOOKUP(A:A,变更记录表_产品!A:N,14,0),"")</f>
        <v>陈飞</v>
      </c>
      <c r="M185" s="50">
        <f>IFERROR(VLOOKUP(A:A,变更记录表_产品!A:K,11,0),"")</f>
        <v>42517</v>
      </c>
      <c r="N185" s="50">
        <f>IFERROR(VLOOKUP(A:A,变更记录表_产品!A:L,12,0),"")</f>
        <v>42597</v>
      </c>
      <c r="O185" s="20">
        <f t="shared" ca="1" si="2"/>
        <v>603</v>
      </c>
      <c r="P185" s="65" t="str">
        <f>IFERROR(VLOOKUP(A:A,变更记录表_产品!A:O,15,0),"")</f>
        <v>数据变更</v>
      </c>
      <c r="Q185" s="70" t="str">
        <f>IFERROR(VLOOKUP(A:A,变更记录表_产品!A:P,16,0),"")</f>
        <v>已完成</v>
      </c>
      <c r="R185" s="40" t="str">
        <f>IFERROR(VLOOKUP(A:A,变更记录表_产品!A:Q,17,0),"")</f>
        <v>.\数据提取变更签字扫描件\机务\20160524-发票付款问题汇总.jpg</v>
      </c>
      <c r="S185" s="70" t="s">
        <v>145</v>
      </c>
      <c r="T185" s="71">
        <v>0</v>
      </c>
    </row>
    <row r="186" spans="1:20" ht="22.5">
      <c r="A186" s="24">
        <v>186</v>
      </c>
      <c r="B186" s="50">
        <f>IFERROR(VLOOKUP(A:A,变更记录表_产品!A:B,2,0),"")</f>
        <v>42515</v>
      </c>
      <c r="C186" s="43" t="str">
        <f>IFERROR(VLOOKUP(A:A,变更记录表_产品!A:C,3,0),"")</f>
        <v>张琦</v>
      </c>
      <c r="D186" s="43" t="str">
        <f>IFERROR(VLOOKUP(A:A,变更记录表_产品!A:D,4,0),"")</f>
        <v>维修工程部</v>
      </c>
      <c r="E186" s="43" t="str">
        <f>IFERROR(VLOOKUP(A:A,变更记录表_产品!A:E,5,0),"")</f>
        <v>MIS</v>
      </c>
      <c r="F186" s="40" t="str">
        <f>IFERROR(VLOOKUP(A:A,变更记录表_产品!A:F,6,0),"")</f>
        <v>重复工卡</v>
      </c>
      <c r="G186" s="46" t="str">
        <f>IFERROR(VLOOKUP(A:A,变更记录表_产品!A:G,7,0),"")</f>
        <v>重复工卡共11份，WO号重复了，单机档案前台无法操作归档，需要在单机档案归档后台进行归档</v>
      </c>
      <c r="H186" s="57" t="str">
        <f>IFERROR(VLOOKUP(A:A,变更记录表_产品!A:I,9,0),"")</f>
        <v>中</v>
      </c>
      <c r="I186" s="57">
        <f>IFERROR(VLOOKUP(A:A,变更记录表_产品!A:J,10,0),"")</f>
        <v>0</v>
      </c>
      <c r="J186" s="61">
        <f>IFERROR(VLOOKUP(A:A,变更记录表_产品!A:H,8,0),"")</f>
        <v>0</v>
      </c>
      <c r="K186" s="65" t="str">
        <f>IFERROR(VLOOKUP(A:A,变更记录表_产品!A:M,13,0),"")</f>
        <v>程泽</v>
      </c>
      <c r="L186" s="65" t="str">
        <f>IFERROR(VLOOKUP(A:A,变更记录表_产品!A:N,14,0),"")</f>
        <v>陈飞</v>
      </c>
      <c r="M186" s="50">
        <f>IFERROR(VLOOKUP(A:A,变更记录表_产品!A:K,11,0),"")</f>
        <v>42517</v>
      </c>
      <c r="N186" s="50">
        <f>IFERROR(VLOOKUP(A:A,变更记录表_产品!A:L,12,0),"")</f>
        <v>0</v>
      </c>
      <c r="O186" s="20">
        <f t="shared" ca="1" si="2"/>
        <v>602</v>
      </c>
      <c r="P186" s="65" t="str">
        <f>IFERROR(VLOOKUP(A:A,变更记录表_产品!A:O,15,0),"")</f>
        <v>数据变更</v>
      </c>
      <c r="Q186" s="70" t="str">
        <f>IFERROR(VLOOKUP(A:A,变更记录表_产品!A:P,16,0),"")</f>
        <v>进行中</v>
      </c>
      <c r="R186" s="40" t="str">
        <f>IFERROR(VLOOKUP(A:A,变更记录表_产品!A:Q,17,0),"")</f>
        <v>.\数据提取变更签字扫描件\机务\20160617.pdf</v>
      </c>
      <c r="S186" s="70" t="s">
        <v>233</v>
      </c>
      <c r="T186" s="71">
        <v>0</v>
      </c>
    </row>
    <row r="187" spans="1:20" ht="22.5">
      <c r="A187" s="24">
        <v>187</v>
      </c>
      <c r="B187" s="50">
        <f>IFERROR(VLOOKUP(A:A,变更记录表_产品!A:B,2,0),"")</f>
        <v>42515</v>
      </c>
      <c r="C187" s="43" t="str">
        <f>IFERROR(VLOOKUP(A:A,变更记录表_产品!A:C,3,0),"")</f>
        <v>张志瑜</v>
      </c>
      <c r="D187" s="43" t="str">
        <f>IFERROR(VLOOKUP(A:A,变更记录表_产品!A:D,4,0),"")</f>
        <v>采购保障部</v>
      </c>
      <c r="E187" s="43" t="str">
        <f>IFERROR(VLOOKUP(A:A,变更记录表_产品!A:E,5,0),"")</f>
        <v>MIS</v>
      </c>
      <c r="F187" s="40" t="str">
        <f>IFERROR(VLOOKUP(A:A,变更记录表_产品!A:F,6,0),"")</f>
        <v>20160526-16POT0159 ERP价格错误</v>
      </c>
      <c r="G187" s="46" t="str">
        <f>IFERROR(VLOOKUP(A:A,变更记录表_产品!A:G,7,0),"")</f>
        <v>ROT采购合同推送ERP审批的时候，显示的是未含税的价格，与实际的工作程序审批流不符</v>
      </c>
      <c r="H187" s="57" t="str">
        <f>IFERROR(VLOOKUP(A:A,变更记录表_产品!A:I,9,0),"")</f>
        <v>中</v>
      </c>
      <c r="I187" s="57">
        <f>IFERROR(VLOOKUP(A:A,变更记录表_产品!A:J,10,0),"")</f>
        <v>4</v>
      </c>
      <c r="J187" s="61">
        <f>IFERROR(VLOOKUP(A:A,变更记录表_产品!A:H,8,0),"")</f>
        <v>0</v>
      </c>
      <c r="K187" s="65" t="str">
        <f>IFERROR(VLOOKUP(A:A,变更记录表_产品!A:M,13,0),"")</f>
        <v>杨潇白</v>
      </c>
      <c r="L187" s="65" t="str">
        <f>IFERROR(VLOOKUP(A:A,变更记录表_产品!A:N,14,0),"")</f>
        <v>陈飞</v>
      </c>
      <c r="M187" s="50">
        <f>IFERROR(VLOOKUP(A:A,变更记录表_产品!A:K,11,0),"")</f>
        <v>42517</v>
      </c>
      <c r="N187" s="50">
        <f>IFERROR(VLOOKUP(A:A,变更记录表_产品!A:L,12,0),"")</f>
        <v>42597</v>
      </c>
      <c r="O187" s="20">
        <f t="shared" ca="1" si="2"/>
        <v>602</v>
      </c>
      <c r="P187" s="65" t="str">
        <f>IFERROR(VLOOKUP(A:A,变更记录表_产品!A:O,15,0),"")</f>
        <v>数据变更</v>
      </c>
      <c r="Q187" s="70" t="str">
        <f>IFERROR(VLOOKUP(A:A,变更记录表_产品!A:P,16,0),"")</f>
        <v>已完成</v>
      </c>
      <c r="R187" s="40" t="str">
        <f>IFERROR(VLOOKUP(A:A,变更记录表_产品!A:Q,17,0),"")</f>
        <v>.\数据提取变更签字扫描件\机务\20160526-16POT0159ERP价格错误.jpg</v>
      </c>
      <c r="S187" s="70" t="s">
        <v>147</v>
      </c>
      <c r="T187" s="71">
        <v>0</v>
      </c>
    </row>
    <row r="188" spans="1:20" ht="112.5">
      <c r="A188" s="24">
        <v>188</v>
      </c>
      <c r="B188" s="50">
        <f>IFERROR(VLOOKUP(A:A,变更记录表_产品!A:B,2,0),"")</f>
        <v>42515</v>
      </c>
      <c r="C188" s="43" t="str">
        <f>IFERROR(VLOOKUP(A:A,变更记录表_产品!A:C,3,0),"")</f>
        <v>张志瑜</v>
      </c>
      <c r="D188" s="43" t="str">
        <f>IFERROR(VLOOKUP(A:A,变更记录表_产品!A:D,4,0),"")</f>
        <v>采购保障部</v>
      </c>
      <c r="E188" s="43" t="str">
        <f>IFERROR(VLOOKUP(A:A,变更记录表_产品!A:E,5,0),"")</f>
        <v>MIS</v>
      </c>
      <c r="F188" s="40" t="str">
        <f>IFERROR(VLOOKUP(A:A,变更记录表_产品!A:F,6,0),"")</f>
        <v>数据变更-20160422-ROR送修合同供应商修改</v>
      </c>
      <c r="G188" s="46" t="str">
        <f>IFERROR(VLOOKUP(A:A,变更记录表_产品!A:G,7,0),"")</f>
        <v xml:space="preserve">15ROR3247， 15ROR3110厂家名称与实际送修供应商对调
15ROR3247已经有发票了，因此，刚才启明录入金额，并会同推送ERP，但出现错误框：“Error cux-20: 该供应商或供应商地点不合法，请检查！”
15ROR3110，还没发票，因此，现在还无法推送ERP。也需和ERP供应商修改同步
</v>
      </c>
      <c r="H188" s="57" t="str">
        <f>IFERROR(VLOOKUP(A:A,变更记录表_产品!A:I,9,0),"")</f>
        <v>中</v>
      </c>
      <c r="I188" s="57">
        <f>IFERROR(VLOOKUP(A:A,变更记录表_产品!A:J,10,0),"")</f>
        <v>0.3</v>
      </c>
      <c r="J188" s="61">
        <f>IFERROR(VLOOKUP(A:A,变更记录表_产品!A:H,8,0),"")</f>
        <v>0</v>
      </c>
      <c r="K188" s="65" t="str">
        <f>IFERROR(VLOOKUP(A:A,变更记录表_产品!A:M,13,0),"")</f>
        <v>杨潇白</v>
      </c>
      <c r="L188" s="65" t="str">
        <f>IFERROR(VLOOKUP(A:A,变更记录表_产品!A:N,14,0),"")</f>
        <v>陈飞</v>
      </c>
      <c r="M188" s="50">
        <f>IFERROR(VLOOKUP(A:A,变更记录表_产品!A:K,11,0),"")</f>
        <v>42534</v>
      </c>
      <c r="N188" s="50">
        <f>IFERROR(VLOOKUP(A:A,变更记录表_产品!A:L,12,0),"")</f>
        <v>42534</v>
      </c>
      <c r="O188" s="20">
        <f t="shared" ca="1" si="2"/>
        <v>602</v>
      </c>
      <c r="P188" s="65" t="str">
        <f>IFERROR(VLOOKUP(A:A,变更记录表_产品!A:O,15,0),"")</f>
        <v>数据变更</v>
      </c>
      <c r="Q188" s="70" t="str">
        <f>IFERROR(VLOOKUP(A:A,变更记录表_产品!A:P,16,0),"")</f>
        <v>已完成</v>
      </c>
      <c r="R188" s="40" t="str">
        <f>IFERROR(VLOOKUP(A:A,变更记录表_产品!A:Q,17,0),"")</f>
        <v>.\数据提取变更签字扫描件\机务\20160526-15ROR3247供应商修改.jpg</v>
      </c>
      <c r="S188" s="70" t="s">
        <v>92</v>
      </c>
      <c r="T188" s="71">
        <v>0</v>
      </c>
    </row>
    <row r="189" spans="1:20" ht="22.5">
      <c r="A189" s="24">
        <v>189</v>
      </c>
      <c r="B189" s="50">
        <f>IFERROR(VLOOKUP(A:A,变更记录表_产品!A:B,2,0),"")</f>
        <v>42515</v>
      </c>
      <c r="C189" s="43" t="str">
        <f>IFERROR(VLOOKUP(A:A,变更记录表_产品!A:C,3,0),"")</f>
        <v>张志瑜</v>
      </c>
      <c r="D189" s="43" t="str">
        <f>IFERROR(VLOOKUP(A:A,变更记录表_产品!A:D,4,0),"")</f>
        <v>采购保障部</v>
      </c>
      <c r="E189" s="43" t="str">
        <f>IFERROR(VLOOKUP(A:A,变更记录表_产品!A:E,5,0),"")</f>
        <v>MIS</v>
      </c>
      <c r="F189" s="40" t="str">
        <f>IFERROR(VLOOKUP(A:A,变更记录表_产品!A:F,6,0),"")</f>
        <v>20160509-16POS0341-42合同无法推送ERP</v>
      </c>
      <c r="G189" s="46" t="str">
        <f>IFERROR(VLOOKUP(A:A,变更记录表_产品!A:G,7,0),"")</f>
        <v>16POS0341, 16POS0342 合同点击报批申请单后，推送ERP跳错</v>
      </c>
      <c r="H189" s="57" t="str">
        <f>IFERROR(VLOOKUP(A:A,变更记录表_产品!A:I,9,0),"")</f>
        <v>高</v>
      </c>
      <c r="I189" s="57">
        <f>IFERROR(VLOOKUP(A:A,变更记录表_产品!A:J,10,0),"")</f>
        <v>0</v>
      </c>
      <c r="J189" s="61">
        <f>IFERROR(VLOOKUP(A:A,变更记录表_产品!A:H,8,0),"")</f>
        <v>0</v>
      </c>
      <c r="K189" s="65" t="str">
        <f>IFERROR(VLOOKUP(A:A,变更记录表_产品!A:M,13,0),"")</f>
        <v>杨潇白</v>
      </c>
      <c r="L189" s="65" t="str">
        <f>IFERROR(VLOOKUP(A:A,变更记录表_产品!A:N,14,0),"")</f>
        <v>陈飞</v>
      </c>
      <c r="M189" s="50">
        <f>IFERROR(VLOOKUP(A:A,变更记录表_产品!A:K,11,0),"")</f>
        <v>42517</v>
      </c>
      <c r="N189" s="50">
        <f>IFERROR(VLOOKUP(A:A,变更记录表_产品!A:L,12,0),"")</f>
        <v>42523</v>
      </c>
      <c r="O189" s="20">
        <f t="shared" ca="1" si="2"/>
        <v>602</v>
      </c>
      <c r="P189" s="65" t="str">
        <f>IFERROR(VLOOKUP(A:A,变更记录表_产品!A:O,15,0),"")</f>
        <v>数据变更</v>
      </c>
      <c r="Q189" s="70" t="str">
        <f>IFERROR(VLOOKUP(A:A,变更记录表_产品!A:P,16,0),"")</f>
        <v>已完成</v>
      </c>
      <c r="R189" s="40" t="str">
        <f>IFERROR(VLOOKUP(A:A,变更记录表_产品!A:Q,17,0),"")</f>
        <v>.\数据提取变更签字扫描件\机务\20160509-16POS0341-42合同无法推送ERP.jpg</v>
      </c>
      <c r="S189" s="70" t="s">
        <v>145</v>
      </c>
      <c r="T189" s="71">
        <v>0</v>
      </c>
    </row>
    <row r="190" spans="1:20">
      <c r="A190" s="24">
        <v>190</v>
      </c>
      <c r="B190" s="50">
        <f>IFERROR(VLOOKUP(A:A,变更记录表_产品!A:B,2,0),"")</f>
        <v>42515</v>
      </c>
      <c r="C190" s="43" t="str">
        <f>IFERROR(VLOOKUP(A:A,变更记录表_产品!A:C,3,0),"")</f>
        <v>张志瑜</v>
      </c>
      <c r="D190" s="43" t="str">
        <f>IFERROR(VLOOKUP(A:A,变更记录表_产品!A:D,4,0),"")</f>
        <v>采购保障部</v>
      </c>
      <c r="E190" s="43" t="str">
        <f>IFERROR(VLOOKUP(A:A,变更记录表_产品!A:E,5,0),"")</f>
        <v>MIS</v>
      </c>
      <c r="F190" s="40" t="str">
        <f>IFERROR(VLOOKUP(A:A,变更记录表_产品!A:F,6,0),"")</f>
        <v>20160526--16ROR0949维修报价推送供应商地点不合法</v>
      </c>
      <c r="G190" s="46">
        <f>IFERROR(VLOOKUP(A:A,变更记录表_产品!A:G,7,0),"")</f>
        <v>0</v>
      </c>
      <c r="H190" s="57" t="str">
        <f>IFERROR(VLOOKUP(A:A,变更记录表_产品!A:I,9,0),"")</f>
        <v>中</v>
      </c>
      <c r="I190" s="57">
        <f>IFERROR(VLOOKUP(A:A,变更记录表_产品!A:J,10,0),"")</f>
        <v>0</v>
      </c>
      <c r="J190" s="61">
        <f>IFERROR(VLOOKUP(A:A,变更记录表_产品!A:H,8,0),"")</f>
        <v>0</v>
      </c>
      <c r="K190" s="65" t="str">
        <f>IFERROR(VLOOKUP(A:A,变更记录表_产品!A:M,13,0),"")</f>
        <v>杨潇白</v>
      </c>
      <c r="L190" s="65" t="str">
        <f>IFERROR(VLOOKUP(A:A,变更记录表_产品!A:N,14,0),"")</f>
        <v>陈飞</v>
      </c>
      <c r="M190" s="50">
        <f>IFERROR(VLOOKUP(A:A,变更记录表_产品!A:K,11,0),"")</f>
        <v>42517</v>
      </c>
      <c r="N190" s="50">
        <f>IFERROR(VLOOKUP(A:A,变更记录表_产品!A:L,12,0),"")</f>
        <v>42597</v>
      </c>
      <c r="O190" s="20">
        <f t="shared" ca="1" si="2"/>
        <v>602</v>
      </c>
      <c r="P190" s="65" t="str">
        <f>IFERROR(VLOOKUP(A:A,变更记录表_产品!A:O,15,0),"")</f>
        <v>数据变更</v>
      </c>
      <c r="Q190" s="70" t="str">
        <f>IFERROR(VLOOKUP(A:A,变更记录表_产品!A:P,16,0),"")</f>
        <v>已完成</v>
      </c>
      <c r="R190" s="40" t="str">
        <f>IFERROR(VLOOKUP(A:A,变更记录表_产品!A:Q,17,0),"")</f>
        <v>.\数据提取变更签字扫描件\机务\20160526-16ROR0949供应商地点不合法.jpg</v>
      </c>
      <c r="S190" s="70" t="s">
        <v>92</v>
      </c>
      <c r="T190" s="71">
        <v>0</v>
      </c>
    </row>
    <row r="191" spans="1:20" ht="22.5">
      <c r="A191" s="24">
        <v>191</v>
      </c>
      <c r="B191" s="50">
        <f>IFERROR(VLOOKUP(A:A,变更记录表_产品!A:B,2,0),"")</f>
        <v>42515</v>
      </c>
      <c r="C191" s="43" t="str">
        <f>IFERROR(VLOOKUP(A:A,变更记录表_产品!A:C,3,0),"")</f>
        <v>张志瑜</v>
      </c>
      <c r="D191" s="43" t="str">
        <f>IFERROR(VLOOKUP(A:A,变更记录表_产品!A:D,4,0),"")</f>
        <v>采购保障部</v>
      </c>
      <c r="E191" s="43" t="str">
        <f>IFERROR(VLOOKUP(A:A,变更记录表_产品!A:E,5,0),"")</f>
        <v>MIS</v>
      </c>
      <c r="F191" s="40" t="str">
        <f>IFERROR(VLOOKUP(A:A,变更记录表_产品!A:F,6,0),"")</f>
        <v>数据修改</v>
      </c>
      <c r="G191" s="46" t="str">
        <f>IFERROR(VLOOKUP(A:A,变更记录表_产品!A:G,7,0),"")</f>
        <v>P/N: NAS1601-012, 数量：100个，被错误收料了，需删除该件的收料记录，回到未收料状态。</v>
      </c>
      <c r="H191" s="57" t="str">
        <f>IFERROR(VLOOKUP(A:A,变更记录表_产品!A:I,9,0),"")</f>
        <v>高</v>
      </c>
      <c r="I191" s="57">
        <f>IFERROR(VLOOKUP(A:A,变更记录表_产品!A:J,10,0),"")</f>
        <v>0.3</v>
      </c>
      <c r="J191" s="61" t="str">
        <f>IFERROR(VLOOKUP(A:A,变更记录表_产品!A:H,8,0),"")</f>
        <v>人为误操作</v>
      </c>
      <c r="K191" s="65" t="str">
        <f>IFERROR(VLOOKUP(A:A,变更记录表_产品!A:M,13,0),"")</f>
        <v>杨潇白</v>
      </c>
      <c r="L191" s="65" t="str">
        <f>IFERROR(VLOOKUP(A:A,变更记录表_产品!A:N,14,0),"")</f>
        <v>陈飞</v>
      </c>
      <c r="M191" s="50">
        <f>IFERROR(VLOOKUP(A:A,变更记录表_产品!A:K,11,0),"")</f>
        <v>42534</v>
      </c>
      <c r="N191" s="50">
        <f>IFERROR(VLOOKUP(A:A,变更记录表_产品!A:L,12,0),"")</f>
        <v>42534</v>
      </c>
      <c r="O191" s="20">
        <f t="shared" ca="1" si="2"/>
        <v>602</v>
      </c>
      <c r="P191" s="65" t="str">
        <f>IFERROR(VLOOKUP(A:A,变更记录表_产品!A:O,15,0),"")</f>
        <v>数据变更</v>
      </c>
      <c r="Q191" s="70" t="str">
        <f>IFERROR(VLOOKUP(A:A,变更记录表_产品!A:P,16,0),"")</f>
        <v>已完成</v>
      </c>
      <c r="R191" s="40" t="str">
        <f>IFERROR(VLOOKUP(A:A,变更记录表_产品!A:Q,17,0),"")</f>
        <v>.\数据提取变更签字扫描件\机务\20160526-16POS0244部分收料数据删除.jpg</v>
      </c>
      <c r="S191" s="70" t="s">
        <v>92</v>
      </c>
      <c r="T191" s="71">
        <v>0</v>
      </c>
    </row>
    <row r="192" spans="1:20">
      <c r="A192" s="24">
        <v>192</v>
      </c>
      <c r="B192" s="50">
        <f>IFERROR(VLOOKUP(A:A,变更记录表_产品!A:B,2,0),"")</f>
        <v>42517</v>
      </c>
      <c r="C192" s="43" t="str">
        <f>IFERROR(VLOOKUP(A:A,变更记录表_产品!A:C,3,0),"")</f>
        <v>张琦</v>
      </c>
      <c r="D192" s="43" t="str">
        <f>IFERROR(VLOOKUP(A:A,变更记录表_产品!A:D,4,0),"")</f>
        <v>维修工程部</v>
      </c>
      <c r="E192" s="43" t="str">
        <f>IFERROR(VLOOKUP(A:A,变更记录表_产品!A:E,5,0),"")</f>
        <v>MIS</v>
      </c>
      <c r="F192" s="40" t="str">
        <f>IFERROR(VLOOKUP(A:A,变更记录表_产品!A:F,6,0),"")</f>
        <v>请协助导出MIS中关于6706飞机的工卡上次完工，下次执行的数据</v>
      </c>
      <c r="G192" s="46">
        <f>IFERROR(VLOOKUP(A:A,变更记录表_产品!A:G,7,0),"")</f>
        <v>0</v>
      </c>
      <c r="H192" s="57" t="str">
        <f>IFERROR(VLOOKUP(A:A,变更记录表_产品!A:I,9,0),"")</f>
        <v>中</v>
      </c>
      <c r="I192" s="57">
        <f>IFERROR(VLOOKUP(A:A,变更记录表_产品!A:J,10,0),"")</f>
        <v>0.25</v>
      </c>
      <c r="J192" s="61" t="str">
        <f>IFERROR(VLOOKUP(A:A,变更记录表_产品!A:H,8,0),"")</f>
        <v>租机公司检查需要</v>
      </c>
      <c r="K192" s="65" t="str">
        <f>IFERROR(VLOOKUP(A:A,变更记录表_产品!A:M,13,0),"")</f>
        <v>程泽</v>
      </c>
      <c r="L192" s="65" t="str">
        <f>IFERROR(VLOOKUP(A:A,变更记录表_产品!A:N,14,0),"")</f>
        <v>陈飞</v>
      </c>
      <c r="M192" s="50">
        <f>IFERROR(VLOOKUP(A:A,变更记录表_产品!A:K,11,0),"")</f>
        <v>42524</v>
      </c>
      <c r="N192" s="50">
        <f>IFERROR(VLOOKUP(A:A,变更记录表_产品!A:L,12,0),"")</f>
        <v>42523</v>
      </c>
      <c r="O192" s="20">
        <f t="shared" ca="1" si="2"/>
        <v>600</v>
      </c>
      <c r="P192" s="65" t="str">
        <f>IFERROR(VLOOKUP(A:A,变更记录表_产品!A:O,15,0),"")</f>
        <v>数据提取</v>
      </c>
      <c r="Q192" s="70" t="str">
        <f>IFERROR(VLOOKUP(A:A,变更记录表_产品!A:P,16,0),"")</f>
        <v>已完成</v>
      </c>
      <c r="R192" s="40" t="str">
        <f>IFERROR(VLOOKUP(A:A,变更记录表_产品!A:Q,17,0),"")</f>
        <v>.\数据提取变更签字扫描件\机务\20160527.pdf</v>
      </c>
      <c r="S192" s="70" t="s">
        <v>25</v>
      </c>
      <c r="T192" s="71">
        <v>0</v>
      </c>
    </row>
    <row r="193" spans="1:20">
      <c r="A193" s="24">
        <v>193</v>
      </c>
      <c r="B193" s="50">
        <f>IFERROR(VLOOKUP(A:A,变更记录表_产品!A:B,2,0),"")</f>
        <v>42520</v>
      </c>
      <c r="C193" s="43" t="str">
        <f>IFERROR(VLOOKUP(A:A,变更记录表_产品!A:C,3,0),"")</f>
        <v>张志瑜</v>
      </c>
      <c r="D193" s="43" t="str">
        <f>IFERROR(VLOOKUP(A:A,变更记录表_产品!A:D,4,0),"")</f>
        <v>采购保障部</v>
      </c>
      <c r="E193" s="43" t="str">
        <f>IFERROR(VLOOKUP(A:A,变更记录表_产品!A:E,5,0),"")</f>
        <v>MIS</v>
      </c>
      <c r="F193" s="40" t="str">
        <f>IFERROR(VLOOKUP(A:A,变更记录表_产品!A:F,6,0),"")</f>
        <v>Q4559X灯泡的所有验收记录丢失</v>
      </c>
      <c r="G193" s="46" t="str">
        <f>IFERROR(VLOOKUP(A:A,变更记录表_产品!A:G,7,0),"")</f>
        <v>Q4559X灯泡的所有验收记录丢失</v>
      </c>
      <c r="H193" s="57" t="str">
        <f>IFERROR(VLOOKUP(A:A,变更记录表_产品!A:I,9,0),"")</f>
        <v>高</v>
      </c>
      <c r="I193" s="57">
        <f>IFERROR(VLOOKUP(A:A,变更记录表_产品!A:J,10,0),"")</f>
        <v>0</v>
      </c>
      <c r="J193" s="61">
        <f>IFERROR(VLOOKUP(A:A,变更记录表_产品!A:H,8,0),"")</f>
        <v>0</v>
      </c>
      <c r="K193" s="65" t="str">
        <f>IFERROR(VLOOKUP(A:A,变更记录表_产品!A:M,13,0),"")</f>
        <v>杨潇白</v>
      </c>
      <c r="L193" s="65" t="str">
        <f>IFERROR(VLOOKUP(A:A,变更记录表_产品!A:N,14,0),"")</f>
        <v>陈飞</v>
      </c>
      <c r="M193" s="50">
        <f>IFERROR(VLOOKUP(A:A,变更记录表_产品!A:K,11,0),"")</f>
        <v>42534</v>
      </c>
      <c r="N193" s="50">
        <f>IFERROR(VLOOKUP(A:A,变更记录表_产品!A:L,12,0),"")</f>
        <v>42597</v>
      </c>
      <c r="O193" s="20">
        <f t="shared" ca="1" si="2"/>
        <v>597</v>
      </c>
      <c r="P193" s="65" t="str">
        <f>IFERROR(VLOOKUP(A:A,变更记录表_产品!A:O,15,0),"")</f>
        <v>数据变更</v>
      </c>
      <c r="Q193" s="70" t="str">
        <f>IFERROR(VLOOKUP(A:A,变更记录表_产品!A:P,16,0),"")</f>
        <v>已完成</v>
      </c>
      <c r="R193" s="40" t="str">
        <f>IFERROR(VLOOKUP(A:A,变更记录表_产品!A:Q,17,0),"")</f>
        <v>.\数据提取变更签字扫描件\机务\20160530-Q4559X数据无法查找.jpg</v>
      </c>
      <c r="S193" s="70" t="s">
        <v>145</v>
      </c>
      <c r="T193" s="71">
        <v>0</v>
      </c>
    </row>
    <row r="194" spans="1:20">
      <c r="A194" s="24">
        <v>194</v>
      </c>
      <c r="B194" s="50">
        <f>IFERROR(VLOOKUP(A:A,变更记录表_产品!A:B,2,0),"")</f>
        <v>42520</v>
      </c>
      <c r="C194" s="43" t="str">
        <f>IFERROR(VLOOKUP(A:A,变更记录表_产品!A:C,3,0),"")</f>
        <v>张志瑜</v>
      </c>
      <c r="D194" s="43" t="str">
        <f>IFERROR(VLOOKUP(A:A,变更记录表_产品!A:D,4,0),"")</f>
        <v>采购保障部</v>
      </c>
      <c r="E194" s="43" t="str">
        <f>IFERROR(VLOOKUP(A:A,变更记录表_产品!A:E,5,0),"")</f>
        <v>MIS</v>
      </c>
      <c r="F194" s="40" t="str">
        <f>IFERROR(VLOOKUP(A:A,变更记录表_产品!A:F,6,0),"")</f>
        <v>16POH0064 PN:CA8000C2-2.5LT收料事宜</v>
      </c>
      <c r="G194" s="46" t="str">
        <f>IFERROR(VLOOKUP(A:A,变更记录表_产品!A:G,7,0),"")</f>
        <v>16POH0064 PN:CA8000C2-2.5LT退回至未收料</v>
      </c>
      <c r="H194" s="57" t="str">
        <f>IFERROR(VLOOKUP(A:A,变更记录表_产品!A:I,9,0),"")</f>
        <v>高</v>
      </c>
      <c r="I194" s="57">
        <f>IFERROR(VLOOKUP(A:A,变更记录表_产品!A:J,10,0),"")</f>
        <v>0</v>
      </c>
      <c r="J194" s="61">
        <f>IFERROR(VLOOKUP(A:A,变更记录表_产品!A:H,8,0),"")</f>
        <v>0</v>
      </c>
      <c r="K194" s="65" t="str">
        <f>IFERROR(VLOOKUP(A:A,变更记录表_产品!A:M,13,0),"")</f>
        <v>杨潇白</v>
      </c>
      <c r="L194" s="65" t="str">
        <f>IFERROR(VLOOKUP(A:A,变更记录表_产品!A:N,14,0),"")</f>
        <v>陈飞</v>
      </c>
      <c r="M194" s="50">
        <f>IFERROR(VLOOKUP(A:A,变更记录表_产品!A:K,11,0),"")</f>
        <v>42534</v>
      </c>
      <c r="N194" s="50">
        <f>IFERROR(VLOOKUP(A:A,变更记录表_产品!A:L,12,0),"")</f>
        <v>42549</v>
      </c>
      <c r="O194" s="20">
        <f t="shared" ca="1" si="2"/>
        <v>597</v>
      </c>
      <c r="P194" s="65" t="str">
        <f>IFERROR(VLOOKUP(A:A,变更记录表_产品!A:O,15,0),"")</f>
        <v>数据变更</v>
      </c>
      <c r="Q194" s="70" t="str">
        <f>IFERROR(VLOOKUP(A:A,变更记录表_产品!A:P,16,0),"")</f>
        <v>已完成</v>
      </c>
      <c r="R194" s="40" t="str">
        <f>IFERROR(VLOOKUP(A:A,变更记录表_产品!A:Q,17,0),"")</f>
        <v>.\数据提取变更签字扫描件\机务\20160530-16POH0064无法拒绝验收.jpg</v>
      </c>
      <c r="S194" s="70" t="s">
        <v>92</v>
      </c>
      <c r="T194" s="71">
        <v>0</v>
      </c>
    </row>
    <row r="195" spans="1:20" ht="33.75">
      <c r="A195" s="24">
        <v>195</v>
      </c>
      <c r="B195" s="50">
        <f>IFERROR(VLOOKUP(A:A,变更记录表_产品!A:B,2,0),"")</f>
        <v>42520</v>
      </c>
      <c r="C195" s="43" t="str">
        <f>IFERROR(VLOOKUP(A:A,变更记录表_产品!A:C,3,0),"")</f>
        <v>张志瑜</v>
      </c>
      <c r="D195" s="43" t="str">
        <f>IFERROR(VLOOKUP(A:A,变更记录表_产品!A:D,4,0),"")</f>
        <v>采购保障部</v>
      </c>
      <c r="E195" s="43" t="str">
        <f>IFERROR(VLOOKUP(A:A,变更记录表_产品!A:E,5,0),"")</f>
        <v>MIS</v>
      </c>
      <c r="F195" s="40" t="str">
        <f>IFERROR(VLOOKUP(A:A,变更记录表_产品!A:F,6,0),"")</f>
        <v>20160530-工具上架问题</v>
      </c>
      <c r="G195" s="46" t="str">
        <f>IFERROR(VLOOKUP(A:A,变更记录表_产品!A:G,7,0),"")</f>
        <v>1. 工具收料记录重复；
2. 上架记录和架位信息无显示（有的界面显示，有的界面没显示）；</v>
      </c>
      <c r="H195" s="57" t="str">
        <f>IFERROR(VLOOKUP(A:A,变更记录表_产品!A:I,9,0),"")</f>
        <v>高</v>
      </c>
      <c r="I195" s="57">
        <f>IFERROR(VLOOKUP(A:A,变更记录表_产品!A:J,10,0),"")</f>
        <v>0</v>
      </c>
      <c r="J195" s="61">
        <f>IFERROR(VLOOKUP(A:A,变更记录表_产品!A:H,8,0),"")</f>
        <v>0</v>
      </c>
      <c r="K195" s="65" t="str">
        <f>IFERROR(VLOOKUP(A:A,变更记录表_产品!A:M,13,0),"")</f>
        <v>杨潇白</v>
      </c>
      <c r="L195" s="65" t="str">
        <f>IFERROR(VLOOKUP(A:A,变更记录表_产品!A:N,14,0),"")</f>
        <v>陈飞</v>
      </c>
      <c r="M195" s="50">
        <f>IFERROR(VLOOKUP(A:A,变更记录表_产品!A:K,11,0),"")</f>
        <v>42534</v>
      </c>
      <c r="N195" s="50">
        <f>IFERROR(VLOOKUP(A:A,变更记录表_产品!A:L,12,0),"")</f>
        <v>42684</v>
      </c>
      <c r="O195" s="20">
        <f t="shared" ref="O195:O258" ca="1" si="3">IFERROR((TODAY()-B195),"")</f>
        <v>597</v>
      </c>
      <c r="P195" s="65" t="str">
        <f>IFERROR(VLOOKUP(A:A,变更记录表_产品!A:O,15,0),"")</f>
        <v>数据变更</v>
      </c>
      <c r="Q195" s="70" t="str">
        <f>IFERROR(VLOOKUP(A:A,变更记录表_产品!A:P,16,0),"")</f>
        <v>已完成</v>
      </c>
      <c r="R195" s="40" t="str">
        <f>IFERROR(VLOOKUP(A:A,变更记录表_产品!A:Q,17,0),"")</f>
        <v>.\数据提取变更签字扫描件\机务\20160530-工具上架问题.jpg</v>
      </c>
      <c r="S195" s="70" t="s">
        <v>233</v>
      </c>
      <c r="T195" s="71">
        <v>0</v>
      </c>
    </row>
    <row r="196" spans="1:20" ht="45">
      <c r="A196" s="24">
        <v>196</v>
      </c>
      <c r="B196" s="50">
        <f>IFERROR(VLOOKUP(A:A,变更记录表_产品!A:B,2,0),"")</f>
        <v>42520</v>
      </c>
      <c r="C196" s="43" t="str">
        <f>IFERROR(VLOOKUP(A:A,变更记录表_产品!A:C,3,0),"")</f>
        <v>张志瑜</v>
      </c>
      <c r="D196" s="43" t="str">
        <f>IFERROR(VLOOKUP(A:A,变更记录表_产品!A:D,4,0),"")</f>
        <v>采购保障部</v>
      </c>
      <c r="E196" s="43" t="str">
        <f>IFERROR(VLOOKUP(A:A,变更记录表_产品!A:E,5,0),"")</f>
        <v>MIS</v>
      </c>
      <c r="F196" s="40" t="str">
        <f>IFERROR(VLOOKUP(A:A,变更记录表_产品!A:F,6,0),"")</f>
        <v>20160530-071-50026-0400 SN 27238数据退回到YC记录</v>
      </c>
      <c r="G196" s="46" t="str">
        <f>IFERROR(VLOOKUP(A:A,变更记录表_产品!A:G,7,0),"")</f>
        <v>将件序号071-50026-0400， S/N:27238状态退回到CK-YC-PVG, BKY状态。
删除最后发料归还的4条相关记录与出入库料单的归还发料记录。</v>
      </c>
      <c r="H196" s="57" t="str">
        <f>IFERROR(VLOOKUP(A:A,变更记录表_产品!A:I,9,0),"")</f>
        <v>高</v>
      </c>
      <c r="I196" s="57">
        <f>IFERROR(VLOOKUP(A:A,变更记录表_产品!A:J,10,0),"")</f>
        <v>0.2</v>
      </c>
      <c r="J196" s="61" t="str">
        <f>IFERROR(VLOOKUP(A:A,变更记录表_产品!A:H,8,0),"")</f>
        <v>业务改变</v>
      </c>
      <c r="K196" s="65" t="str">
        <f>IFERROR(VLOOKUP(A:A,变更记录表_产品!A:M,13,0),"")</f>
        <v>杨潇白</v>
      </c>
      <c r="L196" s="65" t="str">
        <f>IFERROR(VLOOKUP(A:A,变更记录表_产品!A:N,14,0),"")</f>
        <v>陈飞</v>
      </c>
      <c r="M196" s="50">
        <f>IFERROR(VLOOKUP(A:A,变更记录表_产品!A:K,11,0),"")</f>
        <v>42534</v>
      </c>
      <c r="N196" s="50">
        <f>IFERROR(VLOOKUP(A:A,变更记录表_产品!A:L,12,0),"")</f>
        <v>42534</v>
      </c>
      <c r="O196" s="20">
        <f t="shared" ca="1" si="3"/>
        <v>597</v>
      </c>
      <c r="P196" s="65" t="str">
        <f>IFERROR(VLOOKUP(A:A,变更记录表_产品!A:O,15,0),"")</f>
        <v>数据变更</v>
      </c>
      <c r="Q196" s="70" t="str">
        <f>IFERROR(VLOOKUP(A:A,变更记录表_产品!A:P,16,0),"")</f>
        <v>已完成</v>
      </c>
      <c r="R196" s="40" t="str">
        <f>IFERROR(VLOOKUP(A:A,变更记录表_产品!A:Q,17,0),"")</f>
        <v>.\数据提取变更签字扫描件\机务\20160530-SN 27238数据退回到YC记录.jpg</v>
      </c>
      <c r="S196" s="70" t="s">
        <v>92</v>
      </c>
      <c r="T196" s="71">
        <v>0</v>
      </c>
    </row>
    <row r="197" spans="1:20" ht="45">
      <c r="A197" s="24">
        <v>197</v>
      </c>
      <c r="B197" s="50">
        <f>IFERROR(VLOOKUP(A:A,变更记录表_产品!A:B,2,0),"")</f>
        <v>42520</v>
      </c>
      <c r="C197" s="43" t="str">
        <f>IFERROR(VLOOKUP(A:A,变更记录表_产品!A:C,3,0),"")</f>
        <v>张志瑜</v>
      </c>
      <c r="D197" s="43" t="str">
        <f>IFERROR(VLOOKUP(A:A,变更记录表_产品!A:D,4,0),"")</f>
        <v>采购保障部</v>
      </c>
      <c r="E197" s="43" t="str">
        <f>IFERROR(VLOOKUP(A:A,变更记录表_产品!A:E,5,0),"")</f>
        <v>MIS</v>
      </c>
      <c r="F197" s="40" t="str">
        <f>IFERROR(VLOOKUP(A:A,变更记录表_产品!A:F,6,0),"")</f>
        <v>20160530-16POS0340 S8990-011收料验收问题</v>
      </c>
      <c r="G197" s="46" t="str">
        <f>IFERROR(VLOOKUP(A:A,变更记录表_产品!A:G,7,0),"")</f>
        <v>16POS0304， P/N：S8990-011点击验证，点击不通过，出现错误；
查看已验收的记录，只显示该条记录；以前的验收记录都没显示出来</v>
      </c>
      <c r="H197" s="57" t="str">
        <f>IFERROR(VLOOKUP(A:A,变更记录表_产品!A:I,9,0),"")</f>
        <v>高</v>
      </c>
      <c r="I197" s="57">
        <f>IFERROR(VLOOKUP(A:A,变更记录表_产品!A:J,10,0),"")</f>
        <v>0</v>
      </c>
      <c r="J197" s="61">
        <f>IFERROR(VLOOKUP(A:A,变更记录表_产品!A:H,8,0),"")</f>
        <v>0</v>
      </c>
      <c r="K197" s="65" t="str">
        <f>IFERROR(VLOOKUP(A:A,变更记录表_产品!A:M,13,0),"")</f>
        <v>杨潇白</v>
      </c>
      <c r="L197" s="65" t="str">
        <f>IFERROR(VLOOKUP(A:A,变更记录表_产品!A:N,14,0),"")</f>
        <v>陈飞</v>
      </c>
      <c r="M197" s="50">
        <f>IFERROR(VLOOKUP(A:A,变更记录表_产品!A:K,11,0),"")</f>
        <v>42534</v>
      </c>
      <c r="N197" s="50">
        <f>IFERROR(VLOOKUP(A:A,变更记录表_产品!A:L,12,0),"")</f>
        <v>42597</v>
      </c>
      <c r="O197" s="20">
        <f t="shared" ca="1" si="3"/>
        <v>597</v>
      </c>
      <c r="P197" s="65" t="str">
        <f>IFERROR(VLOOKUP(A:A,变更记录表_产品!A:O,15,0),"")</f>
        <v>数据变更</v>
      </c>
      <c r="Q197" s="70" t="str">
        <f>IFERROR(VLOOKUP(A:A,变更记录表_产品!A:P,16,0),"")</f>
        <v>已完成</v>
      </c>
      <c r="R197" s="40" t="str">
        <f>IFERROR(VLOOKUP(A:A,变更记录表_产品!A:Q,17,0),"")</f>
        <v>.\数据提取变更签字扫描件\机务\20160530-16POS0340 S8990-011收料问题.jpg</v>
      </c>
      <c r="S197" s="70" t="s">
        <v>145</v>
      </c>
      <c r="T197" s="71">
        <v>0</v>
      </c>
    </row>
    <row r="198" spans="1:20" ht="22.5">
      <c r="A198" s="24">
        <v>198</v>
      </c>
      <c r="B198" s="50">
        <f>IFERROR(VLOOKUP(A:A,变更记录表_产品!A:B,2,0),"")</f>
        <v>42522</v>
      </c>
      <c r="C198" s="43" t="str">
        <f>IFERROR(VLOOKUP(A:A,变更记录表_产品!A:C,3,0),"")</f>
        <v>张志瑜</v>
      </c>
      <c r="D198" s="43" t="str">
        <f>IFERROR(VLOOKUP(A:A,变更记录表_产品!A:D,4,0),"")</f>
        <v>采购保障部</v>
      </c>
      <c r="E198" s="43" t="str">
        <f>IFERROR(VLOOKUP(A:A,变更记录表_产品!A:E,5,0),"")</f>
        <v>MIS</v>
      </c>
      <c r="F198" s="40" t="str">
        <f>IFERROR(VLOOKUP(A:A,变更记录表_产品!A:F,6,0),"")</f>
        <v>leki供应商的发票付款问题</v>
      </c>
      <c r="G198" s="46" t="str">
        <f>IFERROR(VLOOKUP(A:A,变更记录表_产品!A:G,7,0),"")</f>
        <v>16POS0030  C18673/C10542/C18480，选该合同后，空白</v>
      </c>
      <c r="H198" s="57" t="str">
        <f>IFERROR(VLOOKUP(A:A,变更记录表_产品!A:I,9,0),"")</f>
        <v>高</v>
      </c>
      <c r="I198" s="57">
        <f>IFERROR(VLOOKUP(A:A,变更记录表_产品!A:J,10,0),"")</f>
        <v>0.3</v>
      </c>
      <c r="J198" s="61">
        <f>IFERROR(VLOOKUP(A:A,变更记录表_产品!A:H,8,0),"")</f>
        <v>0</v>
      </c>
      <c r="K198" s="65" t="str">
        <f>IFERROR(VLOOKUP(A:A,变更记录表_产品!A:M,13,0),"")</f>
        <v>杨潇白</v>
      </c>
      <c r="L198" s="65" t="str">
        <f>IFERROR(VLOOKUP(A:A,变更记录表_产品!A:N,14,0),"")</f>
        <v>陈飞</v>
      </c>
      <c r="M198" s="50">
        <f>IFERROR(VLOOKUP(A:A,变更记录表_产品!A:K,11,0),"")</f>
        <v>42524</v>
      </c>
      <c r="N198" s="50">
        <f>IFERROR(VLOOKUP(A:A,变更记录表_产品!A:L,12,0),"")</f>
        <v>42524</v>
      </c>
      <c r="O198" s="20">
        <f t="shared" ca="1" si="3"/>
        <v>595</v>
      </c>
      <c r="P198" s="65" t="str">
        <f>IFERROR(VLOOKUP(A:A,变更记录表_产品!A:O,15,0),"")</f>
        <v>数据变更</v>
      </c>
      <c r="Q198" s="70" t="str">
        <f>IFERROR(VLOOKUP(A:A,变更记录表_产品!A:P,16,0),"")</f>
        <v>已完成</v>
      </c>
      <c r="R198" s="40" t="str">
        <f>IFERROR(VLOOKUP(A:A,变更记录表_产品!A:Q,17,0),"")</f>
        <v>.\数据提取变更签字扫描件\机务\20160601-16POS0030无法付款.jpg</v>
      </c>
      <c r="S198" s="70" t="s">
        <v>145</v>
      </c>
      <c r="T198" s="71">
        <v>0</v>
      </c>
    </row>
    <row r="199" spans="1:20" ht="22.5">
      <c r="A199" s="24" t="s">
        <v>298</v>
      </c>
      <c r="B199" s="50">
        <f>IFERROR(VLOOKUP(A:A,变更记录表_产品!A:B,2,0),"")</f>
        <v>42522</v>
      </c>
      <c r="C199" s="43" t="str">
        <f>IFERROR(VLOOKUP(A:A,变更记录表_产品!A:C,3,0),"")</f>
        <v>张志瑜</v>
      </c>
      <c r="D199" s="43" t="str">
        <f>IFERROR(VLOOKUP(A:A,变更记录表_产品!A:D,4,0),"")</f>
        <v>采购保障部</v>
      </c>
      <c r="E199" s="43" t="str">
        <f>IFERROR(VLOOKUP(A:A,变更记录表_产品!A:E,5,0),"")</f>
        <v>MIS</v>
      </c>
      <c r="F199" s="40" t="str">
        <f>IFERROR(VLOOKUP(A:A,变更记录表_产品!A:F,6,0),"")</f>
        <v>20160601-PN SHJH30072无法转库发料</v>
      </c>
      <c r="G199" s="46" t="str">
        <f>IFERROR(VLOOKUP(A:A,变更记录表_产品!A:G,7,0),"")</f>
        <v>转库单号16SM01868， 件号：SHJH300772无法转库发料</v>
      </c>
      <c r="H199" s="57" t="str">
        <f>IFERROR(VLOOKUP(A:A,变更记录表_产品!A:I,9,0),"")</f>
        <v>高</v>
      </c>
      <c r="I199" s="57">
        <f>IFERROR(VLOOKUP(A:A,变更记录表_产品!A:J,10,0),"")</f>
        <v>0.2</v>
      </c>
      <c r="J199" s="61">
        <f>IFERROR(VLOOKUP(A:A,变更记录表_产品!A:H,8,0),"")</f>
        <v>0</v>
      </c>
      <c r="K199" s="65" t="str">
        <f>IFERROR(VLOOKUP(A:A,变更记录表_产品!A:M,13,0),"")</f>
        <v>杨潇白</v>
      </c>
      <c r="L199" s="65" t="str">
        <f>IFERROR(VLOOKUP(A:A,变更记录表_产品!A:N,14,0),"")</f>
        <v>陈飞</v>
      </c>
      <c r="M199" s="50">
        <f>IFERROR(VLOOKUP(A:A,变更记录表_产品!A:K,11,0),"")</f>
        <v>42534</v>
      </c>
      <c r="N199" s="50">
        <f>IFERROR(VLOOKUP(A:A,变更记录表_产品!A:L,12,0),"")</f>
        <v>42534</v>
      </c>
      <c r="O199" s="20">
        <f t="shared" ca="1" si="3"/>
        <v>595</v>
      </c>
      <c r="P199" s="65" t="str">
        <f>IFERROR(VLOOKUP(A:A,变更记录表_产品!A:O,15,0),"")</f>
        <v>数据变更</v>
      </c>
      <c r="Q199" s="70" t="str">
        <f>IFERROR(VLOOKUP(A:A,变更记录表_产品!A:P,16,0),"")</f>
        <v>已完成</v>
      </c>
      <c r="R199" s="40" t="str">
        <f>IFERROR(VLOOKUP(A:A,变更记录表_产品!A:Q,17,0),"")</f>
        <v>.\数据提取变更签字扫描件\机务\20160601-SHJH300772无法转库发料.jpg</v>
      </c>
      <c r="S199" s="70" t="s">
        <v>145</v>
      </c>
      <c r="T199" s="71">
        <v>0</v>
      </c>
    </row>
    <row r="200" spans="1:20">
      <c r="A200" s="24">
        <v>199</v>
      </c>
      <c r="B200" s="50">
        <f>IFERROR(VLOOKUP(A:A,变更记录表_产品!A:B,2,0),"")</f>
        <v>42523</v>
      </c>
      <c r="C200" s="43" t="str">
        <f>IFERROR(VLOOKUP(A:A,变更记录表_产品!A:C,3,0),"")</f>
        <v>张志瑜</v>
      </c>
      <c r="D200" s="43" t="str">
        <f>IFERROR(VLOOKUP(A:A,变更记录表_产品!A:D,4,0),"")</f>
        <v>采购保障部</v>
      </c>
      <c r="E200" s="43" t="str">
        <f>IFERROR(VLOOKUP(A:A,变更记录表_产品!A:E,5,0),"")</f>
        <v>MIS</v>
      </c>
      <c r="F200" s="40" t="str">
        <f>IFERROR(VLOOKUP(A:A,变更记录表_产品!A:F,6,0),"")</f>
        <v>mis合同供应商修改</v>
      </c>
      <c r="G200" s="46" t="str">
        <f>IFERROR(VLOOKUP(A:A,变更记录表_产品!A:G,7,0),"")</f>
        <v>16ROR0827供应商修改</v>
      </c>
      <c r="H200" s="57" t="str">
        <f>IFERROR(VLOOKUP(A:A,变更记录表_产品!A:I,9,0),"")</f>
        <v>高</v>
      </c>
      <c r="I200" s="57">
        <f>IFERROR(VLOOKUP(A:A,变更记录表_产品!A:J,10,0),"")</f>
        <v>0</v>
      </c>
      <c r="J200" s="61" t="str">
        <f>IFERROR(VLOOKUP(A:A,变更记录表_产品!A:H,8,0),"")</f>
        <v>人为误操作</v>
      </c>
      <c r="K200" s="65" t="str">
        <f>IFERROR(VLOOKUP(A:A,变更记录表_产品!A:M,13,0),"")</f>
        <v>杨潇白</v>
      </c>
      <c r="L200" s="65" t="str">
        <f>IFERROR(VLOOKUP(A:A,变更记录表_产品!A:N,14,0),"")</f>
        <v>陈飞</v>
      </c>
      <c r="M200" s="50">
        <f>IFERROR(VLOOKUP(A:A,变更记录表_产品!A:K,11,0),"")</f>
        <v>42531</v>
      </c>
      <c r="N200" s="50">
        <f>IFERROR(VLOOKUP(A:A,变更记录表_产品!A:L,12,0),"")</f>
        <v>42597</v>
      </c>
      <c r="O200" s="20">
        <f t="shared" ca="1" si="3"/>
        <v>594</v>
      </c>
      <c r="P200" s="65" t="str">
        <f>IFERROR(VLOOKUP(A:A,变更记录表_产品!A:O,15,0),"")</f>
        <v>数据变更</v>
      </c>
      <c r="Q200" s="70" t="str">
        <f>IFERROR(VLOOKUP(A:A,变更记录表_产品!A:P,16,0),"")</f>
        <v>已完成</v>
      </c>
      <c r="R200" s="40" t="str">
        <f>IFERROR(VLOOKUP(A:A,变更记录表_产品!A:Q,17,0),"")</f>
        <v>.\数据提取变更签字扫描件\机务\20160602-16ROR0827供应商修改.jpg</v>
      </c>
      <c r="S200" s="70" t="s">
        <v>92</v>
      </c>
      <c r="T200" s="71">
        <v>0</v>
      </c>
    </row>
    <row r="201" spans="1:20">
      <c r="A201" s="24">
        <v>200</v>
      </c>
      <c r="B201" s="50">
        <f>IFERROR(VLOOKUP(A:A,变更记录表_产品!A:B,2,0),"")</f>
        <v>42523</v>
      </c>
      <c r="C201" s="43" t="str">
        <f>IFERROR(VLOOKUP(A:A,变更记录表_产品!A:C,3,0),"")</f>
        <v>张志瑜</v>
      </c>
      <c r="D201" s="43" t="str">
        <f>IFERROR(VLOOKUP(A:A,变更记录表_产品!A:D,4,0),"")</f>
        <v>采购保障部</v>
      </c>
      <c r="E201" s="43" t="str">
        <f>IFERROR(VLOOKUP(A:A,变更记录表_产品!A:E,5,0),"")</f>
        <v>MIS</v>
      </c>
      <c r="F201" s="40" t="str">
        <f>IFERROR(VLOOKUP(A:A,变更记录表_产品!A:F,6,0),"")</f>
        <v>20160602-16POLS0236供应商错误</v>
      </c>
      <c r="G201" s="46" t="str">
        <f>IFERROR(VLOOKUP(A:A,变更记录表_产品!A:G,7,0),"")</f>
        <v>16POLS0236 供应商修改</v>
      </c>
      <c r="H201" s="57" t="str">
        <f>IFERROR(VLOOKUP(A:A,变更记录表_产品!A:I,9,0),"")</f>
        <v>中</v>
      </c>
      <c r="I201" s="57">
        <f>IFERROR(VLOOKUP(A:A,变更记录表_产品!A:J,10,0),"")</f>
        <v>0</v>
      </c>
      <c r="J201" s="61" t="str">
        <f>IFERROR(VLOOKUP(A:A,变更记录表_产品!A:H,8,0),"")</f>
        <v>人为误操作</v>
      </c>
      <c r="K201" s="65" t="str">
        <f>IFERROR(VLOOKUP(A:A,变更记录表_产品!A:M,13,0),"")</f>
        <v>杨潇白</v>
      </c>
      <c r="L201" s="65" t="str">
        <f>IFERROR(VLOOKUP(A:A,变更记录表_产品!A:N,14,0),"")</f>
        <v>陈飞</v>
      </c>
      <c r="M201" s="50">
        <f>IFERROR(VLOOKUP(A:A,变更记录表_产品!A:K,11,0),"")</f>
        <v>42531</v>
      </c>
      <c r="N201" s="50">
        <f>IFERROR(VLOOKUP(A:A,变更记录表_产品!A:L,12,0),"")</f>
        <v>42597</v>
      </c>
      <c r="O201" s="20">
        <f t="shared" ca="1" si="3"/>
        <v>594</v>
      </c>
      <c r="P201" s="65" t="str">
        <f>IFERROR(VLOOKUP(A:A,变更记录表_产品!A:O,15,0),"")</f>
        <v>数据变更</v>
      </c>
      <c r="Q201" s="70" t="str">
        <f>IFERROR(VLOOKUP(A:A,变更记录表_产品!A:P,16,0),"")</f>
        <v>已完成</v>
      </c>
      <c r="R201" s="40" t="str">
        <f>IFERROR(VLOOKUP(A:A,变更记录表_产品!A:Q,17,0),"")</f>
        <v>.\数据提取变更签字扫描件\机务\20160602-16POLS0236供应商修改.JPG</v>
      </c>
      <c r="S201" s="70" t="s">
        <v>92</v>
      </c>
      <c r="T201" s="71">
        <v>0</v>
      </c>
    </row>
    <row r="202" spans="1:20">
      <c r="A202" s="24">
        <v>201</v>
      </c>
      <c r="B202" s="50">
        <f>IFERROR(VLOOKUP(A:A,变更记录表_产品!A:B,2,0),"")</f>
        <v>42521</v>
      </c>
      <c r="C202" s="43" t="str">
        <f>IFERROR(VLOOKUP(A:A,变更记录表_产品!A:C,3,0),"")</f>
        <v>张志瑜</v>
      </c>
      <c r="D202" s="43" t="str">
        <f>IFERROR(VLOOKUP(A:A,变更记录表_产品!A:D,4,0),"")</f>
        <v>采购保障部</v>
      </c>
      <c r="E202" s="43" t="str">
        <f>IFERROR(VLOOKUP(A:A,变更记录表_产品!A:E,5,0),"")</f>
        <v>MIS</v>
      </c>
      <c r="F202" s="40" t="str">
        <f>IFERROR(VLOOKUP(A:A,变更记录表_产品!A:F,6,0),"")</f>
        <v>20160530-工具上架问题j截屏</v>
      </c>
      <c r="G202" s="46" t="str">
        <f>IFERROR(VLOOKUP(A:A,变更记录表_产品!A:G,7,0),"")</f>
        <v>16POS0168在做付款时挑选合同号后，行信息空白</v>
      </c>
      <c r="H202" s="57" t="str">
        <f>IFERROR(VLOOKUP(A:A,变更记录表_产品!A:I,9,0),"")</f>
        <v>中</v>
      </c>
      <c r="I202" s="57">
        <f>IFERROR(VLOOKUP(A:A,变更记录表_产品!A:J,10,0),"")</f>
        <v>0.3</v>
      </c>
      <c r="J202" s="61">
        <f>IFERROR(VLOOKUP(A:A,变更记录表_产品!A:H,8,0),"")</f>
        <v>0</v>
      </c>
      <c r="K202" s="65" t="str">
        <f>IFERROR(VLOOKUP(A:A,变更记录表_产品!A:M,13,0),"")</f>
        <v>杨潇白</v>
      </c>
      <c r="L202" s="65" t="str">
        <f>IFERROR(VLOOKUP(A:A,变更记录表_产品!A:N,14,0),"")</f>
        <v>陈飞</v>
      </c>
      <c r="M202" s="50">
        <f>IFERROR(VLOOKUP(A:A,变更记录表_产品!A:K,11,0),"")</f>
        <v>42531</v>
      </c>
      <c r="N202" s="50">
        <f>IFERROR(VLOOKUP(A:A,变更记录表_产品!A:L,12,0),"")</f>
        <v>42567</v>
      </c>
      <c r="O202" s="20">
        <f t="shared" ca="1" si="3"/>
        <v>596</v>
      </c>
      <c r="P202" s="65" t="str">
        <f>IFERROR(VLOOKUP(A:A,变更记录表_产品!A:O,15,0),"")</f>
        <v>数据变更</v>
      </c>
      <c r="Q202" s="70" t="str">
        <f>IFERROR(VLOOKUP(A:A,变更记录表_产品!A:P,16,0),"")</f>
        <v>已完成</v>
      </c>
      <c r="R202" s="40" t="str">
        <f>IFERROR(VLOOKUP(A:A,变更记录表_产品!A:Q,17,0),"")</f>
        <v>.\数据提取变更签字扫描件\机务\20160531-16POS0168付款问题.jpg</v>
      </c>
      <c r="S202" s="70" t="s">
        <v>145</v>
      </c>
      <c r="T202" s="71" t="s">
        <v>213</v>
      </c>
    </row>
    <row r="203" spans="1:20">
      <c r="A203" s="24">
        <v>202</v>
      </c>
      <c r="B203" s="50">
        <f>IFERROR(VLOOKUP(A:A,变更记录表_产品!A:B,2,0),"")</f>
        <v>42523</v>
      </c>
      <c r="C203" s="43" t="str">
        <f>IFERROR(VLOOKUP(A:A,变更记录表_产品!A:C,3,0),"")</f>
        <v>张琦</v>
      </c>
      <c r="D203" s="43" t="str">
        <f>IFERROR(VLOOKUP(A:A,变更记录表_产品!A:D,4,0),"")</f>
        <v>维修工程部</v>
      </c>
      <c r="E203" s="43" t="str">
        <f>IFERROR(VLOOKUP(A:A,变更记录表_产品!A:E,5,0),"")</f>
        <v>MIS</v>
      </c>
      <c r="F203" s="40" t="str">
        <f>IFERROR(VLOOKUP(A:A,变更记录表_产品!A:F,6,0),"")</f>
        <v>MDD0016834作废</v>
      </c>
      <c r="G203" s="46">
        <f>IFERROR(VLOOKUP(A:A,变更记录表_产品!A:G,7,0),"")</f>
        <v>0</v>
      </c>
      <c r="H203" s="57" t="str">
        <f>IFERROR(VLOOKUP(A:A,变更记录表_产品!A:I,9,0),"")</f>
        <v>中</v>
      </c>
      <c r="I203" s="57">
        <f>IFERROR(VLOOKUP(A:A,变更记录表_产品!A:J,10,0),"")</f>
        <v>0.1</v>
      </c>
      <c r="J203" s="61">
        <f>IFERROR(VLOOKUP(A:A,变更记录表_产品!A:H,8,0),"")</f>
        <v>0</v>
      </c>
      <c r="K203" s="65" t="str">
        <f>IFERROR(VLOOKUP(A:A,变更记录表_产品!A:M,13,0),"")</f>
        <v>程泽</v>
      </c>
      <c r="L203" s="65" t="str">
        <f>IFERROR(VLOOKUP(A:A,变更记录表_产品!A:N,14,0),"")</f>
        <v>陈飞</v>
      </c>
      <c r="M203" s="50">
        <f>IFERROR(VLOOKUP(A:A,变更记录表_产品!A:K,11,0),"")</f>
        <v>42534</v>
      </c>
      <c r="N203" s="50">
        <f>IFERROR(VLOOKUP(A:A,变更记录表_产品!A:L,12,0),"")</f>
        <v>0</v>
      </c>
      <c r="O203" s="20">
        <f t="shared" ca="1" si="3"/>
        <v>594</v>
      </c>
      <c r="P203" s="65" t="str">
        <f>IFERROR(VLOOKUP(A:A,变更记录表_产品!A:O,15,0),"")</f>
        <v>数据提取</v>
      </c>
      <c r="Q203" s="70" t="str">
        <f>IFERROR(VLOOKUP(A:A,变更记录表_产品!A:P,16,0),"")</f>
        <v>已完成</v>
      </c>
      <c r="R203" s="40" t="str">
        <f>IFERROR(VLOOKUP(A:A,变更记录表_产品!A:Q,17,0),"")</f>
        <v>.\数据提取变更签字扫描件\机务\20160617.pdf
.\数据提取变更签字扫描件\机务\20160701.pdf</v>
      </c>
      <c r="S203" s="70" t="s">
        <v>92</v>
      </c>
      <c r="T203" s="71">
        <v>0</v>
      </c>
    </row>
    <row r="204" spans="1:20">
      <c r="A204" s="24" t="s">
        <v>299</v>
      </c>
      <c r="B204" s="50">
        <f>IFERROR(VLOOKUP(A:A,变更记录表_产品!A:B,2,0),"")</f>
        <v>42527</v>
      </c>
      <c r="C204" s="43" t="str">
        <f>IFERROR(VLOOKUP(A:A,变更记录表_产品!A:C,3,0),"")</f>
        <v>张琦</v>
      </c>
      <c r="D204" s="43" t="str">
        <f>IFERROR(VLOOKUP(A:A,变更记录表_产品!A:D,4,0),"")</f>
        <v>维修工程部</v>
      </c>
      <c r="E204" s="43" t="str">
        <f>IFERROR(VLOOKUP(A:A,变更记录表_产品!A:E,5,0),"")</f>
        <v>MIS</v>
      </c>
      <c r="F204" s="40" t="str">
        <f>IFERROR(VLOOKUP(A:A,变更记录表_产品!A:F,6,0),"")</f>
        <v>关于维修信息管理系统MAO两份工卡的关闭</v>
      </c>
      <c r="G204" s="46">
        <f>IFERROR(VLOOKUP(A:A,变更记录表_产品!A:G,7,0),"")</f>
        <v>0</v>
      </c>
      <c r="H204" s="57" t="str">
        <f>IFERROR(VLOOKUP(A:A,变更记录表_产品!A:I,9,0),"")</f>
        <v>中</v>
      </c>
      <c r="I204" s="57">
        <f>IFERROR(VLOOKUP(A:A,变更记录表_产品!A:J,10,0),"")</f>
        <v>0.1</v>
      </c>
      <c r="J204" s="61" t="str">
        <f>IFERROR(VLOOKUP(A:A,变更记录表_产品!A:H,8,0),"")</f>
        <v>工程没有加入飞机适用性，导致我对这两份工卡无法进行计划和关闭操作,工程已经下发了MAOA320-53-130R2替代该两份工卡</v>
      </c>
      <c r="K204" s="65" t="str">
        <f>IFERROR(VLOOKUP(A:A,变更记录表_产品!A:M,13,0),"")</f>
        <v>程泽</v>
      </c>
      <c r="L204" s="65" t="str">
        <f>IFERROR(VLOOKUP(A:A,变更记录表_产品!A:N,14,0),"")</f>
        <v>陈飞</v>
      </c>
      <c r="M204" s="50">
        <f>IFERROR(VLOOKUP(A:A,变更记录表_产品!A:K,11,0),"")</f>
        <v>42534</v>
      </c>
      <c r="N204" s="50">
        <f>IFERROR(VLOOKUP(A:A,变更记录表_产品!A:L,12,0),"")</f>
        <v>42562</v>
      </c>
      <c r="O204" s="20">
        <f t="shared" ca="1" si="3"/>
        <v>590</v>
      </c>
      <c r="P204" s="65" t="str">
        <f>IFERROR(VLOOKUP(A:A,变更记录表_产品!A:O,15,0),"")</f>
        <v>数据提取</v>
      </c>
      <c r="Q204" s="70" t="str">
        <f>IFERROR(VLOOKUP(A:A,变更记录表_产品!A:P,16,0),"")</f>
        <v>已完成</v>
      </c>
      <c r="R204" s="40" t="str">
        <f>IFERROR(VLOOKUP(A:A,变更记录表_产品!A:Q,17,0),"")</f>
        <v>.\数据提取变更签字扫描件\机务\20160607.pdf</v>
      </c>
      <c r="S204" s="70" t="s">
        <v>92</v>
      </c>
      <c r="T204" s="71">
        <v>0</v>
      </c>
    </row>
    <row r="205" spans="1:20" ht="22.5">
      <c r="A205" s="24">
        <v>203</v>
      </c>
      <c r="B205" s="50">
        <f>IFERROR(VLOOKUP(A:A,变更记录表_产品!A:B,2,0),"")</f>
        <v>42527</v>
      </c>
      <c r="C205" s="43" t="str">
        <f>IFERROR(VLOOKUP(A:A,变更记录表_产品!A:C,3,0),"")</f>
        <v>张志瑜</v>
      </c>
      <c r="D205" s="43" t="str">
        <f>IFERROR(VLOOKUP(A:A,变更记录表_产品!A:D,4,0),"")</f>
        <v>采购保障部</v>
      </c>
      <c r="E205" s="43" t="str">
        <f>IFERROR(VLOOKUP(A:A,变更记录表_产品!A:E,5,0),"")</f>
        <v>MIS</v>
      </c>
      <c r="F205" s="40" t="str">
        <f>IFERROR(VLOOKUP(A:A,变更记录表_产品!A:F,6,0),"")</f>
        <v>20160606-16POS0338 SHJH309347无法拒绝验收</v>
      </c>
      <c r="G205" s="46" t="str">
        <f>IFERROR(VLOOKUP(A:A,变更记录表_产品!A:G,7,0),"")</f>
        <v>合同：16POS0338， P/N: SHJH309347在合同收料界面，点击不通过，出现错误提示框</v>
      </c>
      <c r="H205" s="57" t="str">
        <f>IFERROR(VLOOKUP(A:A,变更记录表_产品!A:I,9,0),"")</f>
        <v>高</v>
      </c>
      <c r="I205" s="57">
        <f>IFERROR(VLOOKUP(A:A,变更记录表_产品!A:J,10,0),"")</f>
        <v>0</v>
      </c>
      <c r="J205" s="61">
        <f>IFERROR(VLOOKUP(A:A,变更记录表_产品!A:H,8,0),"")</f>
        <v>0</v>
      </c>
      <c r="K205" s="65" t="str">
        <f>IFERROR(VLOOKUP(A:A,变更记录表_产品!A:M,13,0),"")</f>
        <v>柳琢</v>
      </c>
      <c r="L205" s="65" t="str">
        <f>IFERROR(VLOOKUP(A:A,变更记录表_产品!A:N,14,0),"")</f>
        <v>陈飞</v>
      </c>
      <c r="M205" s="50">
        <f>IFERROR(VLOOKUP(A:A,变更记录表_产品!A:K,11,0),"")</f>
        <v>42534</v>
      </c>
      <c r="N205" s="50">
        <f>IFERROR(VLOOKUP(A:A,变更记录表_产品!A:L,12,0),"")</f>
        <v>42549</v>
      </c>
      <c r="O205" s="20">
        <f t="shared" ca="1" si="3"/>
        <v>590</v>
      </c>
      <c r="P205" s="65" t="str">
        <f>IFERROR(VLOOKUP(A:A,变更记录表_产品!A:O,15,0),"")</f>
        <v>数据变更</v>
      </c>
      <c r="Q205" s="70" t="str">
        <f>IFERROR(VLOOKUP(A:A,变更记录表_产品!A:P,16,0),"")</f>
        <v>已完成</v>
      </c>
      <c r="R205" s="40" t="str">
        <f>IFERROR(VLOOKUP(A:A,变更记录表_产品!A:Q,17,0),"")</f>
        <v>.\数据提取变更签字扫描件\机务\20160606-16POS0338 SHJH309347无法拒绝验收.jpg</v>
      </c>
      <c r="S205" s="70" t="s">
        <v>145</v>
      </c>
      <c r="T205" s="71">
        <v>0</v>
      </c>
    </row>
    <row r="206" spans="1:20" ht="22.5">
      <c r="A206" s="24">
        <v>204</v>
      </c>
      <c r="B206" s="50">
        <f>IFERROR(VLOOKUP(A:A,变更记录表_产品!A:B,2,0),"")</f>
        <v>42527</v>
      </c>
      <c r="C206" s="43" t="str">
        <f>IFERROR(VLOOKUP(A:A,变更记录表_产品!A:C,3,0),"")</f>
        <v>张志瑜</v>
      </c>
      <c r="D206" s="43" t="str">
        <f>IFERROR(VLOOKUP(A:A,变更记录表_产品!A:D,4,0),"")</f>
        <v>采购保障部</v>
      </c>
      <c r="E206" s="43" t="str">
        <f>IFERROR(VLOOKUP(A:A,变更记录表_产品!A:E,5,0),"")</f>
        <v>MIS</v>
      </c>
      <c r="F206" s="40" t="str">
        <f>IFERROR(VLOOKUP(A:A,变更记录表_产品!A:F,6,0),"")</f>
        <v>20160606-发票29160582无法推送ERP</v>
      </c>
      <c r="G206" s="46" t="str">
        <f>IFERROR(VLOOKUP(A:A,变更记录表_产品!A:G,7,0),"")</f>
        <v>发票：29160582选择所有合同后，保存，点击推送，弹出错误框； 推送失败 合同号15POLS0294</v>
      </c>
      <c r="H206" s="57" t="str">
        <f>IFERROR(VLOOKUP(A:A,变更记录表_产品!A:I,9,0),"")</f>
        <v>高</v>
      </c>
      <c r="I206" s="57">
        <f>IFERROR(VLOOKUP(A:A,变更记录表_产品!A:J,10,0),"")</f>
        <v>0.4</v>
      </c>
      <c r="J206" s="61">
        <f>IFERROR(VLOOKUP(A:A,变更记录表_产品!A:H,8,0),"")</f>
        <v>0</v>
      </c>
      <c r="K206" s="65" t="str">
        <f>IFERROR(VLOOKUP(A:A,变更记录表_产品!A:M,13,0),"")</f>
        <v>柳琢</v>
      </c>
      <c r="L206" s="65" t="str">
        <f>IFERROR(VLOOKUP(A:A,变更记录表_产品!A:N,14,0),"")</f>
        <v>陈飞</v>
      </c>
      <c r="M206" s="50">
        <f>IFERROR(VLOOKUP(A:A,变更记录表_产品!A:K,11,0),"")</f>
        <v>42534</v>
      </c>
      <c r="N206" s="50">
        <f>IFERROR(VLOOKUP(A:A,变更记录表_产品!A:L,12,0),"")</f>
        <v>42567</v>
      </c>
      <c r="O206" s="20">
        <f t="shared" ca="1" si="3"/>
        <v>590</v>
      </c>
      <c r="P206" s="65" t="str">
        <f>IFERROR(VLOOKUP(A:A,变更记录表_产品!A:O,15,0),"")</f>
        <v>数据变更</v>
      </c>
      <c r="Q206" s="70" t="str">
        <f>IFERROR(VLOOKUP(A:A,变更记录表_产品!A:P,16,0),"")</f>
        <v>已完成</v>
      </c>
      <c r="R206" s="40" t="str">
        <f>IFERROR(VLOOKUP(A:A,变更记录表_产品!A:Q,17,0),"")</f>
        <v>.\数据提取变更签字扫描件\机务\20160606-发票29160582无法推送ERP.jpg</v>
      </c>
      <c r="S206" s="70" t="s">
        <v>145</v>
      </c>
      <c r="T206" s="71" t="s">
        <v>225</v>
      </c>
    </row>
    <row r="207" spans="1:20" ht="67.5">
      <c r="A207" s="24">
        <v>205</v>
      </c>
      <c r="B207" s="50">
        <f>IFERROR(VLOOKUP(A:A,变更记录表_产品!A:B,2,0),"")</f>
        <v>42528</v>
      </c>
      <c r="C207" s="43" t="str">
        <f>IFERROR(VLOOKUP(A:A,变更记录表_产品!A:C,3,0),"")</f>
        <v>张志瑜</v>
      </c>
      <c r="D207" s="43" t="str">
        <f>IFERROR(VLOOKUP(A:A,变更记录表_产品!A:D,4,0),"")</f>
        <v>采购保障部</v>
      </c>
      <c r="E207" s="43" t="str">
        <f>IFERROR(VLOOKUP(A:A,变更记录表_产品!A:E,5,0),"")</f>
        <v>MIS</v>
      </c>
      <c r="F207" s="40" t="str">
        <f>IFERROR(VLOOKUP(A:A,变更记录表_产品!A:F,6,0),"")</f>
        <v>20160607-ROR和ROW合同导出问题</v>
      </c>
      <c r="G207" s="46" t="str">
        <f>IFERROR(VLOOKUP(A:A,变更记录表_产品!A:G,7,0),"")</f>
        <v>1. 拆件时间导出的问题：有时能导出，有时导出不了；
2. ROW索赔合同证书要去的备注一栏，有些多余额数据被导出来了。
3. ROR和ROW合同的导出，第4页只有一行字符，可否整合进第3页。</v>
      </c>
      <c r="H207" s="57" t="str">
        <f>IFERROR(VLOOKUP(A:A,变更记录表_产品!A:I,9,0),"")</f>
        <v>中</v>
      </c>
      <c r="I207" s="57">
        <f>IFERROR(VLOOKUP(A:A,变更记录表_产品!A:J,10,0),"")</f>
        <v>0</v>
      </c>
      <c r="J207" s="61">
        <f>IFERROR(VLOOKUP(A:A,变更记录表_产品!A:H,8,0),"")</f>
        <v>0</v>
      </c>
      <c r="K207" s="65" t="str">
        <f>IFERROR(VLOOKUP(A:A,变更记录表_产品!A:M,13,0),"")</f>
        <v>柳琢</v>
      </c>
      <c r="L207" s="65" t="str">
        <f>IFERROR(VLOOKUP(A:A,变更记录表_产品!A:N,14,0),"")</f>
        <v>陈飞</v>
      </c>
      <c r="M207" s="50">
        <f>IFERROR(VLOOKUP(A:A,变更记录表_产品!A:K,11,0),"")</f>
        <v>42534</v>
      </c>
      <c r="N207" s="50">
        <f>IFERROR(VLOOKUP(A:A,变更记录表_产品!A:L,12,0),"")</f>
        <v>42669</v>
      </c>
      <c r="O207" s="20">
        <f t="shared" ca="1" si="3"/>
        <v>589</v>
      </c>
      <c r="P207" s="65" t="str">
        <f>IFERROR(VLOOKUP(A:A,变更记录表_产品!A:O,15,0),"")</f>
        <v>数据变更</v>
      </c>
      <c r="Q207" s="70" t="str">
        <f>IFERROR(VLOOKUP(A:A,变更记录表_产品!A:P,16,0),"")</f>
        <v>已完成</v>
      </c>
      <c r="R207" s="40" t="str">
        <f>IFERROR(VLOOKUP(A:A,变更记录表_产品!A:Q,17,0),"")</f>
        <v>.\数据提取变更签字扫描件\机务\20160607-ROR和ROW合同导出问题.jpg</v>
      </c>
      <c r="S207" s="70" t="s">
        <v>147</v>
      </c>
      <c r="T207" s="71">
        <v>0</v>
      </c>
    </row>
    <row r="208" spans="1:20">
      <c r="A208" s="24">
        <v>206</v>
      </c>
      <c r="B208" s="50">
        <f>IFERROR(VLOOKUP(A:A,变更记录表_产品!A:B,2,0),"")</f>
        <v>42528</v>
      </c>
      <c r="C208" s="43" t="str">
        <f>IFERROR(VLOOKUP(A:A,变更记录表_产品!A:C,3,0),"")</f>
        <v>张琦</v>
      </c>
      <c r="D208" s="43" t="str">
        <f>IFERROR(VLOOKUP(A:A,变更记录表_产品!A:D,4,0),"")</f>
        <v>维修工程部</v>
      </c>
      <c r="E208" s="43" t="str">
        <f>IFERROR(VLOOKUP(A:A,变更记录表_产品!A:E,5,0),"")</f>
        <v>MIS</v>
      </c>
      <c r="F208" s="40" t="str">
        <f>IFERROR(VLOOKUP(A:A,变更记录表_产品!A:F,6,0),"")</f>
        <v>TGC-A783204装机清册导入</v>
      </c>
      <c r="G208" s="46">
        <f>IFERROR(VLOOKUP(A:A,变更记录表_产品!A:G,7,0),"")</f>
        <v>0</v>
      </c>
      <c r="H208" s="57" t="str">
        <f>IFERROR(VLOOKUP(A:A,变更记录表_产品!A:I,9,0),"")</f>
        <v>高</v>
      </c>
      <c r="I208" s="57">
        <f>IFERROR(VLOOKUP(A:A,变更记录表_产品!A:J,10,0),"")</f>
        <v>0.1</v>
      </c>
      <c r="J208" s="61">
        <f>IFERROR(VLOOKUP(A:A,变更记录表_产品!A:H,8,0),"")</f>
        <v>0</v>
      </c>
      <c r="K208" s="65" t="str">
        <f>IFERROR(VLOOKUP(A:A,变更记录表_产品!A:M,13,0),"")</f>
        <v>程泽</v>
      </c>
      <c r="L208" s="65" t="str">
        <f>IFERROR(VLOOKUP(A:A,变更记录表_产品!A:N,14,0),"")</f>
        <v>陈飞</v>
      </c>
      <c r="M208" s="50">
        <f>IFERROR(VLOOKUP(A:A,变更记录表_产品!A:K,11,0),"")</f>
        <v>42529</v>
      </c>
      <c r="N208" s="50">
        <f>IFERROR(VLOOKUP(A:A,变更记录表_产品!A:L,12,0),"")</f>
        <v>42534</v>
      </c>
      <c r="O208" s="20">
        <f t="shared" ca="1" si="3"/>
        <v>589</v>
      </c>
      <c r="P208" s="65" t="str">
        <f>IFERROR(VLOOKUP(A:A,变更记录表_产品!A:O,15,0),"")</f>
        <v>数据提取</v>
      </c>
      <c r="Q208" s="70" t="str">
        <f>IFERROR(VLOOKUP(A:A,变更记录表_产品!A:P,16,0),"")</f>
        <v>已完成</v>
      </c>
      <c r="R208" s="40" t="str">
        <f>IFERROR(VLOOKUP(A:A,变更记录表_产品!A:Q,17,0),"")</f>
        <v>.\数据提取变更签字扫描件\机务\20160607.pdf</v>
      </c>
      <c r="S208" s="70" t="s">
        <v>144</v>
      </c>
      <c r="T208" s="71">
        <v>0</v>
      </c>
    </row>
    <row r="209" spans="1:20" ht="22.5">
      <c r="A209" s="24">
        <v>207</v>
      </c>
      <c r="B209" s="50">
        <f>IFERROR(VLOOKUP(A:A,变更记录表_产品!A:B,2,0),"")</f>
        <v>42529</v>
      </c>
      <c r="C209" s="43" t="str">
        <f>IFERROR(VLOOKUP(A:A,变更记录表_产品!A:C,3,0),"")</f>
        <v>张志瑜</v>
      </c>
      <c r="D209" s="43" t="str">
        <f>IFERROR(VLOOKUP(A:A,变更记录表_产品!A:D,4,0),"")</f>
        <v>采购保障部</v>
      </c>
      <c r="E209" s="43" t="str">
        <f>IFERROR(VLOOKUP(A:A,变更记录表_产品!A:E,5,0),"")</f>
        <v>MIS</v>
      </c>
      <c r="F209" s="40" t="str">
        <f>IFERROR(VLOOKUP(A:A,变更记录表_产品!A:F,6,0),"")</f>
        <v>20160608-16ROR1641 1247 1451报价无法推送ERP</v>
      </c>
      <c r="G209" s="46" t="str">
        <f>IFERROR(VLOOKUP(A:A,变更记录表_产品!A:G,7,0),"")</f>
        <v>16ROR1641/16ROR1247/16ROR1451维修报价无法推送ERP</v>
      </c>
      <c r="H209" s="57" t="str">
        <f>IFERROR(VLOOKUP(A:A,变更记录表_产品!A:I,9,0),"")</f>
        <v>中</v>
      </c>
      <c r="I209" s="57">
        <f>IFERROR(VLOOKUP(A:A,变更记录表_产品!A:J,10,0),"")</f>
        <v>0</v>
      </c>
      <c r="J209" s="61">
        <f>IFERROR(VLOOKUP(A:A,变更记录表_产品!A:H,8,0),"")</f>
        <v>0</v>
      </c>
      <c r="K209" s="65" t="str">
        <f>IFERROR(VLOOKUP(A:A,变更记录表_产品!A:M,13,0),"")</f>
        <v>柳琢</v>
      </c>
      <c r="L209" s="65" t="str">
        <f>IFERROR(VLOOKUP(A:A,变更记录表_产品!A:N,14,0),"")</f>
        <v>陈飞</v>
      </c>
      <c r="M209" s="50">
        <f>IFERROR(VLOOKUP(A:A,变更记录表_产品!A:K,11,0),"")</f>
        <v>42534</v>
      </c>
      <c r="N209" s="50">
        <f>IFERROR(VLOOKUP(A:A,变更记录表_产品!A:L,12,0),"")</f>
        <v>42597</v>
      </c>
      <c r="O209" s="20">
        <f t="shared" ca="1" si="3"/>
        <v>588</v>
      </c>
      <c r="P209" s="65" t="str">
        <f>IFERROR(VLOOKUP(A:A,变更记录表_产品!A:O,15,0),"")</f>
        <v>数据变更</v>
      </c>
      <c r="Q209" s="70" t="str">
        <f>IFERROR(VLOOKUP(A:A,变更记录表_产品!A:P,16,0),"")</f>
        <v>已完成</v>
      </c>
      <c r="R209" s="40" t="str">
        <f>IFERROR(VLOOKUP(A:A,变更记录表_产品!A:Q,17,0),"")</f>
        <v>.\数据提取变更签字扫描件\机务\20160608-16ROR1641 1247 1451报价无法推送ERP.jpg</v>
      </c>
      <c r="S209" s="70" t="s">
        <v>145</v>
      </c>
      <c r="T209" s="71">
        <v>0</v>
      </c>
    </row>
    <row r="210" spans="1:20" ht="22.5">
      <c r="A210" s="24">
        <v>208</v>
      </c>
      <c r="B210" s="50">
        <f>IFERROR(VLOOKUP(A:A,变更记录表_产品!A:B,2,0),"")</f>
        <v>42529</v>
      </c>
      <c r="C210" s="43" t="str">
        <f>IFERROR(VLOOKUP(A:A,变更记录表_产品!A:C,3,0),"")</f>
        <v>张志瑜</v>
      </c>
      <c r="D210" s="43" t="str">
        <f>IFERROR(VLOOKUP(A:A,变更记录表_产品!A:D,4,0),"")</f>
        <v>采购保障部</v>
      </c>
      <c r="E210" s="43" t="str">
        <f>IFERROR(VLOOKUP(A:A,变更记录表_产品!A:E,5,0),"")</f>
        <v>MIS</v>
      </c>
      <c r="F210" s="40" t="str">
        <f>IFERROR(VLOOKUP(A:A,变更记录表_产品!A:F,6,0),"")</f>
        <v>20160606-16POLS0248 NSA5486-9-28N证书查不到</v>
      </c>
      <c r="G210" s="46" t="str">
        <f>IFERROR(VLOOKUP(A:A,变更记录表_产品!A:G,7,0),"")</f>
        <v>合同：16POLS0248， P/N：NSA5486-9-28N合同证书找不到</v>
      </c>
      <c r="H210" s="57" t="str">
        <f>IFERROR(VLOOKUP(A:A,变更记录表_产品!A:I,9,0),"")</f>
        <v>中</v>
      </c>
      <c r="I210" s="57">
        <f>IFERROR(VLOOKUP(A:A,变更记录表_产品!A:J,10,0),"")</f>
        <v>0</v>
      </c>
      <c r="J210" s="61">
        <f>IFERROR(VLOOKUP(A:A,变更记录表_产品!A:H,8,0),"")</f>
        <v>0</v>
      </c>
      <c r="K210" s="65" t="str">
        <f>IFERROR(VLOOKUP(A:A,变更记录表_产品!A:M,13,0),"")</f>
        <v>柳琢</v>
      </c>
      <c r="L210" s="65" t="str">
        <f>IFERROR(VLOOKUP(A:A,变更记录表_产品!A:N,14,0),"")</f>
        <v>陈飞</v>
      </c>
      <c r="M210" s="50">
        <f>IFERROR(VLOOKUP(A:A,变更记录表_产品!A:K,11,0),"")</f>
        <v>42534</v>
      </c>
      <c r="N210" s="50">
        <f>IFERROR(VLOOKUP(A:A,变更记录表_产品!A:L,12,0),"")</f>
        <v>42597</v>
      </c>
      <c r="O210" s="20">
        <f t="shared" ca="1" si="3"/>
        <v>588</v>
      </c>
      <c r="P210" s="65" t="str">
        <f>IFERROR(VLOOKUP(A:A,变更记录表_产品!A:O,15,0),"")</f>
        <v>数据变更</v>
      </c>
      <c r="Q210" s="70" t="str">
        <f>IFERROR(VLOOKUP(A:A,变更记录表_产品!A:P,16,0),"")</f>
        <v>已完成</v>
      </c>
      <c r="R210" s="40" t="str">
        <f>IFERROR(VLOOKUP(A:A,变更记录表_产品!A:Q,17,0),"")</f>
        <v>.\数据提取变更签字扫描件\机务\20160606-16POLS0248 NSA5486-9-28N证书查不到.jpg</v>
      </c>
      <c r="S210" s="70" t="s">
        <v>145</v>
      </c>
      <c r="T210" s="71">
        <v>0</v>
      </c>
    </row>
    <row r="211" spans="1:20" ht="22.5">
      <c r="A211" s="24">
        <v>209</v>
      </c>
      <c r="B211" s="50">
        <f>IFERROR(VLOOKUP(A:A,变更记录表_产品!A:B,2,0),"")</f>
        <v>42534</v>
      </c>
      <c r="C211" s="43" t="str">
        <f>IFERROR(VLOOKUP(A:A,变更记录表_产品!A:C,3,0),"")</f>
        <v>张志瑜</v>
      </c>
      <c r="D211" s="43" t="str">
        <f>IFERROR(VLOOKUP(A:A,变更记录表_产品!A:D,4,0),"")</f>
        <v>采购保障部</v>
      </c>
      <c r="E211" s="43" t="str">
        <f>IFERROR(VLOOKUP(A:A,变更记录表_产品!A:E,5,0),"")</f>
        <v>MIS</v>
      </c>
      <c r="F211" s="40" t="str">
        <f>IFERROR(VLOOKUP(A:A,变更记录表_产品!A:F,6,0),"")</f>
        <v>关于16POP1041 合同错误</v>
      </c>
      <c r="G211" s="46" t="str">
        <f>IFERROR(VLOOKUP(A:A,变更记录表_产品!A:G,7,0),"")</f>
        <v>合同：16POP1041 件号：2980292100100 序号：51826 所有数据删除</v>
      </c>
      <c r="H211" s="57" t="str">
        <f>IFERROR(VLOOKUP(A:A,变更记录表_产品!A:I,9,0),"")</f>
        <v>中</v>
      </c>
      <c r="I211" s="57">
        <f>IFERROR(VLOOKUP(A:A,变更记录表_产品!A:J,10,0),"")</f>
        <v>0</v>
      </c>
      <c r="J211" s="61" t="str">
        <f>IFERROR(VLOOKUP(A:A,变更记录表_产品!A:H,8,0),"")</f>
        <v>人为误操作</v>
      </c>
      <c r="K211" s="65" t="str">
        <f>IFERROR(VLOOKUP(A:A,变更记录表_产品!A:M,13,0),"")</f>
        <v>柳琢</v>
      </c>
      <c r="L211" s="65" t="str">
        <f>IFERROR(VLOOKUP(A:A,变更记录表_产品!A:N,14,0),"")</f>
        <v>陈飞</v>
      </c>
      <c r="M211" s="50">
        <f>IFERROR(VLOOKUP(A:A,变更记录表_产品!A:K,11,0),"")</f>
        <v>42538</v>
      </c>
      <c r="N211" s="50">
        <f>IFERROR(VLOOKUP(A:A,变更记录表_产品!A:L,12,0),"")</f>
        <v>42604</v>
      </c>
      <c r="O211" s="20">
        <f t="shared" ca="1" si="3"/>
        <v>583</v>
      </c>
      <c r="P211" s="65" t="str">
        <f>IFERROR(VLOOKUP(A:A,变更记录表_产品!A:O,15,0),"")</f>
        <v>数据变更</v>
      </c>
      <c r="Q211" s="70" t="str">
        <f>IFERROR(VLOOKUP(A:A,变更记录表_产品!A:P,16,0),"")</f>
        <v>已完成</v>
      </c>
      <c r="R211" s="40" t="str">
        <f>IFERROR(VLOOKUP(A:A,变更记录表_产品!A:Q,17,0),"")</f>
        <v>.\数据提取变更签字扫描件\机务\20160613-合同16POP1041 件号2980292100100 序号51826所有数据删除.jpg</v>
      </c>
      <c r="S211" s="70" t="s">
        <v>92</v>
      </c>
      <c r="T211" s="71">
        <v>0</v>
      </c>
    </row>
    <row r="212" spans="1:20">
      <c r="A212" s="24">
        <v>210</v>
      </c>
      <c r="B212" s="50">
        <f>IFERROR(VLOOKUP(A:A,变更记录表_产品!A:B,2,0),"")</f>
        <v>42534</v>
      </c>
      <c r="C212" s="43" t="str">
        <f>IFERROR(VLOOKUP(A:A,变更记录表_产品!A:C,3,0),"")</f>
        <v>张志瑜</v>
      </c>
      <c r="D212" s="43" t="str">
        <f>IFERROR(VLOOKUP(A:A,变更记录表_产品!A:D,4,0),"")</f>
        <v>采购保障部</v>
      </c>
      <c r="E212" s="43" t="str">
        <f>IFERROR(VLOOKUP(A:A,变更记录表_产品!A:E,5,0),"")</f>
        <v>MIS</v>
      </c>
      <c r="F212" s="40" t="str">
        <f>IFERROR(VLOOKUP(A:A,变更记录表_产品!A:F,6,0),"")</f>
        <v>20160613-16POLS0056合同MIS报批无金额的问题</v>
      </c>
      <c r="G212" s="46" t="str">
        <f>IFERROR(VLOOKUP(A:A,变更记录表_产品!A:G,7,0),"")</f>
        <v>16POLS0056无法推送ERP</v>
      </c>
      <c r="H212" s="57" t="str">
        <f>IFERROR(VLOOKUP(A:A,变更记录表_产品!A:I,9,0),"")</f>
        <v>中</v>
      </c>
      <c r="I212" s="57">
        <f>IFERROR(VLOOKUP(A:A,变更记录表_产品!A:J,10,0),"")</f>
        <v>0.1</v>
      </c>
      <c r="J212" s="61">
        <f>IFERROR(VLOOKUP(A:A,变更记录表_产品!A:H,8,0),"")</f>
        <v>0</v>
      </c>
      <c r="K212" s="65" t="str">
        <f>IFERROR(VLOOKUP(A:A,变更记录表_产品!A:M,13,0),"")</f>
        <v>柳琢</v>
      </c>
      <c r="L212" s="65" t="str">
        <f>IFERROR(VLOOKUP(A:A,变更记录表_产品!A:N,14,0),"")</f>
        <v>陈飞</v>
      </c>
      <c r="M212" s="50">
        <f>IFERROR(VLOOKUP(A:A,变更记录表_产品!A:K,11,0),"")</f>
        <v>42538</v>
      </c>
      <c r="N212" s="50">
        <f>IFERROR(VLOOKUP(A:A,变更记录表_产品!A:L,12,0),"")</f>
        <v>42633</v>
      </c>
      <c r="O212" s="20">
        <f t="shared" ca="1" si="3"/>
        <v>583</v>
      </c>
      <c r="P212" s="65" t="str">
        <f>IFERROR(VLOOKUP(A:A,变更记录表_产品!A:O,15,0),"")</f>
        <v>数据变更</v>
      </c>
      <c r="Q212" s="70" t="str">
        <f>IFERROR(VLOOKUP(A:A,变更记录表_产品!A:P,16,0),"")</f>
        <v>已完成</v>
      </c>
      <c r="R212" s="40" t="str">
        <f>IFERROR(VLOOKUP(A:A,变更记录表_产品!A:Q,17,0),"")</f>
        <v>.\数据提取变更签字扫描件\机务\20160613-16POLS0056合同MIS报批无金额的问题.jpg</v>
      </c>
      <c r="S212" s="70" t="s">
        <v>145</v>
      </c>
      <c r="T212" s="71">
        <v>0</v>
      </c>
    </row>
    <row r="213" spans="1:20" ht="33.75">
      <c r="A213" s="24">
        <v>211</v>
      </c>
      <c r="B213" s="50">
        <f>IFERROR(VLOOKUP(A:A,变更记录表_产品!A:B,2,0),"")</f>
        <v>42536</v>
      </c>
      <c r="C213" s="43" t="str">
        <f>IFERROR(VLOOKUP(A:A,变更记录表_产品!A:C,3,0),"")</f>
        <v>张志瑜</v>
      </c>
      <c r="D213" s="43" t="str">
        <f>IFERROR(VLOOKUP(A:A,变更记录表_产品!A:D,4,0),"")</f>
        <v>采购保障部</v>
      </c>
      <c r="E213" s="43" t="str">
        <f>IFERROR(VLOOKUP(A:A,变更记录表_产品!A:E,5,0),"")</f>
        <v>MIS</v>
      </c>
      <c r="F213" s="40" t="str">
        <f>IFERROR(VLOOKUP(A:A,变更记录表_产品!A:F,6,0),"")</f>
        <v>20160615-:16POT0010 工具采购合同 供应商错误</v>
      </c>
      <c r="G213" s="46" t="str">
        <f>IFERROR(VLOOKUP(A:A,变更记录表_产品!A:G,7,0),"")</f>
        <v>16POT0010供应商从：0614， HYDRO Systems USA Inc.改为：
0646， DENSON ENTERPRISES LIMITED</v>
      </c>
      <c r="H213" s="57" t="str">
        <f>IFERROR(VLOOKUP(A:A,变更记录表_产品!A:I,9,0),"")</f>
        <v>中</v>
      </c>
      <c r="I213" s="57">
        <f>IFERROR(VLOOKUP(A:A,变更记录表_产品!A:J,10,0),"")</f>
        <v>0.1</v>
      </c>
      <c r="J213" s="61" t="str">
        <f>IFERROR(VLOOKUP(A:A,变更记录表_产品!A:H,8,0),"")</f>
        <v>人为误操作</v>
      </c>
      <c r="K213" s="65" t="str">
        <f>IFERROR(VLOOKUP(A:A,变更记录表_产品!A:M,13,0),"")</f>
        <v>柳琢</v>
      </c>
      <c r="L213" s="65" t="str">
        <f>IFERROR(VLOOKUP(A:A,变更记录表_产品!A:N,14,0),"")</f>
        <v>陈飞</v>
      </c>
      <c r="M213" s="50">
        <f>IFERROR(VLOOKUP(A:A,变更记录表_产品!A:K,11,0),"")</f>
        <v>42538</v>
      </c>
      <c r="N213" s="50">
        <f>IFERROR(VLOOKUP(A:A,变更记录表_产品!A:L,12,0),"")</f>
        <v>42567</v>
      </c>
      <c r="O213" s="20">
        <f t="shared" ca="1" si="3"/>
        <v>581</v>
      </c>
      <c r="P213" s="65" t="str">
        <f>IFERROR(VLOOKUP(A:A,变更记录表_产品!A:O,15,0),"")</f>
        <v>数据变更</v>
      </c>
      <c r="Q213" s="70" t="str">
        <f>IFERROR(VLOOKUP(A:A,变更记录表_产品!A:P,16,0),"")</f>
        <v>已完成</v>
      </c>
      <c r="R213" s="40" t="str">
        <f>IFERROR(VLOOKUP(A:A,变更记录表_产品!A:Q,17,0),"")</f>
        <v>.\数据提取变更签字扫描件\机务\20160615-16POT0010 工具采购合同 供应商错误.jpg</v>
      </c>
      <c r="S213" s="70" t="s">
        <v>92</v>
      </c>
      <c r="T213" s="71">
        <v>0</v>
      </c>
    </row>
    <row r="214" spans="1:20">
      <c r="A214" s="24">
        <v>212</v>
      </c>
      <c r="B214" s="50">
        <f>IFERROR(VLOOKUP(A:A,变更记录表_产品!A:B,2,0),"")</f>
        <v>42536</v>
      </c>
      <c r="C214" s="43" t="str">
        <f>IFERROR(VLOOKUP(A:A,变更记录表_产品!A:C,3,0),"")</f>
        <v>张志瑜</v>
      </c>
      <c r="D214" s="43" t="str">
        <f>IFERROR(VLOOKUP(A:A,变更记录表_产品!A:D,4,0),"")</f>
        <v>采购保障部</v>
      </c>
      <c r="E214" s="43" t="str">
        <f>IFERROR(VLOOKUP(A:A,变更记录表_产品!A:E,5,0),"")</f>
        <v>MIS</v>
      </c>
      <c r="F214" s="40" t="str">
        <f>IFERROR(VLOOKUP(A:A,变更记录表_产品!A:F,6,0),"")</f>
        <v>20160615-许多件号的批次，在合同验收界面，合同证书查询界面无法显示</v>
      </c>
      <c r="G214" s="46">
        <f>IFERROR(VLOOKUP(A:A,变更记录表_产品!A:G,7,0),"")</f>
        <v>0</v>
      </c>
      <c r="H214" s="57" t="str">
        <f>IFERROR(VLOOKUP(A:A,变更记录表_产品!A:I,9,0),"")</f>
        <v>中</v>
      </c>
      <c r="I214" s="57">
        <f>IFERROR(VLOOKUP(A:A,变更记录表_产品!A:J,10,0),"")</f>
        <v>0.1</v>
      </c>
      <c r="J214" s="61">
        <f>IFERROR(VLOOKUP(A:A,变更记录表_产品!A:H,8,0),"")</f>
        <v>0</v>
      </c>
      <c r="K214" s="65" t="str">
        <f>IFERROR(VLOOKUP(A:A,变更记录表_产品!A:M,13,0),"")</f>
        <v>柳琢</v>
      </c>
      <c r="L214" s="65" t="str">
        <f>IFERROR(VLOOKUP(A:A,变更记录表_产品!A:N,14,0),"")</f>
        <v>陈飞</v>
      </c>
      <c r="M214" s="50">
        <f>IFERROR(VLOOKUP(A:A,变更记录表_产品!A:K,11,0),"")</f>
        <v>42538</v>
      </c>
      <c r="N214" s="50">
        <f>IFERROR(VLOOKUP(A:A,变更记录表_产品!A:L,12,0),"")</f>
        <v>42683</v>
      </c>
      <c r="O214" s="20">
        <f t="shared" ca="1" si="3"/>
        <v>581</v>
      </c>
      <c r="P214" s="65" t="str">
        <f>IFERROR(VLOOKUP(A:A,变更记录表_产品!A:O,15,0),"")</f>
        <v>数据变更</v>
      </c>
      <c r="Q214" s="70" t="str">
        <f>IFERROR(VLOOKUP(A:A,变更记录表_产品!A:P,16,0),"")</f>
        <v>已完成</v>
      </c>
      <c r="R214" s="40" t="str">
        <f>IFERROR(VLOOKUP(A:A,变更记录表_产品!A:Q,17,0),"")</f>
        <v>.\数据提取变更签字扫描件\机务\20160615-许多件号的批次，在合同验收界面，合同证书查询界面无法显示.jpg</v>
      </c>
      <c r="S214" s="70" t="s">
        <v>147</v>
      </c>
      <c r="T214" s="71">
        <v>0</v>
      </c>
    </row>
    <row r="215" spans="1:20" ht="45">
      <c r="A215" s="24">
        <v>213</v>
      </c>
      <c r="B215" s="50">
        <f>IFERROR(VLOOKUP(A:A,变更记录表_产品!A:B,2,0),"")</f>
        <v>42536</v>
      </c>
      <c r="C215" s="43" t="str">
        <f>IFERROR(VLOOKUP(A:A,变更记录表_产品!A:C,3,0),"")</f>
        <v>谢志谦</v>
      </c>
      <c r="D215" s="43" t="str">
        <f>IFERROR(VLOOKUP(A:A,变更记录表_产品!A:D,4,0),"")</f>
        <v>维修工程部</v>
      </c>
      <c r="E215" s="43" t="str">
        <f>IFERROR(VLOOKUP(A:A,变更记录表_产品!A:E,5,0),"")</f>
        <v>MIS</v>
      </c>
      <c r="F215" s="40" t="str">
        <f>IFERROR(VLOOKUP(A:A,变更记录表_产品!A:F,6,0),"")</f>
        <v>拉一个子件-INDICATOR</v>
      </c>
      <c r="G215" s="46" t="str">
        <f>IFERROR(VLOOKUP(A:A,变更记录表_产品!A:G,7,0),"")</f>
        <v xml:space="preserve">PN：1605100-01 SN：YU108674-1 这个件拉入发动机643325 子件 FIN:INDICATOR 上，进入清单时间为：2011-03-05
</v>
      </c>
      <c r="H215" s="57" t="str">
        <f>IFERROR(VLOOKUP(A:A,变更记录表_产品!A:I,9,0),"")</f>
        <v>中</v>
      </c>
      <c r="I215" s="57">
        <f>IFERROR(VLOOKUP(A:A,变更记录表_产品!A:J,10,0),"")</f>
        <v>0.1</v>
      </c>
      <c r="J215" s="61" t="str">
        <f>IFERROR(VLOOKUP(A:A,变更记录表_产品!A:H,8,0),"")</f>
        <v>前端已经实现功能，业务自己操作</v>
      </c>
      <c r="K215" s="65" t="str">
        <f>IFERROR(VLOOKUP(A:A,变更记录表_产品!A:M,13,0),"")</f>
        <v>程泽</v>
      </c>
      <c r="L215" s="65" t="str">
        <f>IFERROR(VLOOKUP(A:A,变更记录表_产品!A:N,14,0),"")</f>
        <v>陈飞</v>
      </c>
      <c r="M215" s="50">
        <f>IFERROR(VLOOKUP(A:A,变更记录表_产品!A:K,11,0),"")</f>
        <v>42545</v>
      </c>
      <c r="N215" s="50">
        <f>IFERROR(VLOOKUP(A:A,变更记录表_产品!A:L,12,0),"")</f>
        <v>42573</v>
      </c>
      <c r="O215" s="20">
        <f t="shared" ca="1" si="3"/>
        <v>581</v>
      </c>
      <c r="P215" s="65" t="str">
        <f>IFERROR(VLOOKUP(A:A,变更记录表_产品!A:O,15,0),"")</f>
        <v>数据变更</v>
      </c>
      <c r="Q215" s="70" t="str">
        <f>IFERROR(VLOOKUP(A:A,变更记录表_产品!A:P,16,0),"")</f>
        <v>已完成</v>
      </c>
      <c r="R215" s="40" t="str">
        <f>IFERROR(VLOOKUP(A:A,变更记录表_产品!A:Q,17,0),"")</f>
        <v>.\数据提取变更签字扫描件\机务\20160615.pdf</v>
      </c>
      <c r="S215" s="70" t="s">
        <v>92</v>
      </c>
      <c r="T215" s="71">
        <v>0</v>
      </c>
    </row>
    <row r="216" spans="1:20" ht="33.75">
      <c r="A216" s="24">
        <v>214</v>
      </c>
      <c r="B216" s="50">
        <f>IFERROR(VLOOKUP(A:A,变更记录表_产品!A:B,2,0),"")</f>
        <v>42536</v>
      </c>
      <c r="C216" s="43" t="str">
        <f>IFERROR(VLOOKUP(A:A,变更记录表_产品!A:C,3,0),"")</f>
        <v>盛斌斌</v>
      </c>
      <c r="D216" s="43" t="str">
        <f>IFERROR(VLOOKUP(A:A,变更记录表_产品!A:D,4,0),"")</f>
        <v>维修工程部</v>
      </c>
      <c r="E216" s="43" t="str">
        <f>IFERROR(VLOOKUP(A:A,变更记录表_产品!A:E,5,0),"")</f>
        <v>MIS</v>
      </c>
      <c r="F216" s="40" t="str">
        <f>IFERROR(VLOOKUP(A:A,变更记录表_产品!A:F,6,0),"")</f>
        <v>拉一个子件--J9导线</v>
      </c>
      <c r="G216" s="46" t="str">
        <f>IFERROR(VLOOKUP(A:A,变更记录表_产品!A:G,7,0),"")</f>
        <v xml:space="preserve">把PN：320-364-203-0 SN：EM418460-H 这个件拉入发动机699974的 子件FIN：J9 WIRING 上，进入清单时间为2010-07-17 </v>
      </c>
      <c r="H216" s="57" t="str">
        <f>IFERROR(VLOOKUP(A:A,变更记录表_产品!A:I,9,0),"")</f>
        <v>中</v>
      </c>
      <c r="I216" s="57">
        <f>IFERROR(VLOOKUP(A:A,变更记录表_产品!A:J,10,0),"")</f>
        <v>0</v>
      </c>
      <c r="J216" s="61" t="str">
        <f>IFERROR(VLOOKUP(A:A,变更记录表_产品!A:H,8,0),"")</f>
        <v>业务要求取消，该发动机已装机，业务通过前台拉</v>
      </c>
      <c r="K216" s="65" t="str">
        <f>IFERROR(VLOOKUP(A:A,变更记录表_产品!A:M,13,0),"")</f>
        <v>程泽</v>
      </c>
      <c r="L216" s="65" t="str">
        <f>IFERROR(VLOOKUP(A:A,变更记录表_产品!A:N,14,0),"")</f>
        <v>陈飞</v>
      </c>
      <c r="M216" s="50">
        <f>IFERROR(VLOOKUP(A:A,变更记录表_产品!A:K,11,0),"")</f>
        <v>42545</v>
      </c>
      <c r="N216" s="50">
        <f>IFERROR(VLOOKUP(A:A,变更记录表_产品!A:L,12,0),"")</f>
        <v>0</v>
      </c>
      <c r="O216" s="20">
        <f t="shared" ca="1" si="3"/>
        <v>581</v>
      </c>
      <c r="P216" s="65" t="str">
        <f>IFERROR(VLOOKUP(A:A,变更记录表_产品!A:O,15,0),"")</f>
        <v>数据变更</v>
      </c>
      <c r="Q216" s="70" t="str">
        <f>IFERROR(VLOOKUP(A:A,变更记录表_产品!A:P,16,0),"")</f>
        <v>已取消</v>
      </c>
      <c r="R216" s="40" t="str">
        <f>IFERROR(VLOOKUP(A:A,变更记录表_产品!A:Q,17,0),"")</f>
        <v>.\数据提取变更签字扫描件\机务\20160615.pdf</v>
      </c>
      <c r="S216" s="70" t="s">
        <v>146</v>
      </c>
      <c r="T216" s="71">
        <v>0</v>
      </c>
    </row>
    <row r="217" spans="1:20" ht="22.5">
      <c r="A217" s="24">
        <v>215</v>
      </c>
      <c r="B217" s="50">
        <f>IFERROR(VLOOKUP(A:A,变更记录表_产品!A:B,2,0),"")</f>
        <v>42536</v>
      </c>
      <c r="C217" s="43" t="str">
        <f>IFERROR(VLOOKUP(A:A,变更记录表_产品!A:C,3,0),"")</f>
        <v>张琦</v>
      </c>
      <c r="D217" s="43" t="str">
        <f>IFERROR(VLOOKUP(A:A,变更记录表_产品!A:D,4,0),"")</f>
        <v>维修工程部</v>
      </c>
      <c r="E217" s="43" t="str">
        <f>IFERROR(VLOOKUP(A:A,变更记录表_产品!A:E,5,0),"")</f>
        <v>MIS</v>
      </c>
      <c r="F217" s="40">
        <f>IFERROR(VLOOKUP(A:A,变更记录表_产品!A:F,6,0),"")</f>
        <v>0</v>
      </c>
      <c r="G217" s="46" t="str">
        <f>IFERROR(VLOOKUP(A:A,变更记录表_产品!A:G,7,0),"")</f>
        <v>飞机基本信息有 6 架新飞机无法新增，需要后台批准状态。</v>
      </c>
      <c r="H217" s="57" t="str">
        <f>IFERROR(VLOOKUP(A:A,变更记录表_产品!A:I,9,0),"")</f>
        <v>高</v>
      </c>
      <c r="I217" s="57">
        <f>IFERROR(VLOOKUP(A:A,变更记录表_产品!A:J,10,0),"")</f>
        <v>0.1</v>
      </c>
      <c r="J217" s="61">
        <f>IFERROR(VLOOKUP(A:A,变更记录表_产品!A:H,8,0),"")</f>
        <v>0</v>
      </c>
      <c r="K217" s="65" t="str">
        <f>IFERROR(VLOOKUP(A:A,变更记录表_产品!A:M,13,0),"")</f>
        <v>程泽</v>
      </c>
      <c r="L217" s="65" t="str">
        <f>IFERROR(VLOOKUP(A:A,变更记录表_产品!A:N,14,0),"")</f>
        <v>陈飞</v>
      </c>
      <c r="M217" s="50">
        <f>IFERROR(VLOOKUP(A:A,变更记录表_产品!A:K,11,0),"")</f>
        <v>42536</v>
      </c>
      <c r="N217" s="50">
        <f>IFERROR(VLOOKUP(A:A,变更记录表_产品!A:L,12,0),"")</f>
        <v>42536</v>
      </c>
      <c r="O217" s="20">
        <f t="shared" ca="1" si="3"/>
        <v>581</v>
      </c>
      <c r="P217" s="65" t="str">
        <f>IFERROR(VLOOKUP(A:A,变更记录表_产品!A:O,15,0),"")</f>
        <v>数据变更</v>
      </c>
      <c r="Q217" s="70" t="str">
        <f>IFERROR(VLOOKUP(A:A,变更记录表_产品!A:P,16,0),"")</f>
        <v>已完成</v>
      </c>
      <c r="R217" s="40" t="str">
        <f>IFERROR(VLOOKUP(A:A,变更记录表_产品!A:Q,17,0),"")</f>
        <v>.\数据提取变更签字扫描件\机务\20160615(2).pdf</v>
      </c>
      <c r="S217" s="70" t="s">
        <v>92</v>
      </c>
      <c r="T217" s="71">
        <v>0</v>
      </c>
    </row>
    <row r="218" spans="1:20">
      <c r="A218" s="24">
        <v>216</v>
      </c>
      <c r="B218" s="50">
        <f>IFERROR(VLOOKUP(A:A,变更记录表_产品!A:B,2,0),"")</f>
        <v>42536</v>
      </c>
      <c r="C218" s="43" t="str">
        <f>IFERROR(VLOOKUP(A:A,变更记录表_产品!A:C,3,0),"")</f>
        <v>张琦</v>
      </c>
      <c r="D218" s="43" t="str">
        <f>IFERROR(VLOOKUP(A:A,变更记录表_产品!A:D,4,0),"")</f>
        <v>维修工程部</v>
      </c>
      <c r="E218" s="43" t="str">
        <f>IFERROR(VLOOKUP(A:A,变更记录表_产品!A:E,5,0),"")</f>
        <v>MIS</v>
      </c>
      <c r="F218" s="40" t="str">
        <f>IFERROR(VLOOKUP(A:A,变更记录表_产品!A:F,6,0),"")</f>
        <v>请帮忙将B-8327[MSN 6846]、B-8346[MSN 6874]、B-8347[MSN 6881]、B-8370[MSN 6815]、B-8371[MSN 6826]、B-8427[MSN 6858]、B-8435[MSN 7016]和B-8436[MSN 7219] 新飞机工卡MIS导入</v>
      </c>
      <c r="G218" s="46">
        <f>IFERROR(VLOOKUP(A:A,变更记录表_产品!A:G,7,0),"")</f>
        <v>0</v>
      </c>
      <c r="H218" s="57" t="str">
        <f>IFERROR(VLOOKUP(A:A,变更记录表_产品!A:I,9,0),"")</f>
        <v>高</v>
      </c>
      <c r="I218" s="57">
        <f>IFERROR(VLOOKUP(A:A,变更记录表_产品!A:J,10,0),"")</f>
        <v>0.1</v>
      </c>
      <c r="J218" s="61">
        <f>IFERROR(VLOOKUP(A:A,变更记录表_产品!A:H,8,0),"")</f>
        <v>0</v>
      </c>
      <c r="K218" s="65" t="str">
        <f>IFERROR(VLOOKUP(A:A,变更记录表_产品!A:M,13,0),"")</f>
        <v>程泽</v>
      </c>
      <c r="L218" s="65" t="str">
        <f>IFERROR(VLOOKUP(A:A,变更记录表_产品!A:N,14,0),"")</f>
        <v>陈飞</v>
      </c>
      <c r="M218" s="50">
        <f>IFERROR(VLOOKUP(A:A,变更记录表_产品!A:K,11,0),"")</f>
        <v>42536</v>
      </c>
      <c r="N218" s="50">
        <f>IFERROR(VLOOKUP(A:A,变更记录表_产品!A:L,12,0),"")</f>
        <v>42536</v>
      </c>
      <c r="O218" s="20">
        <f t="shared" ca="1" si="3"/>
        <v>581</v>
      </c>
      <c r="P218" s="65" t="str">
        <f>IFERROR(VLOOKUP(A:A,变更记录表_产品!A:O,15,0),"")</f>
        <v>数据变更</v>
      </c>
      <c r="Q218" s="70" t="str">
        <f>IFERROR(VLOOKUP(A:A,变更记录表_产品!A:P,16,0),"")</f>
        <v>已完成</v>
      </c>
      <c r="R218" s="40" t="str">
        <f>IFERROR(VLOOKUP(A:A,变更记录表_产品!A:Q,17,0),"")</f>
        <v>.\数据提取变更签字扫描件\机务\20160615(3).pdf</v>
      </c>
      <c r="S218" s="70" t="s">
        <v>144</v>
      </c>
      <c r="T218" s="71">
        <v>0</v>
      </c>
    </row>
    <row r="219" spans="1:20" ht="67.5">
      <c r="A219" s="24">
        <v>217</v>
      </c>
      <c r="B219" s="50">
        <f>IFERROR(VLOOKUP(A:A,变更记录表_产品!A:B,2,0),"")</f>
        <v>42537</v>
      </c>
      <c r="C219" s="43" t="str">
        <f>IFERROR(VLOOKUP(A:A,变更记录表_产品!A:C,3,0),"")</f>
        <v>盛斌斌</v>
      </c>
      <c r="D219" s="43" t="str">
        <f>IFERROR(VLOOKUP(A:A,变更记录表_产品!A:D,4,0),"")</f>
        <v>维修工程部</v>
      </c>
      <c r="E219" s="43" t="str">
        <f>IFERROR(VLOOKUP(A:A,变更记录表_产品!A:E,5,0),"")</f>
        <v>MIS</v>
      </c>
      <c r="F219" s="40" t="str">
        <f>IFERROR(VLOOKUP(A:A,变更记录表_产品!A:F,6,0),"")</f>
        <v>修改4个件的进入清单时间</v>
      </c>
      <c r="G219" s="46" t="str">
        <f>IFERROR(VLOOKUP(A:A,变更记录表_产品!A:G,7,0),"")</f>
        <v xml:space="preserve">把PN：45731-1391 SN：YB051374和PN：45731-1391 SN：YB051416 这两个件的进入清单时间从“2014-01-10”修改为“2014-01-11”，如附件1 
把PN：45731-1391 SN：YB051733和PN：45731-1391 SN：YB051736 这两个件的进入清单时间从“2014-09-15”修改为“2014-09-16”，如附件2 </v>
      </c>
      <c r="H219" s="57" t="str">
        <f>IFERROR(VLOOKUP(A:A,变更记录表_产品!A:I,9,0),"")</f>
        <v>高</v>
      </c>
      <c r="I219" s="57">
        <f>IFERROR(VLOOKUP(A:A,变更记录表_产品!A:J,10,0),"")</f>
        <v>0.1</v>
      </c>
      <c r="J219" s="61" t="str">
        <f>IFERROR(VLOOKUP(A:A,变更记录表_产品!A:H,8,0),"")</f>
        <v>45731-1391这个件工程新增为时控件控制，而B1807和B1895飞机发动机上的所有子部件的部件履历FH和FC都无法算出，最准确的原因还未找到，但是，只要把进入清单时间挪后一天，系统就可以计算出FH,FC。</v>
      </c>
      <c r="K219" s="65" t="str">
        <f>IFERROR(VLOOKUP(A:A,变更记录表_产品!A:M,13,0),"")</f>
        <v>程泽</v>
      </c>
      <c r="L219" s="65" t="str">
        <f>IFERROR(VLOOKUP(A:A,变更记录表_产品!A:N,14,0),"")</f>
        <v>陈飞</v>
      </c>
      <c r="M219" s="50">
        <f>IFERROR(VLOOKUP(A:A,变更记录表_产品!A:K,11,0),"")</f>
        <v>42545</v>
      </c>
      <c r="N219" s="50">
        <f>IFERROR(VLOOKUP(A:A,变更记录表_产品!A:L,12,0),"")</f>
        <v>42548</v>
      </c>
      <c r="O219" s="20">
        <f t="shared" ca="1" si="3"/>
        <v>580</v>
      </c>
      <c r="P219" s="65" t="str">
        <f>IFERROR(VLOOKUP(A:A,变更记录表_产品!A:O,15,0),"")</f>
        <v>数据变更</v>
      </c>
      <c r="Q219" s="70" t="str">
        <f>IFERROR(VLOOKUP(A:A,变更记录表_产品!A:P,16,0),"")</f>
        <v>已完成</v>
      </c>
      <c r="R219" s="40" t="str">
        <f>IFERROR(VLOOKUP(A:A,变更记录表_产品!A:Q,17,0),"")</f>
        <v>.\数据提取变更签字扫描件\机务\20160616.pdf</v>
      </c>
      <c r="S219" s="70" t="s">
        <v>92</v>
      </c>
      <c r="T219" s="71">
        <v>0</v>
      </c>
    </row>
    <row r="220" spans="1:20" ht="22.5">
      <c r="A220" s="24">
        <v>218</v>
      </c>
      <c r="B220" s="50">
        <f>IFERROR(VLOOKUP(A:A,变更记录表_产品!A:B,2,0),"")</f>
        <v>42537</v>
      </c>
      <c r="C220" s="43" t="str">
        <f>IFERROR(VLOOKUP(A:A,变更记录表_产品!A:C,3,0),"")</f>
        <v>张琦</v>
      </c>
      <c r="D220" s="43" t="str">
        <f>IFERROR(VLOOKUP(A:A,变更记录表_产品!A:D,4,0),"")</f>
        <v>维修工程部</v>
      </c>
      <c r="E220" s="43" t="str">
        <f>IFERROR(VLOOKUP(A:A,变更记录表_产品!A:E,5,0),"")</f>
        <v>MIS</v>
      </c>
      <c r="F220" s="40" t="str">
        <f>IFERROR(VLOOKUP(A:A,变更记录表_产品!A:F,6,0),"")</f>
        <v>B6612 ADD0033594 需改状态</v>
      </c>
      <c r="G220" s="46" t="str">
        <f>IFERROR(VLOOKUP(A:A,变更记录表_产品!A:G,7,0),"")</f>
        <v xml:space="preserve">B6612 ADD0033594 航线误关闭了，麻烦尽快恢复到打开状态。 </v>
      </c>
      <c r="H220" s="57" t="str">
        <f>IFERROR(VLOOKUP(A:A,变更记录表_产品!A:I,9,0),"")</f>
        <v>高</v>
      </c>
      <c r="I220" s="57">
        <f>IFERROR(VLOOKUP(A:A,变更记录表_产品!A:J,10,0),"")</f>
        <v>0.1</v>
      </c>
      <c r="J220" s="61" t="str">
        <f>IFERROR(VLOOKUP(A:A,变更记录表_产品!A:H,8,0),"")</f>
        <v>人为误操作</v>
      </c>
      <c r="K220" s="65" t="str">
        <f>IFERROR(VLOOKUP(A:A,变更记录表_产品!A:M,13,0),"")</f>
        <v>程泽</v>
      </c>
      <c r="L220" s="65" t="str">
        <f>IFERROR(VLOOKUP(A:A,变更记录表_产品!A:N,14,0),"")</f>
        <v>陈飞</v>
      </c>
      <c r="M220" s="50">
        <f>IFERROR(VLOOKUP(A:A,变更记录表_产品!A:K,11,0),"")</f>
        <v>42545</v>
      </c>
      <c r="N220" s="50">
        <f>IFERROR(VLOOKUP(A:A,变更记录表_产品!A:L,12,0),"")</f>
        <v>42548</v>
      </c>
      <c r="O220" s="20">
        <f t="shared" ca="1" si="3"/>
        <v>580</v>
      </c>
      <c r="P220" s="65" t="str">
        <f>IFERROR(VLOOKUP(A:A,变更记录表_产品!A:O,15,0),"")</f>
        <v>数据变更</v>
      </c>
      <c r="Q220" s="70" t="str">
        <f>IFERROR(VLOOKUP(A:A,变更记录表_产品!A:P,16,0),"")</f>
        <v>已完成</v>
      </c>
      <c r="R220" s="40" t="str">
        <f>IFERROR(VLOOKUP(A:A,变更记录表_产品!A:Q,17,0),"")</f>
        <v>.\数据提取变更签字扫描件\机务\20160616.pdf</v>
      </c>
      <c r="S220" s="70" t="s">
        <v>92</v>
      </c>
      <c r="T220" s="71">
        <v>0</v>
      </c>
    </row>
    <row r="221" spans="1:20">
      <c r="A221" s="24">
        <v>219</v>
      </c>
      <c r="B221" s="50">
        <f>IFERROR(VLOOKUP(A:A,变更记录表_产品!A:B,2,0),"")</f>
        <v>42538</v>
      </c>
      <c r="C221" s="43" t="str">
        <f>IFERROR(VLOOKUP(A:A,变更记录表_产品!A:C,3,0),"")</f>
        <v>张琦</v>
      </c>
      <c r="D221" s="43" t="str">
        <f>IFERROR(VLOOKUP(A:A,变更记录表_产品!A:D,4,0),"")</f>
        <v>维修工程部</v>
      </c>
      <c r="E221" s="43" t="str">
        <f>IFERROR(VLOOKUP(A:A,变更记录表_产品!A:E,5,0),"")</f>
        <v>MIS</v>
      </c>
      <c r="F221" s="40" t="str">
        <f>IFERROR(VLOOKUP(A:A,变更记录表_产品!A:F,6,0),"")</f>
        <v>B8427ST</v>
      </c>
      <c r="G221" s="46">
        <f>IFERROR(VLOOKUP(A:A,变更记录表_产品!A:G,7,0),"")</f>
        <v>0</v>
      </c>
      <c r="H221" s="57" t="str">
        <f>IFERROR(VLOOKUP(A:A,变更记录表_产品!A:I,9,0),"")</f>
        <v>高</v>
      </c>
      <c r="I221" s="57">
        <f>IFERROR(VLOOKUP(A:A,变更记录表_产品!A:J,10,0),"")</f>
        <v>0.1</v>
      </c>
      <c r="J221" s="61">
        <f>IFERROR(VLOOKUP(A:A,变更记录表_产品!A:H,8,0),"")</f>
        <v>0</v>
      </c>
      <c r="K221" s="65" t="str">
        <f>IFERROR(VLOOKUP(A:A,变更记录表_产品!A:M,13,0),"")</f>
        <v>程泽</v>
      </c>
      <c r="L221" s="65" t="str">
        <f>IFERROR(VLOOKUP(A:A,变更记录表_产品!A:N,14,0),"")</f>
        <v>陈飞</v>
      </c>
      <c r="M221" s="50">
        <f>IFERROR(VLOOKUP(A:A,变更记录表_产品!A:K,11,0),"")</f>
        <v>42538</v>
      </c>
      <c r="N221" s="50">
        <f>IFERROR(VLOOKUP(A:A,变更记录表_产品!A:L,12,0),"")</f>
        <v>42538</v>
      </c>
      <c r="O221" s="20">
        <f t="shared" ca="1" si="3"/>
        <v>579</v>
      </c>
      <c r="P221" s="65" t="str">
        <f>IFERROR(VLOOKUP(A:A,变更记录表_产品!A:O,15,0),"")</f>
        <v>数据变更</v>
      </c>
      <c r="Q221" s="70" t="str">
        <f>IFERROR(VLOOKUP(A:A,变更记录表_产品!A:P,16,0),"")</f>
        <v>已完成</v>
      </c>
      <c r="R221" s="40">
        <f>IFERROR(VLOOKUP(A:A,变更记录表_产品!A:Q,17,0),"")</f>
        <v>0</v>
      </c>
      <c r="S221" s="70" t="s">
        <v>144</v>
      </c>
      <c r="T221" s="71">
        <v>0</v>
      </c>
    </row>
    <row r="222" spans="1:20">
      <c r="A222" s="24">
        <v>220</v>
      </c>
      <c r="B222" s="50">
        <f>IFERROR(VLOOKUP(A:A,变更记录表_产品!A:B,2,0),"")</f>
        <v>42538</v>
      </c>
      <c r="C222" s="43" t="str">
        <f>IFERROR(VLOOKUP(A:A,变更记录表_产品!A:C,3,0),"")</f>
        <v>张琦</v>
      </c>
      <c r="D222" s="43" t="str">
        <f>IFERROR(VLOOKUP(A:A,变更记录表_产品!A:D,4,0),"")</f>
        <v>维修工程部</v>
      </c>
      <c r="E222" s="43" t="str">
        <f>IFERROR(VLOOKUP(A:A,变更记录表_产品!A:E,5,0),"")</f>
        <v>MIS</v>
      </c>
      <c r="F222" s="40" t="str">
        <f>IFERROR(VLOOKUP(A:A,变更记录表_产品!A:F,6,0),"")</f>
        <v>B8427装机清册导入清单</v>
      </c>
      <c r="G222" s="46">
        <f>IFERROR(VLOOKUP(A:A,变更记录表_产品!A:G,7,0),"")</f>
        <v>0</v>
      </c>
      <c r="H222" s="57" t="str">
        <f>IFERROR(VLOOKUP(A:A,变更记录表_产品!A:I,9,0),"")</f>
        <v>高</v>
      </c>
      <c r="I222" s="57">
        <f>IFERROR(VLOOKUP(A:A,变更记录表_产品!A:J,10,0),"")</f>
        <v>0.1</v>
      </c>
      <c r="J222" s="61">
        <f>IFERROR(VLOOKUP(A:A,变更记录表_产品!A:H,8,0),"")</f>
        <v>0</v>
      </c>
      <c r="K222" s="65" t="str">
        <f>IFERROR(VLOOKUP(A:A,变更记录表_产品!A:M,13,0),"")</f>
        <v>程泽</v>
      </c>
      <c r="L222" s="65" t="str">
        <f>IFERROR(VLOOKUP(A:A,变更记录表_产品!A:N,14,0),"")</f>
        <v>陈飞</v>
      </c>
      <c r="M222" s="50">
        <f>IFERROR(VLOOKUP(A:A,变更记录表_产品!A:K,11,0),"")</f>
        <v>42538</v>
      </c>
      <c r="N222" s="50">
        <f>IFERROR(VLOOKUP(A:A,变更记录表_产品!A:L,12,0),"")</f>
        <v>42538</v>
      </c>
      <c r="O222" s="20">
        <f t="shared" ca="1" si="3"/>
        <v>579</v>
      </c>
      <c r="P222" s="65" t="str">
        <f>IFERROR(VLOOKUP(A:A,变更记录表_产品!A:O,15,0),"")</f>
        <v>数据变更</v>
      </c>
      <c r="Q222" s="70" t="str">
        <f>IFERROR(VLOOKUP(A:A,变更记录表_产品!A:P,16,0),"")</f>
        <v>已完成</v>
      </c>
      <c r="R222" s="40">
        <f>IFERROR(VLOOKUP(A:A,变更记录表_产品!A:Q,17,0),"")</f>
        <v>0</v>
      </c>
      <c r="S222" s="70" t="s">
        <v>144</v>
      </c>
      <c r="T222" s="71">
        <v>0</v>
      </c>
    </row>
    <row r="223" spans="1:20">
      <c r="A223" s="24">
        <v>221</v>
      </c>
      <c r="B223" s="50">
        <f>IFERROR(VLOOKUP(A:A,变更记录表_产品!A:B,2,0),"")</f>
        <v>42537</v>
      </c>
      <c r="C223" s="43" t="str">
        <f>IFERROR(VLOOKUP(A:A,变更记录表_产品!A:C,3,0),"")</f>
        <v>张志瑜</v>
      </c>
      <c r="D223" s="43" t="str">
        <f>IFERROR(VLOOKUP(A:A,变更记录表_产品!A:D,4,0),"")</f>
        <v>采购保障部</v>
      </c>
      <c r="E223" s="43" t="str">
        <f>IFERROR(VLOOKUP(A:A,变更记录表_产品!A:E,5,0),"")</f>
        <v>MIS</v>
      </c>
      <c r="F223" s="40" t="str">
        <f>IFERROR(VLOOKUP(A:A,变更记录表_产品!A:F,6,0),"")</f>
        <v>20160616-发票02915389无法推送ERP</v>
      </c>
      <c r="G223" s="46" t="str">
        <f>IFERROR(VLOOKUP(A:A,变更记录表_产品!A:G,7,0),"")</f>
        <v>发票02915389无法推送ERP</v>
      </c>
      <c r="H223" s="57" t="str">
        <f>IFERROR(VLOOKUP(A:A,变更记录表_产品!A:I,9,0),"")</f>
        <v>中</v>
      </c>
      <c r="I223" s="57">
        <f>IFERROR(VLOOKUP(A:A,变更记录表_产品!A:J,10,0),"")</f>
        <v>0.1</v>
      </c>
      <c r="J223" s="61">
        <f>IFERROR(VLOOKUP(A:A,变更记录表_产品!A:H,8,0),"")</f>
        <v>0</v>
      </c>
      <c r="K223" s="65" t="str">
        <f>IFERROR(VLOOKUP(A:A,变更记录表_产品!A:M,13,0),"")</f>
        <v>杨潇白</v>
      </c>
      <c r="L223" s="65" t="str">
        <f>IFERROR(VLOOKUP(A:A,变更记录表_产品!A:N,14,0),"")</f>
        <v>陈飞</v>
      </c>
      <c r="M223" s="50">
        <f>IFERROR(VLOOKUP(A:A,变更记录表_产品!A:K,11,0),"")</f>
        <v>42545</v>
      </c>
      <c r="N223" s="50">
        <f>IFERROR(VLOOKUP(A:A,变更记录表_产品!A:L,12,0),"")</f>
        <v>42566</v>
      </c>
      <c r="O223" s="20">
        <f t="shared" ca="1" si="3"/>
        <v>580</v>
      </c>
      <c r="P223" s="65" t="str">
        <f>IFERROR(VLOOKUP(A:A,变更记录表_产品!A:O,15,0),"")</f>
        <v>数据变更</v>
      </c>
      <c r="Q223" s="70" t="str">
        <f>IFERROR(VLOOKUP(A:A,变更记录表_产品!A:P,16,0),"")</f>
        <v>已完成</v>
      </c>
      <c r="R223" s="40" t="str">
        <f>IFERROR(VLOOKUP(A:A,变更记录表_产品!A:Q,17,0),"")</f>
        <v>.\数据提取变更签字扫描件\机务\20160616-发票02915389无法推送ERP.jpg</v>
      </c>
      <c r="S223" s="70" t="s">
        <v>145</v>
      </c>
      <c r="T223" s="71">
        <v>0</v>
      </c>
    </row>
    <row r="224" spans="1:20" ht="112.5">
      <c r="A224" s="24">
        <v>222</v>
      </c>
      <c r="B224" s="50">
        <f>IFERROR(VLOOKUP(A:A,变更记录表_产品!A:B,2,0),"")</f>
        <v>42538</v>
      </c>
      <c r="C224" s="43" t="str">
        <f>IFERROR(VLOOKUP(A:A,变更记录表_产品!A:C,3,0),"")</f>
        <v>张志瑜</v>
      </c>
      <c r="D224" s="43" t="str">
        <f>IFERROR(VLOOKUP(A:A,变更记录表_产品!A:D,4,0),"")</f>
        <v>采购保障部</v>
      </c>
      <c r="E224" s="43" t="str">
        <f>IFERROR(VLOOKUP(A:A,变更记录表_产品!A:E,5,0),"")</f>
        <v>MIS</v>
      </c>
      <c r="F224" s="40" t="str">
        <f>IFERROR(VLOOKUP(A:A,变更记录表_产品!A:F,6,0),"")</f>
        <v>20160617-送修升级合同无法推送到ERP</v>
      </c>
      <c r="G224" s="46" t="str">
        <f>IFERROR(VLOOKUP(A:A,变更记录表_产品!A:G,7,0),"")</f>
        <v>1. 15ROR2151回来的件号升级，合同无法推送ERP，弹出错误框
2. 以下合同做改装升级，合同MIS推送跳出“Error cux-40: 数量为空;”16ROR0743 16ROR0103 16ROR0543 16ROR0820 16ROR1454 16ROR1419 16ROR1240 16ROR1290 16ROR1472 16ROR0184 16ROR0013 16ROR1490 16ROR1513
3.这些合同做序号升级，现在无法推送ERP：16ROR1169 16ROR1610 16ROR1453 16ROR1454 16ROR1419 16ROR1142</v>
      </c>
      <c r="H224" s="57" t="str">
        <f>IFERROR(VLOOKUP(A:A,变更记录表_产品!A:I,9,0),"")</f>
        <v>中</v>
      </c>
      <c r="I224" s="57">
        <f>IFERROR(VLOOKUP(A:A,变更记录表_产品!A:J,10,0),"")</f>
        <v>0.1</v>
      </c>
      <c r="J224" s="61" t="str">
        <f>IFERROR(VLOOKUP(A:A,变更记录表_产品!A:H,8,0),"")</f>
        <v>件序号升级发票推送问题</v>
      </c>
      <c r="K224" s="65" t="str">
        <f>IFERROR(VLOOKUP(A:A,变更记录表_产品!A:M,13,0),"")</f>
        <v>杨潇白</v>
      </c>
      <c r="L224" s="65" t="str">
        <f>IFERROR(VLOOKUP(A:A,变更记录表_产品!A:N,14,0),"")</f>
        <v>陈飞</v>
      </c>
      <c r="M224" s="50">
        <f>IFERROR(VLOOKUP(A:A,变更记录表_产品!A:K,11,0),"")</f>
        <v>42545</v>
      </c>
      <c r="N224" s="50">
        <f>IFERROR(VLOOKUP(A:A,变更记录表_产品!A:L,12,0),"")</f>
        <v>42604</v>
      </c>
      <c r="O224" s="20">
        <f t="shared" ca="1" si="3"/>
        <v>579</v>
      </c>
      <c r="P224" s="65" t="str">
        <f>IFERROR(VLOOKUP(A:A,变更记录表_产品!A:O,15,0),"")</f>
        <v>数据变更</v>
      </c>
      <c r="Q224" s="70" t="str">
        <f>IFERROR(VLOOKUP(A:A,变更记录表_产品!A:P,16,0),"")</f>
        <v>已完成</v>
      </c>
      <c r="R224" s="40" t="str">
        <f>IFERROR(VLOOKUP(A:A,变更记录表_产品!A:Q,17,0),"")</f>
        <v>.\数据提取变更签字扫描件\机务\20160617-送修升级合同无法推送到ERP.jpg</v>
      </c>
      <c r="S224" s="70" t="s">
        <v>147</v>
      </c>
      <c r="T224" s="71">
        <v>0</v>
      </c>
    </row>
    <row r="225" spans="1:20" ht="22.5">
      <c r="A225" s="24">
        <v>223</v>
      </c>
      <c r="B225" s="50">
        <f>IFERROR(VLOOKUP(A:A,变更记录表_产品!A:B,2,0),"")</f>
        <v>42542</v>
      </c>
      <c r="C225" s="43" t="str">
        <f>IFERROR(VLOOKUP(A:A,变更记录表_产品!A:C,3,0),"")</f>
        <v>盛斌斌</v>
      </c>
      <c r="D225" s="43" t="str">
        <f>IFERROR(VLOOKUP(A:A,变更记录表_产品!A:D,4,0),"")</f>
        <v>维修工程部</v>
      </c>
      <c r="E225" s="43" t="str">
        <f>IFERROR(VLOOKUP(A:A,变更记录表_产品!A:E,5,0),"")</f>
        <v>MIS</v>
      </c>
      <c r="F225" s="40" t="str">
        <f>IFERROR(VLOOKUP(A:A,变更记录表_产品!A:F,6,0),"")</f>
        <v>修改FLB号</v>
      </c>
      <c r="G225" s="46" t="str">
        <f>IFERROR(VLOOKUP(A:A,变更记录表_产品!A:G,7,0),"")</f>
        <v>把F0680809 报告二 修改为F0680909 报告二，原F0680809清空</v>
      </c>
      <c r="H225" s="57" t="str">
        <f>IFERROR(VLOOKUP(A:A,变更记录表_产品!A:I,9,0),"")</f>
        <v>中</v>
      </c>
      <c r="I225" s="57">
        <f>IFERROR(VLOOKUP(A:A,变更记录表_产品!A:J,10,0),"")</f>
        <v>0</v>
      </c>
      <c r="J225" s="61" t="str">
        <f>IFERROR(VLOOKUP(A:A,变更记录表_产品!A:H,8,0),"")</f>
        <v>一线人员录错了。由于这张FLB上关闭了保留，我这边不敢擅自删除后，重新做拆换。</v>
      </c>
      <c r="K225" s="65" t="str">
        <f>IFERROR(VLOOKUP(A:A,变更记录表_产品!A:M,13,0),"")</f>
        <v>程泽</v>
      </c>
      <c r="L225" s="65" t="str">
        <f>IFERROR(VLOOKUP(A:A,变更记录表_产品!A:N,14,0),"")</f>
        <v>陈飞</v>
      </c>
      <c r="M225" s="50">
        <f>IFERROR(VLOOKUP(A:A,变更记录表_产品!A:K,11,0),"")</f>
        <v>42545</v>
      </c>
      <c r="N225" s="50">
        <f>IFERROR(VLOOKUP(A:A,变更记录表_产品!A:L,12,0),"")</f>
        <v>42652</v>
      </c>
      <c r="O225" s="20">
        <f t="shared" ca="1" si="3"/>
        <v>575</v>
      </c>
      <c r="P225" s="65" t="str">
        <f>IFERROR(VLOOKUP(A:A,变更记录表_产品!A:O,15,0),"")</f>
        <v>数据变更</v>
      </c>
      <c r="Q225" s="70" t="str">
        <f>IFERROR(VLOOKUP(A:A,变更记录表_产品!A:P,16,0),"")</f>
        <v>已取消</v>
      </c>
      <c r="R225" s="40" t="str">
        <f>IFERROR(VLOOKUP(A:A,变更记录表_产品!A:Q,17,0),"")</f>
        <v>.\数据提取变更签字扫描件\机务\20160621.pdf</v>
      </c>
      <c r="S225" s="70" t="s">
        <v>92</v>
      </c>
      <c r="T225" s="71">
        <v>0</v>
      </c>
    </row>
    <row r="226" spans="1:20">
      <c r="A226" s="24">
        <v>224</v>
      </c>
      <c r="B226" s="50">
        <f>IFERROR(VLOOKUP(A:A,变更记录表_产品!A:B,2,0),"")</f>
        <v>42542</v>
      </c>
      <c r="C226" s="43" t="str">
        <f>IFERROR(VLOOKUP(A:A,变更记录表_产品!A:C,3,0),"")</f>
        <v>张志瑜</v>
      </c>
      <c r="D226" s="43" t="str">
        <f>IFERROR(VLOOKUP(A:A,变更记录表_产品!A:D,4,0),"")</f>
        <v>采购保障部</v>
      </c>
      <c r="E226" s="43" t="str">
        <f>IFERROR(VLOOKUP(A:A,变更记录表_产品!A:E,5,0),"")</f>
        <v>MIS</v>
      </c>
      <c r="F226" s="40" t="str">
        <f>IFERROR(VLOOKUP(A:A,变更记录表_产品!A:F,6,0),"")</f>
        <v>20160621-16ROR0813-0949-1605合同供应商修改</v>
      </c>
      <c r="G226" s="46" t="str">
        <f>IFERROR(VLOOKUP(A:A,变更记录表_产品!A:G,7,0),"")</f>
        <v>16ROR0813/16ROR0949/16ROR1605供应商修改</v>
      </c>
      <c r="H226" s="57" t="str">
        <f>IFERROR(VLOOKUP(A:A,变更记录表_产品!A:I,9,0),"")</f>
        <v>中</v>
      </c>
      <c r="I226" s="57">
        <f>IFERROR(VLOOKUP(A:A,变更记录表_产品!A:J,10,0),"")</f>
        <v>0.1</v>
      </c>
      <c r="J226" s="61">
        <f>IFERROR(VLOOKUP(A:A,变更记录表_产品!A:H,8,0),"")</f>
        <v>0</v>
      </c>
      <c r="K226" s="65" t="str">
        <f>IFERROR(VLOOKUP(A:A,变更记录表_产品!A:M,13,0),"")</f>
        <v>杨潇白</v>
      </c>
      <c r="L226" s="65" t="str">
        <f>IFERROR(VLOOKUP(A:A,变更记录表_产品!A:N,14,0),"")</f>
        <v>陈飞</v>
      </c>
      <c r="M226" s="50">
        <f>IFERROR(VLOOKUP(A:A,变更记录表_产品!A:K,11,0),"")</f>
        <v>42545</v>
      </c>
      <c r="N226" s="50">
        <f>IFERROR(VLOOKUP(A:A,变更记录表_产品!A:L,12,0),"")</f>
        <v>42562</v>
      </c>
      <c r="O226" s="20">
        <f t="shared" ca="1" si="3"/>
        <v>575</v>
      </c>
      <c r="P226" s="65" t="str">
        <f>IFERROR(VLOOKUP(A:A,变更记录表_产品!A:O,15,0),"")</f>
        <v>数据变更</v>
      </c>
      <c r="Q226" s="70" t="str">
        <f>IFERROR(VLOOKUP(A:A,变更记录表_产品!A:P,16,0),"")</f>
        <v>已完成</v>
      </c>
      <c r="R226" s="40" t="str">
        <f>IFERROR(VLOOKUP(A:A,变更记录表_产品!A:Q,17,0),"")</f>
        <v>.\数据提取变更签字扫描件\机务\20160621-16ROR0813-0949-1605合同供应商修改.jpg</v>
      </c>
      <c r="S226" s="70" t="s">
        <v>92</v>
      </c>
      <c r="T226" s="71">
        <v>0</v>
      </c>
    </row>
    <row r="227" spans="1:20">
      <c r="A227" s="24">
        <v>225</v>
      </c>
      <c r="B227" s="50">
        <f>IFERROR(VLOOKUP(A:A,变更记录表_产品!A:B,2,0),"")</f>
        <v>42542</v>
      </c>
      <c r="C227" s="43" t="str">
        <f>IFERROR(VLOOKUP(A:A,变更记录表_产品!A:C,3,0),"")</f>
        <v>张志瑜</v>
      </c>
      <c r="D227" s="43" t="str">
        <f>IFERROR(VLOOKUP(A:A,变更记录表_产品!A:D,4,0),"")</f>
        <v>采购保障部</v>
      </c>
      <c r="E227" s="43" t="str">
        <f>IFERROR(VLOOKUP(A:A,变更记录表_产品!A:E,5,0),"")</f>
        <v>MIS</v>
      </c>
      <c r="F227" s="40" t="str">
        <f>IFERROR(VLOOKUP(A:A,变更记录表_产品!A:F,6,0),"")</f>
        <v>20160621-16POT0010 税率错误</v>
      </c>
      <c r="G227" s="46" t="str">
        <f>IFERROR(VLOOKUP(A:A,变更记录表_产品!A:G,7,0),"")</f>
        <v>16POT0010系统显示税率：17%，错误</v>
      </c>
      <c r="H227" s="57" t="str">
        <f>IFERROR(VLOOKUP(A:A,变更记录表_产品!A:I,9,0),"")</f>
        <v>高</v>
      </c>
      <c r="I227" s="57">
        <f>IFERROR(VLOOKUP(A:A,变更记录表_产品!A:J,10,0),"")</f>
        <v>0.1</v>
      </c>
      <c r="J227" s="61">
        <f>IFERROR(VLOOKUP(A:A,变更记录表_产品!A:H,8,0),"")</f>
        <v>0</v>
      </c>
      <c r="K227" s="65" t="str">
        <f>IFERROR(VLOOKUP(A:A,变更记录表_产品!A:M,13,0),"")</f>
        <v>杨潇白</v>
      </c>
      <c r="L227" s="65" t="str">
        <f>IFERROR(VLOOKUP(A:A,变更记录表_产品!A:N,14,0),"")</f>
        <v>陈飞</v>
      </c>
      <c r="M227" s="50">
        <f>IFERROR(VLOOKUP(A:A,变更记录表_产品!A:K,11,0),"")</f>
        <v>42545</v>
      </c>
      <c r="N227" s="50">
        <f>IFERROR(VLOOKUP(A:A,变更记录表_产品!A:L,12,0),"")</f>
        <v>42567</v>
      </c>
      <c r="O227" s="20">
        <f t="shared" ca="1" si="3"/>
        <v>575</v>
      </c>
      <c r="P227" s="65" t="str">
        <f>IFERROR(VLOOKUP(A:A,变更记录表_产品!A:O,15,0),"")</f>
        <v>数据变更</v>
      </c>
      <c r="Q227" s="70" t="str">
        <f>IFERROR(VLOOKUP(A:A,变更记录表_产品!A:P,16,0),"")</f>
        <v>已完成</v>
      </c>
      <c r="R227" s="40" t="str">
        <f>IFERROR(VLOOKUP(A:A,变更记录表_产品!A:Q,17,0),"")</f>
        <v>.\数据提取变更签字扫描件\机务\20160621-16POT0010 税率错误.jpg</v>
      </c>
      <c r="S227" s="70" t="s">
        <v>92</v>
      </c>
      <c r="T227" s="71">
        <v>0</v>
      </c>
    </row>
    <row r="228" spans="1:20">
      <c r="A228" s="24">
        <v>226</v>
      </c>
      <c r="B228" s="50">
        <f>IFERROR(VLOOKUP(A:A,变更记录表_产品!A:B,2,0),"")</f>
        <v>42542</v>
      </c>
      <c r="C228" s="43" t="str">
        <f>IFERROR(VLOOKUP(A:A,变更记录表_产品!A:C,3,0),"")</f>
        <v>夏友平</v>
      </c>
      <c r="D228" s="43" t="str">
        <f>IFERROR(VLOOKUP(A:A,变更记录表_产品!A:D,4,0),"")</f>
        <v>维修工程部</v>
      </c>
      <c r="E228" s="43" t="str">
        <f>IFERROR(VLOOKUP(A:A,变更记录表_产品!A:E,5,0),"")</f>
        <v>MIS</v>
      </c>
      <c r="F228" s="40" t="str">
        <f>IFERROR(VLOOKUP(A:A,变更记录表_产品!A:F,6,0),"")</f>
        <v>3架新飞机基本信息修订</v>
      </c>
      <c r="G228" s="46">
        <f>IFERROR(VLOOKUP(A:A,变更记录表_产品!A:G,7,0),"")</f>
        <v>0</v>
      </c>
      <c r="H228" s="57" t="str">
        <f>IFERROR(VLOOKUP(A:A,变更记录表_产品!A:I,9,0),"")</f>
        <v>高</v>
      </c>
      <c r="I228" s="57">
        <f>IFERROR(VLOOKUP(A:A,变更记录表_产品!A:J,10,0),"")</f>
        <v>0.2</v>
      </c>
      <c r="J228" s="61">
        <f>IFERROR(VLOOKUP(A:A,变更记录表_产品!A:H,8,0),"")</f>
        <v>0</v>
      </c>
      <c r="K228" s="65" t="str">
        <f>IFERROR(VLOOKUP(A:A,变更记录表_产品!A:M,13,0),"")</f>
        <v>程泽</v>
      </c>
      <c r="L228" s="65" t="str">
        <f>IFERROR(VLOOKUP(A:A,变更记录表_产品!A:N,14,0),"")</f>
        <v>陈飞</v>
      </c>
      <c r="M228" s="50">
        <f>IFERROR(VLOOKUP(A:A,变更记录表_产品!A:K,11,0),"")</f>
        <v>42542</v>
      </c>
      <c r="N228" s="50">
        <f>IFERROR(VLOOKUP(A:A,变更记录表_产品!A:L,12,0),"")</f>
        <v>42542</v>
      </c>
      <c r="O228" s="20">
        <f t="shared" ca="1" si="3"/>
        <v>575</v>
      </c>
      <c r="P228" s="65" t="str">
        <f>IFERROR(VLOOKUP(A:A,变更记录表_产品!A:O,15,0),"")</f>
        <v>数据变更</v>
      </c>
      <c r="Q228" s="70" t="str">
        <f>IFERROR(VLOOKUP(A:A,变更记录表_产品!A:P,16,0),"")</f>
        <v>已完成</v>
      </c>
      <c r="R228" s="40" t="str">
        <f>IFERROR(VLOOKUP(A:A,变更记录表_产品!A:Q,17,0),"")</f>
        <v>.\数据提取变更签字扫描件\机务\20160621.pdf</v>
      </c>
      <c r="S228" s="70" t="s">
        <v>92</v>
      </c>
      <c r="T228" s="71">
        <v>0</v>
      </c>
    </row>
    <row r="229" spans="1:20" ht="22.5">
      <c r="A229" s="24">
        <v>227</v>
      </c>
      <c r="B229" s="50">
        <f>IFERROR(VLOOKUP(A:A,变更记录表_产品!A:B,2,0),"")</f>
        <v>42542</v>
      </c>
      <c r="C229" s="43" t="str">
        <f>IFERROR(VLOOKUP(A:A,变更记录表_产品!A:C,3,0),"")</f>
        <v>钱懿</v>
      </c>
      <c r="D229" s="43" t="str">
        <f>IFERROR(VLOOKUP(A:A,变更记录表_产品!A:D,4,0),"")</f>
        <v>维修工程部</v>
      </c>
      <c r="E229" s="43" t="str">
        <f>IFERROR(VLOOKUP(A:A,变更记录表_产品!A:E,5,0),"")</f>
        <v>MIS</v>
      </c>
      <c r="F229" s="40" t="str">
        <f>IFERROR(VLOOKUP(A:A,变更记录表_产品!A:F,6,0),"")</f>
        <v>B8370ST</v>
      </c>
      <c r="G229" s="46" t="str">
        <f>IFERROR(VLOOKUP(A:A,变更记录表_产品!A:G,7,0),"")</f>
        <v>B8370的FH改为4.5(原先录入为6.33)，请帮忙重新导入</v>
      </c>
      <c r="H229" s="57" t="str">
        <f>IFERROR(VLOOKUP(A:A,变更记录表_产品!A:I,9,0),"")</f>
        <v>高</v>
      </c>
      <c r="I229" s="57">
        <f>IFERROR(VLOOKUP(A:A,变更记录表_产品!A:J,10,0),"")</f>
        <v>0.1</v>
      </c>
      <c r="J229" s="61">
        <f>IFERROR(VLOOKUP(A:A,变更记录表_产品!A:H,8,0),"")</f>
        <v>0</v>
      </c>
      <c r="K229" s="65" t="str">
        <f>IFERROR(VLOOKUP(A:A,变更记录表_产品!A:M,13,0),"")</f>
        <v>程泽</v>
      </c>
      <c r="L229" s="65" t="str">
        <f>IFERROR(VLOOKUP(A:A,变更记录表_产品!A:N,14,0),"")</f>
        <v>陈飞</v>
      </c>
      <c r="M229" s="50">
        <f>IFERROR(VLOOKUP(A:A,变更记录表_产品!A:K,11,0),"")</f>
        <v>42542</v>
      </c>
      <c r="N229" s="50">
        <f>IFERROR(VLOOKUP(A:A,变更记录表_产品!A:L,12,0),"")</f>
        <v>42542</v>
      </c>
      <c r="O229" s="20">
        <f t="shared" ca="1" si="3"/>
        <v>575</v>
      </c>
      <c r="P229" s="65" t="str">
        <f>IFERROR(VLOOKUP(A:A,变更记录表_产品!A:O,15,0),"")</f>
        <v>数据变更</v>
      </c>
      <c r="Q229" s="70" t="str">
        <f>IFERROR(VLOOKUP(A:A,变更记录表_产品!A:P,16,0),"")</f>
        <v>已完成</v>
      </c>
      <c r="R229" s="40">
        <f>IFERROR(VLOOKUP(A:A,变更记录表_产品!A:Q,17,0),"")</f>
        <v>0</v>
      </c>
      <c r="S229" s="70" t="s">
        <v>144</v>
      </c>
      <c r="T229" s="71">
        <v>0</v>
      </c>
    </row>
    <row r="230" spans="1:20" ht="33.75">
      <c r="A230" s="24">
        <v>228</v>
      </c>
      <c r="B230" s="50">
        <f>IFERROR(VLOOKUP(A:A,变更记录表_产品!A:B,2,0),"")</f>
        <v>42544</v>
      </c>
      <c r="C230" s="43" t="str">
        <f>IFERROR(VLOOKUP(A:A,变更记录表_产品!A:C,3,0),"")</f>
        <v>张琦</v>
      </c>
      <c r="D230" s="43" t="str">
        <f>IFERROR(VLOOKUP(A:A,变更记录表_产品!A:D,4,0),"")</f>
        <v>维修工程部</v>
      </c>
      <c r="E230" s="43" t="str">
        <f>IFERROR(VLOOKUP(A:A,变更记录表_产品!A:E,5,0),"")</f>
        <v>MIS</v>
      </c>
      <c r="F230" s="40" t="str">
        <f>IFERROR(VLOOKUP(A:A,变更记录表_产品!A:F,6,0),"")</f>
        <v>20160622 数据提取变更申请单V1.0</v>
      </c>
      <c r="G230" s="46" t="str">
        <f>IFERROR(VLOOKUP(A:A,变更记录表_产品!A:G,7,0),"")</f>
        <v>目前MIS内人事信息还有多少缺少或未更新无法得知，需要MIS和HR两边都导出表格进行比对，最终以HR端为准，同步一遍</v>
      </c>
      <c r="H230" s="57" t="str">
        <f>IFERROR(VLOOKUP(A:A,变更记录表_产品!A:I,9,0),"")</f>
        <v>中</v>
      </c>
      <c r="I230" s="57">
        <f>IFERROR(VLOOKUP(A:A,变更记录表_产品!A:J,10,0),"")</f>
        <v>0.3</v>
      </c>
      <c r="J230" s="61" t="str">
        <f>IFERROR(VLOOKUP(A:A,变更记录表_产品!A:H,8,0),"")</f>
        <v>排查MIS人事信息与HR信息不同步的问题</v>
      </c>
      <c r="K230" s="65" t="str">
        <f>IFERROR(VLOOKUP(A:A,变更记录表_产品!A:M,13,0),"")</f>
        <v>程泽</v>
      </c>
      <c r="L230" s="65" t="str">
        <f>IFERROR(VLOOKUP(A:A,变更记录表_产品!A:N,14,0),"")</f>
        <v>陈飞</v>
      </c>
      <c r="M230" s="50">
        <f>IFERROR(VLOOKUP(A:A,变更记录表_产品!A:K,11,0),"")</f>
        <v>42545</v>
      </c>
      <c r="N230" s="50">
        <f>IFERROR(VLOOKUP(A:A,变更记录表_产品!A:L,12,0),"")</f>
        <v>42567</v>
      </c>
      <c r="O230" s="20">
        <f t="shared" ca="1" si="3"/>
        <v>573</v>
      </c>
      <c r="P230" s="65" t="str">
        <f>IFERROR(VLOOKUP(A:A,变更记录表_产品!A:O,15,0),"")</f>
        <v>数据变更</v>
      </c>
      <c r="Q230" s="70" t="str">
        <f>IFERROR(VLOOKUP(A:A,变更记录表_产品!A:P,16,0),"")</f>
        <v>已完成</v>
      </c>
      <c r="R230" s="40" t="str">
        <f>IFERROR(VLOOKUP(A:A,变更记录表_产品!A:Q,17,0),"")</f>
        <v>.\数据提取变更签字扫描件\机务\20160622.pdf</v>
      </c>
      <c r="S230" s="70" t="s">
        <v>145</v>
      </c>
      <c r="T230" s="71">
        <v>0</v>
      </c>
    </row>
    <row r="231" spans="1:20">
      <c r="A231" s="24">
        <v>229</v>
      </c>
      <c r="B231" s="50">
        <f>IFERROR(VLOOKUP(A:A,变更记录表_产品!A:B,2,0),"")</f>
        <v>42544</v>
      </c>
      <c r="C231" s="43" t="str">
        <f>IFERROR(VLOOKUP(A:A,变更记录表_产品!A:C,3,0),"")</f>
        <v>钱懿</v>
      </c>
      <c r="D231" s="43" t="str">
        <f>IFERROR(VLOOKUP(A:A,变更记录表_产品!A:D,4,0),"")</f>
        <v>维修工程部</v>
      </c>
      <c r="E231" s="43" t="str">
        <f>IFERROR(VLOOKUP(A:A,变更记录表_产品!A:E,5,0),"")</f>
        <v>MIS</v>
      </c>
      <c r="F231" s="40" t="str">
        <f>IFERROR(VLOOKUP(A:A,变更记录表_产品!A:F,6,0),"")</f>
        <v>B8327ST</v>
      </c>
      <c r="G231" s="46" t="str">
        <f>IFERROR(VLOOKUP(A:A,变更记录表_产品!A:G,7,0),"")</f>
        <v>B8327导入的机身ST为，FH：9.08；FC：8</v>
      </c>
      <c r="H231" s="57" t="str">
        <f>IFERROR(VLOOKUP(A:A,变更记录表_产品!A:I,9,0),"")</f>
        <v>高</v>
      </c>
      <c r="I231" s="57">
        <f>IFERROR(VLOOKUP(A:A,变更记录表_产品!A:J,10,0),"")</f>
        <v>0.1</v>
      </c>
      <c r="J231" s="61">
        <f>IFERROR(VLOOKUP(A:A,变更记录表_产品!A:H,8,0),"")</f>
        <v>0</v>
      </c>
      <c r="K231" s="65" t="str">
        <f>IFERROR(VLOOKUP(A:A,变更记录表_产品!A:M,13,0),"")</f>
        <v>程泽</v>
      </c>
      <c r="L231" s="65" t="str">
        <f>IFERROR(VLOOKUP(A:A,变更记录表_产品!A:N,14,0),"")</f>
        <v>陈飞</v>
      </c>
      <c r="M231" s="50">
        <f>IFERROR(VLOOKUP(A:A,变更记录表_产品!A:K,11,0),"")</f>
        <v>42544</v>
      </c>
      <c r="N231" s="50">
        <f>IFERROR(VLOOKUP(A:A,变更记录表_产品!A:L,12,0),"")</f>
        <v>42544</v>
      </c>
      <c r="O231" s="20">
        <f t="shared" ca="1" si="3"/>
        <v>573</v>
      </c>
      <c r="P231" s="65" t="str">
        <f>IFERROR(VLOOKUP(A:A,变更记录表_产品!A:O,15,0),"")</f>
        <v>数据变更</v>
      </c>
      <c r="Q231" s="70" t="str">
        <f>IFERROR(VLOOKUP(A:A,变更记录表_产品!A:P,16,0),"")</f>
        <v>已完成</v>
      </c>
      <c r="R231" s="40">
        <f>IFERROR(VLOOKUP(A:A,变更记录表_产品!A:Q,17,0),"")</f>
        <v>0</v>
      </c>
      <c r="S231" s="70" t="s">
        <v>92</v>
      </c>
      <c r="T231" s="71">
        <v>0</v>
      </c>
    </row>
    <row r="232" spans="1:20" ht="112.5">
      <c r="A232" s="24">
        <v>230</v>
      </c>
      <c r="B232" s="50">
        <f>IFERROR(VLOOKUP(A:A,变更记录表_产品!A:B,2,0),"")</f>
        <v>42544</v>
      </c>
      <c r="C232" s="43" t="str">
        <f>IFERROR(VLOOKUP(A:A,变更记录表_产品!A:C,3,0),"")</f>
        <v>盛斌斌</v>
      </c>
      <c r="D232" s="43" t="str">
        <f>IFERROR(VLOOKUP(A:A,变更记录表_产品!A:D,4,0),"")</f>
        <v>维修工程部</v>
      </c>
      <c r="E232" s="43" t="str">
        <f>IFERROR(VLOOKUP(A:A,变更记录表_产品!A:E,5,0),"")</f>
        <v>MIS</v>
      </c>
      <c r="F232" s="40" t="str">
        <f>IFERROR(VLOOKUP(A:A,变更记录表_产品!A:F,6,0),"")</f>
        <v>拉两个起落架的子件</v>
      </c>
      <c r="G232" s="46" t="str">
        <f>IFERROR(VLOOKUP(A:A,变更记录表_产品!A:G,7,0),"")</f>
        <v>1、PN:201166013-020 SN:AP0547 拉入起落架PN：201581001 SN:MDL2939 的子件FIN:STAY ASSY 上.进入清单时间为2006-11-21
PN:201166014-020 SN:AP0548 拉入起落架PN：201581002 SN:MDL2939 的子件FIN：STAY ASSY 上.进入清单时间为2006-11-21
2、起落架收料有困难的话，建议再改回PN：201581001 SN:MDL2939，然后在航材质量收料的时候再序号升级成PN：201581001 SN:MDL2939L</v>
      </c>
      <c r="H232" s="57" t="str">
        <f>IFERROR(VLOOKUP(A:A,变更记录表_产品!A:I,9,0),"")</f>
        <v>高</v>
      </c>
      <c r="I232" s="57" t="str">
        <f>IFERROR(VLOOKUP(A:A,变更记录表_产品!A:J,10,0),"")</f>
        <v>1、0.2
2、0.2</v>
      </c>
      <c r="J232" s="61">
        <f>IFERROR(VLOOKUP(A:A,变更记录表_产品!A:H,8,0),"")</f>
        <v>0</v>
      </c>
      <c r="K232" s="65" t="str">
        <f>IFERROR(VLOOKUP(A:A,变更记录表_产品!A:M,13,0),"")</f>
        <v>程泽</v>
      </c>
      <c r="L232" s="65" t="str">
        <f>IFERROR(VLOOKUP(A:A,变更记录表_产品!A:N,14,0),"")</f>
        <v>陈飞</v>
      </c>
      <c r="M232" s="50" t="str">
        <f>IFERROR(VLOOKUP(A:A,变更记录表_产品!A:K,11,0),"")</f>
        <v>1、2016/6/24
2、2016/7/15</v>
      </c>
      <c r="N232" s="50" t="str">
        <f>IFERROR(VLOOKUP(A:A,变更记录表_产品!A:L,12,0),"")</f>
        <v>1、2016/7/1
2、2016/7/29</v>
      </c>
      <c r="O232" s="20">
        <f t="shared" ca="1" si="3"/>
        <v>573</v>
      </c>
      <c r="P232" s="65" t="str">
        <f>IFERROR(VLOOKUP(A:A,变更记录表_产品!A:O,15,0),"")</f>
        <v>数据变更</v>
      </c>
      <c r="Q232" s="70" t="str">
        <f>IFERROR(VLOOKUP(A:A,变更记录表_产品!A:P,16,0),"")</f>
        <v>已完成</v>
      </c>
      <c r="R232" s="40" t="str">
        <f>IFERROR(VLOOKUP(A:A,变更记录表_产品!A:Q,17,0),"")</f>
        <v>.\数据提取变更签字扫描件\机务\20160627.pdf</v>
      </c>
      <c r="S232" s="70" t="s">
        <v>147</v>
      </c>
      <c r="T232" s="71">
        <v>0</v>
      </c>
    </row>
    <row r="233" spans="1:20" ht="78.75">
      <c r="A233" s="24">
        <v>231</v>
      </c>
      <c r="B233" s="50">
        <f>IFERROR(VLOOKUP(A:A,变更记录表_产品!A:B,2,0),"")</f>
        <v>42545</v>
      </c>
      <c r="C233" s="43" t="str">
        <f>IFERROR(VLOOKUP(A:A,变更记录表_产品!A:C,3,0),"")</f>
        <v>陆卫中</v>
      </c>
      <c r="D233" s="43" t="str">
        <f>IFERROR(VLOOKUP(A:A,变更记录表_产品!A:D,4,0),"")</f>
        <v>维修工程部</v>
      </c>
      <c r="E233" s="43" t="str">
        <f>IFERROR(VLOOKUP(A:A,变更记录表_产品!A:E,5,0),"")</f>
        <v>MIS</v>
      </c>
      <c r="F233" s="40" t="str">
        <f>IFERROR(VLOOKUP(A:A,变更记录表_产品!A:F,6,0),"")</f>
        <v>B-8327飞机基本信息数值修订</v>
      </c>
      <c r="G233" s="46" t="str">
        <f>IFERROR(VLOOKUP(A:A,变更记录表_产品!A:G,7,0),"")</f>
        <v xml:space="preserve">飞机总轮挡时间： 11.17 小时 
飞机总飞行时间： 9.08 小时 
飞机总循环： 8 
发动机总飞行时间： 9.08 小时 
发动机总循环： 8 
APU总使用时间： 23.33 小时 
APU总循环： 41 </v>
      </c>
      <c r="H233" s="57" t="str">
        <f>IFERROR(VLOOKUP(A:A,变更记录表_产品!A:I,9,0),"")</f>
        <v>高</v>
      </c>
      <c r="I233" s="57">
        <f>IFERROR(VLOOKUP(A:A,变更记录表_产品!A:J,10,0),"")</f>
        <v>0.1</v>
      </c>
      <c r="J233" s="61" t="str">
        <f>IFERROR(VLOOKUP(A:A,变更记录表_产品!A:H,8,0),"")</f>
        <v>新飞机已接收，需更新数据</v>
      </c>
      <c r="K233" s="65" t="str">
        <f>IFERROR(VLOOKUP(A:A,变更记录表_产品!A:M,13,0),"")</f>
        <v>程泽</v>
      </c>
      <c r="L233" s="65" t="str">
        <f>IFERROR(VLOOKUP(A:A,变更记录表_产品!A:N,14,0),"")</f>
        <v>陈飞</v>
      </c>
      <c r="M233" s="50">
        <f>IFERROR(VLOOKUP(A:A,变更记录表_产品!A:K,11,0),"")</f>
        <v>42545</v>
      </c>
      <c r="N233" s="50">
        <f>IFERROR(VLOOKUP(A:A,变更记录表_产品!A:L,12,0),"")</f>
        <v>42545</v>
      </c>
      <c r="O233" s="20">
        <f t="shared" ca="1" si="3"/>
        <v>572</v>
      </c>
      <c r="P233" s="65" t="str">
        <f>IFERROR(VLOOKUP(A:A,变更记录表_产品!A:O,15,0),"")</f>
        <v>数据变更</v>
      </c>
      <c r="Q233" s="70" t="str">
        <f>IFERROR(VLOOKUP(A:A,变更记录表_产品!A:P,16,0),"")</f>
        <v>已完成</v>
      </c>
      <c r="R233" s="40">
        <f>IFERROR(VLOOKUP(A:A,变更记录表_产品!A:Q,17,0),"")</f>
        <v>0</v>
      </c>
      <c r="S233" s="70" t="s">
        <v>92</v>
      </c>
      <c r="T233" s="71">
        <v>0</v>
      </c>
    </row>
    <row r="234" spans="1:20" ht="67.5">
      <c r="A234" s="24">
        <v>232</v>
      </c>
      <c r="B234" s="50">
        <f>IFERROR(VLOOKUP(A:A,变更记录表_产品!A:B,2,0),"")</f>
        <v>42544</v>
      </c>
      <c r="C234" s="43" t="str">
        <f>IFERROR(VLOOKUP(A:A,变更记录表_产品!A:C,3,0),"")</f>
        <v>张志瑜</v>
      </c>
      <c r="D234" s="43" t="str">
        <f>IFERROR(VLOOKUP(A:A,变更记录表_产品!A:D,4,0),"")</f>
        <v>采购保障部</v>
      </c>
      <c r="E234" s="43" t="str">
        <f>IFERROR(VLOOKUP(A:A,变更记录表_产品!A:E,5,0),"")</f>
        <v>MIS</v>
      </c>
      <c r="F234" s="40" t="str">
        <f>IFERROR(VLOOKUP(A:A,变更记录表_产品!A:F,6,0),"")</f>
        <v>20160622-16POLS0087合同问题</v>
      </c>
      <c r="G234" s="46" t="str">
        <f>IFERROR(VLOOKUP(A:A,变更记录表_产品!A:G,7,0),"")</f>
        <v>1、16POLS0087该合同退回到未批准状态
2、件号定义后，已经开始有流程操作了， 应该是无法被删除
3、在合同管理界面，该合同已经批准，现可在备注栏内录入新内容，但无法保存
4、在合同修改界面，点击：重新报批，无反应。</v>
      </c>
      <c r="H234" s="57" t="str">
        <f>IFERROR(VLOOKUP(A:A,变更记录表_产品!A:I,9,0),"")</f>
        <v>高</v>
      </c>
      <c r="I234" s="57">
        <f>IFERROR(VLOOKUP(A:A,变更记录表_产品!A:J,10,0),"")</f>
        <v>0.1</v>
      </c>
      <c r="J234" s="61">
        <f>IFERROR(VLOOKUP(A:A,变更记录表_产品!A:H,8,0),"")</f>
        <v>0</v>
      </c>
      <c r="K234" s="65" t="str">
        <f>IFERROR(VLOOKUP(A:A,变更记录表_产品!A:M,13,0),"")</f>
        <v>杨潇白</v>
      </c>
      <c r="L234" s="65" t="str">
        <f>IFERROR(VLOOKUP(A:A,变更记录表_产品!A:N,14,0),"")</f>
        <v>陈飞</v>
      </c>
      <c r="M234" s="50">
        <f>IFERROR(VLOOKUP(A:A,变更记录表_产品!A:K,11,0),"")</f>
        <v>42552</v>
      </c>
      <c r="N234" s="50">
        <f>IFERROR(VLOOKUP(A:A,变更记录表_产品!A:L,12,0),"")</f>
        <v>42548</v>
      </c>
      <c r="O234" s="20">
        <f t="shared" ca="1" si="3"/>
        <v>573</v>
      </c>
      <c r="P234" s="65" t="str">
        <f>IFERROR(VLOOKUP(A:A,变更记录表_产品!A:O,15,0),"")</f>
        <v>数据变更</v>
      </c>
      <c r="Q234" s="70" t="str">
        <f>IFERROR(VLOOKUP(A:A,变更记录表_产品!A:P,16,0),"")</f>
        <v>已完成</v>
      </c>
      <c r="R234" s="40" t="str">
        <f>IFERROR(VLOOKUP(A:A,变更记录表_产品!A:Q,17,0),"")</f>
        <v>.\数据提取变更签字扫描件\机务\20160622-16POLS0087合同问题.jpg</v>
      </c>
      <c r="S234" s="70" t="s">
        <v>233</v>
      </c>
      <c r="T234" s="71">
        <v>0</v>
      </c>
    </row>
    <row r="235" spans="1:20" ht="22.5">
      <c r="A235" s="24">
        <v>233</v>
      </c>
      <c r="B235" s="50">
        <f>IFERROR(VLOOKUP(A:A,变更记录表_产品!A:B,2,0),"")</f>
        <v>42544</v>
      </c>
      <c r="C235" s="43" t="str">
        <f>IFERROR(VLOOKUP(A:A,变更记录表_产品!A:C,3,0),"")</f>
        <v>张志瑜</v>
      </c>
      <c r="D235" s="43" t="str">
        <f>IFERROR(VLOOKUP(A:A,变更记录表_产品!A:D,4,0),"")</f>
        <v>采购保障部</v>
      </c>
      <c r="E235" s="43" t="str">
        <f>IFERROR(VLOOKUP(A:A,变更记录表_产品!A:E,5,0),"")</f>
        <v>MIS</v>
      </c>
      <c r="F235" s="40" t="str">
        <f>IFERROR(VLOOKUP(A:A,变更记录表_产品!A:F,6,0),"")</f>
        <v>20160623-PR1428B2-6OZ 批次1096565无法寄售汇总显示</v>
      </c>
      <c r="G235" s="46" t="str">
        <f>IFERROR(VLOOKUP(A:A,变更记录表_产品!A:G,7,0),"")</f>
        <v>件号：PR1428B2-6OZ， 批次：1096565无法在寄售汇总显示</v>
      </c>
      <c r="H235" s="57" t="str">
        <f>IFERROR(VLOOKUP(A:A,变更记录表_产品!A:I,9,0),"")</f>
        <v>高</v>
      </c>
      <c r="I235" s="57">
        <f>IFERROR(VLOOKUP(A:A,变更记录表_产品!A:J,10,0),"")</f>
        <v>1</v>
      </c>
      <c r="J235" s="61">
        <f>IFERROR(VLOOKUP(A:A,变更记录表_产品!A:H,8,0),"")</f>
        <v>0</v>
      </c>
      <c r="K235" s="65" t="str">
        <f>IFERROR(VLOOKUP(A:A,变更记录表_产品!A:M,13,0),"")</f>
        <v>杨潇白</v>
      </c>
      <c r="L235" s="65" t="str">
        <f>IFERROR(VLOOKUP(A:A,变更记录表_产品!A:N,14,0),"")</f>
        <v>陈飞</v>
      </c>
      <c r="M235" s="50">
        <f>IFERROR(VLOOKUP(A:A,变更记录表_产品!A:K,11,0),"")</f>
        <v>42552</v>
      </c>
      <c r="N235" s="50">
        <f>IFERROR(VLOOKUP(A:A,变更记录表_产品!A:L,12,0),"")</f>
        <v>42562</v>
      </c>
      <c r="O235" s="20">
        <f t="shared" ca="1" si="3"/>
        <v>573</v>
      </c>
      <c r="P235" s="65" t="str">
        <f>IFERROR(VLOOKUP(A:A,变更记录表_产品!A:O,15,0),"")</f>
        <v>数据变更</v>
      </c>
      <c r="Q235" s="70" t="str">
        <f>IFERROR(VLOOKUP(A:A,变更记录表_产品!A:P,16,0),"")</f>
        <v>已完成</v>
      </c>
      <c r="R235" s="40" t="str">
        <f>IFERROR(VLOOKUP(A:A,变更记录表_产品!A:Q,17,0),"")</f>
        <v>.\数据提取变更签字扫描件\机务\20160623-PR1428B2-6OZ 批次1096565无法寄售汇总显示.jpg</v>
      </c>
      <c r="S235" s="70" t="s">
        <v>147</v>
      </c>
      <c r="T235" s="71">
        <v>0</v>
      </c>
    </row>
    <row r="236" spans="1:20">
      <c r="A236" s="24">
        <v>234</v>
      </c>
      <c r="B236" s="50">
        <f>IFERROR(VLOOKUP(A:A,变更记录表_产品!A:B,2,0),"")</f>
        <v>42544</v>
      </c>
      <c r="C236" s="43" t="str">
        <f>IFERROR(VLOOKUP(A:A,变更记录表_产品!A:C,3,0),"")</f>
        <v>张志瑜</v>
      </c>
      <c r="D236" s="43" t="str">
        <f>IFERROR(VLOOKUP(A:A,变更记录表_产品!A:D,4,0),"")</f>
        <v>采购保障部</v>
      </c>
      <c r="E236" s="43" t="str">
        <f>IFERROR(VLOOKUP(A:A,变更记录表_产品!A:E,5,0),"")</f>
        <v>MIS</v>
      </c>
      <c r="F236" s="40" t="str">
        <f>IFERROR(VLOOKUP(A:A,变更记录表_产品!A:F,6,0),"")</f>
        <v>POLS合同信息缺失及系统问题</v>
      </c>
      <c r="G236" s="46" t="str">
        <f>IFERROR(VLOOKUP(A:A,变更记录表_产品!A:G,7,0),"")</f>
        <v>16POLS0198/16POLS0210部分件号无法确认价拨</v>
      </c>
      <c r="H236" s="57" t="str">
        <f>IFERROR(VLOOKUP(A:A,变更记录表_产品!A:I,9,0),"")</f>
        <v>中</v>
      </c>
      <c r="I236" s="57">
        <f>IFERROR(VLOOKUP(A:A,变更记录表_产品!A:J,10,0),"")</f>
        <v>0.2</v>
      </c>
      <c r="J236" s="61">
        <f>IFERROR(VLOOKUP(A:A,变更记录表_产品!A:H,8,0),"")</f>
        <v>0</v>
      </c>
      <c r="K236" s="65" t="str">
        <f>IFERROR(VLOOKUP(A:A,变更记录表_产品!A:M,13,0),"")</f>
        <v>杨潇白</v>
      </c>
      <c r="L236" s="65" t="str">
        <f>IFERROR(VLOOKUP(A:A,变更记录表_产品!A:N,14,0),"")</f>
        <v>陈飞</v>
      </c>
      <c r="M236" s="50">
        <f>IFERROR(VLOOKUP(A:A,变更记录表_产品!A:K,11,0),"")</f>
        <v>42552</v>
      </c>
      <c r="N236" s="50">
        <f>IFERROR(VLOOKUP(A:A,变更记录表_产品!A:L,12,0),"")</f>
        <v>42653</v>
      </c>
      <c r="O236" s="20">
        <f t="shared" ca="1" si="3"/>
        <v>573</v>
      </c>
      <c r="P236" s="65" t="str">
        <f>IFERROR(VLOOKUP(A:A,变更记录表_产品!A:O,15,0),"")</f>
        <v>数据变更</v>
      </c>
      <c r="Q236" s="70" t="str">
        <f>IFERROR(VLOOKUP(A:A,变更记录表_产品!A:P,16,0),"")</f>
        <v>已完成</v>
      </c>
      <c r="R236" s="40" t="str">
        <f>IFERROR(VLOOKUP(A:A,变更记录表_产品!A:Q,17,0),"")</f>
        <v>.\数据提取变更签字扫描件\机务\20160623-16POLS0198-0210无法确认价拨.jpg</v>
      </c>
      <c r="S236" s="70" t="s">
        <v>147</v>
      </c>
      <c r="T236" s="71">
        <v>0</v>
      </c>
    </row>
    <row r="237" spans="1:20">
      <c r="A237" s="24">
        <v>235</v>
      </c>
      <c r="B237" s="50">
        <f>IFERROR(VLOOKUP(A:A,变更记录表_产品!A:B,2,0),"")</f>
        <v>42544</v>
      </c>
      <c r="C237" s="43" t="str">
        <f>IFERROR(VLOOKUP(A:A,变更记录表_产品!A:C,3,0),"")</f>
        <v>张志瑜</v>
      </c>
      <c r="D237" s="43" t="str">
        <f>IFERROR(VLOOKUP(A:A,变更记录表_产品!A:D,4,0),"")</f>
        <v>采购保障部</v>
      </c>
      <c r="E237" s="43" t="str">
        <f>IFERROR(VLOOKUP(A:A,变更记录表_产品!A:E,5,0),"")</f>
        <v>MIS</v>
      </c>
      <c r="F237" s="40" t="str">
        <f>IFERROR(VLOOKUP(A:A,变更记录表_产品!A:F,6,0),"")</f>
        <v>POLS合同信息缺失及系统问题</v>
      </c>
      <c r="G237" s="46" t="str">
        <f>IFERROR(VLOOKUP(A:A,变更记录表_产品!A:G,7,0),"")</f>
        <v>16POLS0198无法推送ERP 供应商地点不合法</v>
      </c>
      <c r="H237" s="57" t="str">
        <f>IFERROR(VLOOKUP(A:A,变更记录表_产品!A:I,9,0),"")</f>
        <v>中</v>
      </c>
      <c r="I237" s="57">
        <f>IFERROR(VLOOKUP(A:A,变更记录表_产品!A:J,10,0),"")</f>
        <v>0.2</v>
      </c>
      <c r="J237" s="61">
        <f>IFERROR(VLOOKUP(A:A,变更记录表_产品!A:H,8,0),"")</f>
        <v>0</v>
      </c>
      <c r="K237" s="65" t="str">
        <f>IFERROR(VLOOKUP(A:A,变更记录表_产品!A:M,13,0),"")</f>
        <v>杨潇白</v>
      </c>
      <c r="L237" s="65" t="str">
        <f>IFERROR(VLOOKUP(A:A,变更记录表_产品!A:N,14,0),"")</f>
        <v>陈飞</v>
      </c>
      <c r="M237" s="50">
        <f>IFERROR(VLOOKUP(A:A,变更记录表_产品!A:K,11,0),"")</f>
        <v>42552</v>
      </c>
      <c r="N237" s="50">
        <f>IFERROR(VLOOKUP(A:A,变更记录表_产品!A:L,12,0),"")</f>
        <v>42567</v>
      </c>
      <c r="O237" s="20">
        <f t="shared" ca="1" si="3"/>
        <v>573</v>
      </c>
      <c r="P237" s="65" t="str">
        <f>IFERROR(VLOOKUP(A:A,变更记录表_产品!A:O,15,0),"")</f>
        <v>数据变更</v>
      </c>
      <c r="Q237" s="70" t="str">
        <f>IFERROR(VLOOKUP(A:A,变更记录表_产品!A:P,16,0),"")</f>
        <v>已完成</v>
      </c>
      <c r="R237" s="40" t="str">
        <f>IFERROR(VLOOKUP(A:A,变更记录表_产品!A:Q,17,0),"")</f>
        <v>.\数据提取变更签字扫描件\机务\20160623-16POLS0198无法推送ERP.jpg</v>
      </c>
      <c r="S237" s="70" t="s">
        <v>145</v>
      </c>
      <c r="T237" s="71" t="s">
        <v>226</v>
      </c>
    </row>
    <row r="238" spans="1:20" ht="45">
      <c r="A238" s="24">
        <v>236</v>
      </c>
      <c r="B238" s="50">
        <f>IFERROR(VLOOKUP(A:A,变更记录表_产品!A:B,2,0),"")</f>
        <v>42544</v>
      </c>
      <c r="C238" s="43" t="str">
        <f>IFERROR(VLOOKUP(A:A,变更记录表_产品!A:C,3,0),"")</f>
        <v>张志瑜</v>
      </c>
      <c r="D238" s="43" t="str">
        <f>IFERROR(VLOOKUP(A:A,变更记录表_产品!A:D,4,0),"")</f>
        <v>采购保障部</v>
      </c>
      <c r="E238" s="43" t="str">
        <f>IFERROR(VLOOKUP(A:A,变更记录表_产品!A:E,5,0),"")</f>
        <v>MIS</v>
      </c>
      <c r="F238" s="40" t="str">
        <f>IFERROR(VLOOKUP(A:A,变更记录表_产品!A:F,6,0),"")</f>
        <v>POLS合同信息缺失及系统问题</v>
      </c>
      <c r="G238" s="46" t="str">
        <f>IFERROR(VLOOKUP(A:A,变更记录表_产品!A:G,7,0),"")</f>
        <v xml:space="preserve"> 16POLS0198， 件号：MS9557-11
 16POLS0210， 件号：64300-210
 16POLS0213， 件号：E0217XUV300A
无法查看证书</v>
      </c>
      <c r="H238" s="57" t="str">
        <f>IFERROR(VLOOKUP(A:A,变更记录表_产品!A:I,9,0),"")</f>
        <v>中</v>
      </c>
      <c r="I238" s="57">
        <f>IFERROR(VLOOKUP(A:A,变更记录表_产品!A:J,10,0),"")</f>
        <v>0.2</v>
      </c>
      <c r="J238" s="61">
        <f>IFERROR(VLOOKUP(A:A,变更记录表_产品!A:H,8,0),"")</f>
        <v>0</v>
      </c>
      <c r="K238" s="65" t="str">
        <f>IFERROR(VLOOKUP(A:A,变更记录表_产品!A:M,13,0),"")</f>
        <v>杨潇白</v>
      </c>
      <c r="L238" s="65" t="str">
        <f>IFERROR(VLOOKUP(A:A,变更记录表_产品!A:N,14,0),"")</f>
        <v>陈飞</v>
      </c>
      <c r="M238" s="50">
        <f>IFERROR(VLOOKUP(A:A,变更记录表_产品!A:K,11,0),"")</f>
        <v>42552</v>
      </c>
      <c r="N238" s="50">
        <f>IFERROR(VLOOKUP(A:A,变更记录表_产品!A:L,12,0),"")</f>
        <v>42653</v>
      </c>
      <c r="O238" s="20">
        <f t="shared" ca="1" si="3"/>
        <v>573</v>
      </c>
      <c r="P238" s="65" t="str">
        <f>IFERROR(VLOOKUP(A:A,变更记录表_产品!A:O,15,0),"")</f>
        <v>数据变更</v>
      </c>
      <c r="Q238" s="70" t="str">
        <f>IFERROR(VLOOKUP(A:A,变更记录表_产品!A:P,16,0),"")</f>
        <v>已完成</v>
      </c>
      <c r="R238" s="40" t="str">
        <f>IFERROR(VLOOKUP(A:A,变更记录表_产品!A:Q,17,0),"")</f>
        <v>.\数据提取变更签字扫描件\机务\20160623-多个POLS合同无法查看证书.jpg</v>
      </c>
      <c r="S238" s="70" t="s">
        <v>145</v>
      </c>
      <c r="T238" s="71">
        <v>0</v>
      </c>
    </row>
    <row r="239" spans="1:20" ht="33.75">
      <c r="A239" s="24">
        <v>237</v>
      </c>
      <c r="B239" s="50">
        <f>IFERROR(VLOOKUP(A:A,变更记录表_产品!A:B,2,0),"")</f>
        <v>42544</v>
      </c>
      <c r="C239" s="43" t="str">
        <f>IFERROR(VLOOKUP(A:A,变更记录表_产品!A:C,3,0),"")</f>
        <v>张志瑜</v>
      </c>
      <c r="D239" s="43" t="str">
        <f>IFERROR(VLOOKUP(A:A,变更记录表_产品!A:D,4,0),"")</f>
        <v>采购保障部</v>
      </c>
      <c r="E239" s="43" t="str">
        <f>IFERROR(VLOOKUP(A:A,变更记录表_产品!A:E,5,0),"")</f>
        <v>MIS</v>
      </c>
      <c r="F239" s="40" t="str">
        <f>IFERROR(VLOOKUP(A:A,变更记录表_产品!A:F,6,0),"")</f>
        <v>20160623-多个发票无法付款问题----紧急</v>
      </c>
      <c r="G239" s="46" t="str">
        <f>IFERROR(VLOOKUP(A:A,变更记录表_产品!A:G,7,0),"")</f>
        <v>预估数据不存在16ROR1347/16ROR1185/16ROR1307/16ROR1270
无匹配数据16ROR1146.16ROR1222.16ROR1413</v>
      </c>
      <c r="H239" s="57" t="str">
        <f>IFERROR(VLOOKUP(A:A,变更记录表_产品!A:I,9,0),"")</f>
        <v>高</v>
      </c>
      <c r="I239" s="57">
        <f>IFERROR(VLOOKUP(A:A,变更记录表_产品!A:J,10,0),"")</f>
        <v>0.4</v>
      </c>
      <c r="J239" s="61">
        <f>IFERROR(VLOOKUP(A:A,变更记录表_产品!A:H,8,0),"")</f>
        <v>0</v>
      </c>
      <c r="K239" s="65" t="str">
        <f>IFERROR(VLOOKUP(A:A,变更记录表_产品!A:M,13,0),"")</f>
        <v>杨潇白</v>
      </c>
      <c r="L239" s="65" t="str">
        <f>IFERROR(VLOOKUP(A:A,变更记录表_产品!A:N,14,0),"")</f>
        <v>陈飞</v>
      </c>
      <c r="M239" s="50">
        <f>IFERROR(VLOOKUP(A:A,变更记录表_产品!A:K,11,0),"")</f>
        <v>42552</v>
      </c>
      <c r="N239" s="50">
        <f>IFERROR(VLOOKUP(A:A,变更记录表_产品!A:L,12,0),"")</f>
        <v>42567</v>
      </c>
      <c r="O239" s="20">
        <f t="shared" ca="1" si="3"/>
        <v>573</v>
      </c>
      <c r="P239" s="65" t="str">
        <f>IFERROR(VLOOKUP(A:A,变更记录表_产品!A:O,15,0),"")</f>
        <v>数据变更</v>
      </c>
      <c r="Q239" s="70" t="str">
        <f>IFERROR(VLOOKUP(A:A,变更记录表_产品!A:P,16,0),"")</f>
        <v>已完成</v>
      </c>
      <c r="R239" s="40" t="str">
        <f>IFERROR(VLOOKUP(A:A,变更记录表_产品!A:Q,17,0),"")</f>
        <v>.\数据提取变更签字扫描件\机务\20160623-多个发票无法付款问题----紧急.jpg</v>
      </c>
      <c r="S239" s="70" t="s">
        <v>145</v>
      </c>
      <c r="T239" s="71" t="s">
        <v>227</v>
      </c>
    </row>
    <row r="240" spans="1:20">
      <c r="A240" s="24">
        <v>238</v>
      </c>
      <c r="B240" s="50">
        <f>IFERROR(VLOOKUP(A:A,变更记录表_产品!A:B,2,0),"")</f>
        <v>42545</v>
      </c>
      <c r="C240" s="43" t="str">
        <f>IFERROR(VLOOKUP(A:A,变更记录表_产品!A:C,3,0),"")</f>
        <v>钱懿</v>
      </c>
      <c r="D240" s="43" t="str">
        <f>IFERROR(VLOOKUP(A:A,变更记录表_产品!A:D,4,0),"")</f>
        <v>维修工程部</v>
      </c>
      <c r="E240" s="43" t="str">
        <f>IFERROR(VLOOKUP(A:A,变更记录表_产品!A:E,5,0),"")</f>
        <v>MIS</v>
      </c>
      <c r="F240" s="40" t="str">
        <f>IFERROR(VLOOKUP(A:A,变更记录表_产品!A:F,6,0),"")</f>
        <v>B8371ST</v>
      </c>
      <c r="G240" s="46" t="str">
        <f>IFERROR(VLOOKUP(A:A,变更记录表_产品!A:G,7,0),"")</f>
        <v>机身ST为，FH： 4.08 FC： 5</v>
      </c>
      <c r="H240" s="57" t="str">
        <f>IFERROR(VLOOKUP(A:A,变更记录表_产品!A:I,9,0),"")</f>
        <v>高</v>
      </c>
      <c r="I240" s="57">
        <f>IFERROR(VLOOKUP(A:A,变更记录表_产品!A:J,10,0),"")</f>
        <v>0.1</v>
      </c>
      <c r="J240" s="61">
        <f>IFERROR(VLOOKUP(A:A,变更记录表_产品!A:H,8,0),"")</f>
        <v>0</v>
      </c>
      <c r="K240" s="65" t="str">
        <f>IFERROR(VLOOKUP(A:A,变更记录表_产品!A:M,13,0),"")</f>
        <v>程泽</v>
      </c>
      <c r="L240" s="65" t="str">
        <f>IFERROR(VLOOKUP(A:A,变更记录表_产品!A:N,14,0),"")</f>
        <v>陈飞</v>
      </c>
      <c r="M240" s="50">
        <f>IFERROR(VLOOKUP(A:A,变更记录表_产品!A:K,11,0),"")</f>
        <v>42545</v>
      </c>
      <c r="N240" s="50">
        <f>IFERROR(VLOOKUP(A:A,变更记录表_产品!A:L,12,0),"")</f>
        <v>42545</v>
      </c>
      <c r="O240" s="20">
        <f t="shared" ca="1" si="3"/>
        <v>572</v>
      </c>
      <c r="P240" s="65" t="str">
        <f>IFERROR(VLOOKUP(A:A,变更记录表_产品!A:O,15,0),"")</f>
        <v>数据变更</v>
      </c>
      <c r="Q240" s="70" t="str">
        <f>IFERROR(VLOOKUP(A:A,变更记录表_产品!A:P,16,0),"")</f>
        <v>已完成</v>
      </c>
      <c r="R240" s="40">
        <f>IFERROR(VLOOKUP(A:A,变更记录表_产品!A:Q,17,0),"")</f>
        <v>0</v>
      </c>
      <c r="S240" s="70" t="s">
        <v>92</v>
      </c>
      <c r="T240" s="71">
        <v>0</v>
      </c>
    </row>
    <row r="241" spans="1:20" ht="101.25">
      <c r="A241" s="24">
        <v>239</v>
      </c>
      <c r="B241" s="50">
        <f>IFERROR(VLOOKUP(A:A,变更记录表_产品!A:B,2,0),"")</f>
        <v>42545</v>
      </c>
      <c r="C241" s="43" t="str">
        <f>IFERROR(VLOOKUP(A:A,变更记录表_产品!A:C,3,0),"")</f>
        <v>罗强</v>
      </c>
      <c r="D241" s="43" t="str">
        <f>IFERROR(VLOOKUP(A:A,变更记录表_产品!A:D,4,0),"")</f>
        <v>维修工程部</v>
      </c>
      <c r="E241" s="43" t="str">
        <f>IFERROR(VLOOKUP(A:A,变更记录表_产品!A:E,5,0),"")</f>
        <v>MIS</v>
      </c>
      <c r="F241" s="40" t="str">
        <f>IFERROR(VLOOKUP(A:A,变更记录表_产品!A:F,6,0),"")</f>
        <v>B8427装机清册导入清单</v>
      </c>
      <c r="G241" s="46" t="str">
        <f>IFERROR(VLOOKUP(A:A,变更记录表_产品!A:G,7,0),"")</f>
        <v xml:space="preserve">四架飞机的装机清册，麻烦导入一下
B8327装机清册，Move Type:原始装机。Move Date：2016-06-21 
B8371装机清册，Move Type:原始装机。Move Date：2016-06-23 
B8346装机清册，Move Type:原始装机。Move Date：2016-06-22 
B8347装机清册，Move Type:原始装机。Move Date：2016-06-23 </v>
      </c>
      <c r="H241" s="57" t="str">
        <f>IFERROR(VLOOKUP(A:A,变更记录表_产品!A:I,9,0),"")</f>
        <v>高</v>
      </c>
      <c r="I241" s="57">
        <f>IFERROR(VLOOKUP(A:A,变更记录表_产品!A:J,10,0),"")</f>
        <v>0.1</v>
      </c>
      <c r="J241" s="61">
        <f>IFERROR(VLOOKUP(A:A,变更记录表_产品!A:H,8,0),"")</f>
        <v>0</v>
      </c>
      <c r="K241" s="65" t="str">
        <f>IFERROR(VLOOKUP(A:A,变更记录表_产品!A:M,13,0),"")</f>
        <v>程泽</v>
      </c>
      <c r="L241" s="65" t="str">
        <f>IFERROR(VLOOKUP(A:A,变更记录表_产品!A:N,14,0),"")</f>
        <v>陈飞</v>
      </c>
      <c r="M241" s="50">
        <f>IFERROR(VLOOKUP(A:A,变更记录表_产品!A:K,11,0),"")</f>
        <v>42545</v>
      </c>
      <c r="N241" s="50">
        <f>IFERROR(VLOOKUP(A:A,变更记录表_产品!A:L,12,0),"")</f>
        <v>42545</v>
      </c>
      <c r="O241" s="20">
        <f t="shared" ca="1" si="3"/>
        <v>572</v>
      </c>
      <c r="P241" s="65" t="str">
        <f>IFERROR(VLOOKUP(A:A,变更记录表_产品!A:O,15,0),"")</f>
        <v>数据变更</v>
      </c>
      <c r="Q241" s="70" t="str">
        <f>IFERROR(VLOOKUP(A:A,变更记录表_产品!A:P,16,0),"")</f>
        <v>已完成</v>
      </c>
      <c r="R241" s="40">
        <f>IFERROR(VLOOKUP(A:A,变更记录表_产品!A:Q,17,0),"")</f>
        <v>0</v>
      </c>
      <c r="S241" s="70" t="s">
        <v>92</v>
      </c>
      <c r="T241" s="71">
        <v>0</v>
      </c>
    </row>
    <row r="242" spans="1:20" ht="67.5">
      <c r="A242" s="24">
        <v>240</v>
      </c>
      <c r="B242" s="50">
        <f>IFERROR(VLOOKUP(A:A,变更记录表_产品!A:B,2,0),"")</f>
        <v>42544</v>
      </c>
      <c r="C242" s="43" t="str">
        <f>IFERROR(VLOOKUP(A:A,变更记录表_产品!A:C,3,0),"")</f>
        <v>张志瑜</v>
      </c>
      <c r="D242" s="43" t="str">
        <f>IFERROR(VLOOKUP(A:A,变更记录表_产品!A:D,4,0),"")</f>
        <v>采购保障部</v>
      </c>
      <c r="E242" s="43" t="str">
        <f>IFERROR(VLOOKUP(A:A,变更记录表_产品!A:E,5,0),"")</f>
        <v>MIS</v>
      </c>
      <c r="F242" s="40" t="str">
        <f>IFERROR(VLOOKUP(A:A,变更记录表_产品!A:F,6,0),"")</f>
        <v>20160624-16ROR1226-1227-1228-1230无法推送ERP</v>
      </c>
      <c r="G242" s="46" t="str">
        <f>IFERROR(VLOOKUP(A:A,变更记录表_产品!A:G,7,0),"")</f>
        <v>1. 这4个合同，现在在MIS内的供应商和实际送修厂家是一致，是正确的；
2. 业务已经将这4个合同做了集合报批，成功了，但发现下一环节的人无法收到报批的信息；
3. 现在业务无法对这4个合同做动作了；（已集合报批成功，但推出去的数据，找不到）。</v>
      </c>
      <c r="H242" s="57" t="str">
        <f>IFERROR(VLOOKUP(A:A,变更记录表_产品!A:I,9,0),"")</f>
        <v>高</v>
      </c>
      <c r="I242" s="57">
        <f>IFERROR(VLOOKUP(A:A,变更记录表_产品!A:J,10,0),"")</f>
        <v>0.1</v>
      </c>
      <c r="J242" s="61">
        <f>IFERROR(VLOOKUP(A:A,变更记录表_产品!A:H,8,0),"")</f>
        <v>0</v>
      </c>
      <c r="K242" s="65" t="str">
        <f>IFERROR(VLOOKUP(A:A,变更记录表_产品!A:M,13,0),"")</f>
        <v>杨潇白</v>
      </c>
      <c r="L242" s="65" t="str">
        <f>IFERROR(VLOOKUP(A:A,变更记录表_产品!A:N,14,0),"")</f>
        <v>陈飞</v>
      </c>
      <c r="M242" s="50">
        <f>IFERROR(VLOOKUP(A:A,变更记录表_产品!A:K,11,0),"")</f>
        <v>42552</v>
      </c>
      <c r="N242" s="50">
        <f>IFERROR(VLOOKUP(A:A,变更记录表_产品!A:L,12,0),"")</f>
        <v>42569</v>
      </c>
      <c r="O242" s="20">
        <f t="shared" ca="1" si="3"/>
        <v>573</v>
      </c>
      <c r="P242" s="65" t="str">
        <f>IFERROR(VLOOKUP(A:A,变更记录表_产品!A:O,15,0),"")</f>
        <v>数据变更</v>
      </c>
      <c r="Q242" s="70" t="str">
        <f>IFERROR(VLOOKUP(A:A,变更记录表_产品!A:P,16,0),"")</f>
        <v>已完成</v>
      </c>
      <c r="R242" s="40" t="str">
        <f>IFERROR(VLOOKUP(A:A,变更记录表_产品!A:Q,17,0),"")</f>
        <v>.\数据提取变更签字扫描件\机务\20160624-16ROR1226-1227-1228-1230无法推送ERP.jpg</v>
      </c>
      <c r="S242" s="70" t="s">
        <v>145</v>
      </c>
      <c r="T242" s="71" t="s">
        <v>228</v>
      </c>
    </row>
    <row r="243" spans="1:20">
      <c r="A243" s="24">
        <v>241</v>
      </c>
      <c r="B243" s="50">
        <f>IFERROR(VLOOKUP(A:A,变更记录表_产品!A:B,2,0),"")</f>
        <v>42548</v>
      </c>
      <c r="C243" s="43" t="str">
        <f>IFERROR(VLOOKUP(A:A,变更记录表_产品!A:C,3,0),"")</f>
        <v>张志瑜</v>
      </c>
      <c r="D243" s="43" t="str">
        <f>IFERROR(VLOOKUP(A:A,变更记录表_产品!A:D,4,0),"")</f>
        <v>采购保障部</v>
      </c>
      <c r="E243" s="43" t="str">
        <f>IFERROR(VLOOKUP(A:A,变更记录表_产品!A:E,5,0),"")</f>
        <v>MIS</v>
      </c>
      <c r="F243" s="40" t="str">
        <f>IFERROR(VLOOKUP(A:A,变更记录表_产品!A:F,6,0),"")</f>
        <v>20160627-件号3-1531-3 序号A5987 DX退回YC</v>
      </c>
      <c r="G243" s="46" t="str">
        <f>IFERROR(VLOOKUP(A:A,变更记录表_产品!A:G,7,0),"")</f>
        <v>3-1531-3， S/N:A5987 从DX退回YC</v>
      </c>
      <c r="H243" s="57" t="str">
        <f>IFERROR(VLOOKUP(A:A,变更记录表_产品!A:I,9,0),"")</f>
        <v>中</v>
      </c>
      <c r="I243" s="57">
        <f>IFERROR(VLOOKUP(A:A,变更记录表_产品!A:J,10,0),"")</f>
        <v>0.1</v>
      </c>
      <c r="J243" s="61">
        <f>IFERROR(VLOOKUP(A:A,变更记录表_产品!A:H,8,0),"")</f>
        <v>0</v>
      </c>
      <c r="K243" s="65" t="str">
        <f>IFERROR(VLOOKUP(A:A,变更记录表_产品!A:M,13,0),"")</f>
        <v>杨潇白</v>
      </c>
      <c r="L243" s="65" t="str">
        <f>IFERROR(VLOOKUP(A:A,变更记录表_产品!A:N,14,0),"")</f>
        <v>陈飞</v>
      </c>
      <c r="M243" s="50">
        <f>IFERROR(VLOOKUP(A:A,变更记录表_产品!A:K,11,0),"")</f>
        <v>42552</v>
      </c>
      <c r="N243" s="50">
        <f>IFERROR(VLOOKUP(A:A,变更记录表_产品!A:L,12,0),"")</f>
        <v>42597</v>
      </c>
      <c r="O243" s="20">
        <f t="shared" ca="1" si="3"/>
        <v>569</v>
      </c>
      <c r="P243" s="65" t="str">
        <f>IFERROR(VLOOKUP(A:A,变更记录表_产品!A:O,15,0),"")</f>
        <v>数据变更</v>
      </c>
      <c r="Q243" s="70" t="str">
        <f>IFERROR(VLOOKUP(A:A,变更记录表_产品!A:P,16,0),"")</f>
        <v>已完成</v>
      </c>
      <c r="R243" s="40" t="str">
        <f>IFERROR(VLOOKUP(A:A,变更记录表_产品!A:Q,17,0),"")</f>
        <v>.\数据提取变更签字扫描件\机务\20160627-件号3-1531-3 序号A5987 DX退回YC.jpg</v>
      </c>
      <c r="S243" s="70" t="s">
        <v>92</v>
      </c>
      <c r="T243" s="71">
        <v>0</v>
      </c>
    </row>
    <row r="244" spans="1:20" ht="33.75">
      <c r="A244" s="24">
        <v>242</v>
      </c>
      <c r="B244" s="50">
        <f>IFERROR(VLOOKUP(A:A,变更记录表_产品!A:B,2,0),"")</f>
        <v>42548</v>
      </c>
      <c r="C244" s="43" t="str">
        <f>IFERROR(VLOOKUP(A:A,变更记录表_产品!A:C,3,0),"")</f>
        <v>张志瑜</v>
      </c>
      <c r="D244" s="43" t="str">
        <f>IFERROR(VLOOKUP(A:A,变更记录表_产品!A:D,4,0),"")</f>
        <v>采购保障部</v>
      </c>
      <c r="E244" s="43" t="str">
        <f>IFERROR(VLOOKUP(A:A,变更记录表_产品!A:E,5,0),"")</f>
        <v>MIS</v>
      </c>
      <c r="F244" s="40" t="str">
        <f>IFERROR(VLOOKUP(A:A,变更记录表_产品!A:F,6,0),"")</f>
        <v>20160627-送修合同发票无法付款--预估数据不存在</v>
      </c>
      <c r="G244" s="46" t="str">
        <f>IFERROR(VLOOKUP(A:A,变更记录表_产品!A:G,7,0),"")</f>
        <v>发票号：8031368744/8031368745/8031368746涉及合同:15ROR4333，15ROR2505，15ROR2506，15ROR2507预估数据不存在</v>
      </c>
      <c r="H244" s="57" t="str">
        <f>IFERROR(VLOOKUP(A:A,变更记录表_产品!A:I,9,0),"")</f>
        <v>高</v>
      </c>
      <c r="I244" s="57">
        <f>IFERROR(VLOOKUP(A:A,变更记录表_产品!A:J,10,0),"")</f>
        <v>0.1</v>
      </c>
      <c r="J244" s="61">
        <f>IFERROR(VLOOKUP(A:A,变更记录表_产品!A:H,8,0),"")</f>
        <v>0</v>
      </c>
      <c r="K244" s="65" t="str">
        <f>IFERROR(VLOOKUP(A:A,变更记录表_产品!A:M,13,0),"")</f>
        <v>杨潇白</v>
      </c>
      <c r="L244" s="65" t="str">
        <f>IFERROR(VLOOKUP(A:A,变更记录表_产品!A:N,14,0),"")</f>
        <v>陈飞</v>
      </c>
      <c r="M244" s="50">
        <f>IFERROR(VLOOKUP(A:A,变更记录表_产品!A:K,11,0),"")</f>
        <v>42552</v>
      </c>
      <c r="N244" s="50">
        <f>IFERROR(VLOOKUP(A:A,变更记录表_产品!A:L,12,0),"")</f>
        <v>42633</v>
      </c>
      <c r="O244" s="20">
        <f t="shared" ca="1" si="3"/>
        <v>569</v>
      </c>
      <c r="P244" s="65" t="str">
        <f>IFERROR(VLOOKUP(A:A,变更记录表_产品!A:O,15,0),"")</f>
        <v>数据变更</v>
      </c>
      <c r="Q244" s="70" t="str">
        <f>IFERROR(VLOOKUP(A:A,变更记录表_产品!A:P,16,0),"")</f>
        <v>已完成</v>
      </c>
      <c r="R244" s="40" t="str">
        <f>IFERROR(VLOOKUP(A:A,变更记录表_产品!A:Q,17,0),"")</f>
        <v>.\数据提取变更签字扫描件\机务\20160627-送修合同发票无法付款--预估数据不存在.jpg</v>
      </c>
      <c r="S244" s="70" t="s">
        <v>145</v>
      </c>
      <c r="T244" s="71">
        <v>0</v>
      </c>
    </row>
    <row r="245" spans="1:20">
      <c r="A245" s="24">
        <v>243</v>
      </c>
      <c r="B245" s="50">
        <f>IFERROR(VLOOKUP(A:A,变更记录表_产品!A:B,2,0),"")</f>
        <v>42534</v>
      </c>
      <c r="C245" s="43" t="str">
        <f>IFERROR(VLOOKUP(A:A,变更记录表_产品!A:C,3,0),"")</f>
        <v>盛斌斌</v>
      </c>
      <c r="D245" s="43" t="str">
        <f>IFERROR(VLOOKUP(A:A,变更记录表_产品!A:D,4,0),"")</f>
        <v>维修工程部</v>
      </c>
      <c r="E245" s="43" t="str">
        <f>IFERROR(VLOOKUP(A:A,变更记录表_产品!A:E,5,0),"")</f>
        <v>MIS</v>
      </c>
      <c r="F245" s="40" t="str">
        <f>IFERROR(VLOOKUP(A:A,变更记录表_产品!A:F,6,0),"")</f>
        <v>TGC-A783204时控件IT标准版</v>
      </c>
      <c r="G245" s="46">
        <f>IFERROR(VLOOKUP(A:A,变更记录表_产品!A:G,7,0),"")</f>
        <v>0</v>
      </c>
      <c r="H245" s="57" t="str">
        <f>IFERROR(VLOOKUP(A:A,变更记录表_产品!A:I,9,0),"")</f>
        <v>中</v>
      </c>
      <c r="I245" s="57">
        <f>IFERROR(VLOOKUP(A:A,变更记录表_产品!A:J,10,0),"")</f>
        <v>0.2</v>
      </c>
      <c r="J245" s="61" t="str">
        <f>IFERROR(VLOOKUP(A:A,变更记录表_产品!A:H,8,0),"")</f>
        <v>第一次于6.28导入，但业务又要修改模板中的数据，导致要第二次导入
第二次于6.29导入</v>
      </c>
      <c r="K245" s="65" t="str">
        <f>IFERROR(VLOOKUP(A:A,变更记录表_产品!A:M,13,0),"")</f>
        <v>程泽</v>
      </c>
      <c r="L245" s="65" t="str">
        <f>IFERROR(VLOOKUP(A:A,变更记录表_产品!A:N,14,0),"")</f>
        <v>陈飞</v>
      </c>
      <c r="M245" s="50">
        <f>IFERROR(VLOOKUP(A:A,变更记录表_产品!A:K,11,0),"")</f>
        <v>42550</v>
      </c>
      <c r="N245" s="50">
        <f>IFERROR(VLOOKUP(A:A,变更记录表_产品!A:L,12,0),"")</f>
        <v>42550</v>
      </c>
      <c r="O245" s="20">
        <f t="shared" ca="1" si="3"/>
        <v>583</v>
      </c>
      <c r="P245" s="65" t="str">
        <f>IFERROR(VLOOKUP(A:A,变更记录表_产品!A:O,15,0),"")</f>
        <v>数据变更</v>
      </c>
      <c r="Q245" s="70" t="str">
        <f>IFERROR(VLOOKUP(A:A,变更记录表_产品!A:P,16,0),"")</f>
        <v>已完成</v>
      </c>
      <c r="R245" s="40" t="str">
        <f>IFERROR(VLOOKUP(A:A,变更记录表_产品!A:Q,17,0),"")</f>
        <v>.\数据提取变更签字扫描件\机务\20160630.pdf</v>
      </c>
      <c r="S245" s="70" t="s">
        <v>144</v>
      </c>
      <c r="T245" s="71">
        <v>0</v>
      </c>
    </row>
    <row r="246" spans="1:20">
      <c r="A246" s="24">
        <v>244</v>
      </c>
      <c r="B246" s="50">
        <f>IFERROR(VLOOKUP(A:A,变更记录表_产品!A:B,2,0),"")</f>
        <v>42545</v>
      </c>
      <c r="C246" s="43" t="str">
        <f>IFERROR(VLOOKUP(A:A,变更记录表_产品!A:C,3,0),"")</f>
        <v>钱懿</v>
      </c>
      <c r="D246" s="43" t="str">
        <f>IFERROR(VLOOKUP(A:A,变更记录表_产品!A:D,4,0),"")</f>
        <v>维修工程部</v>
      </c>
      <c r="E246" s="43" t="str">
        <f>IFERROR(VLOOKUP(A:A,变更记录表_产品!A:E,5,0),"")</f>
        <v>MIS</v>
      </c>
      <c r="F246" s="40" t="str">
        <f>IFERROR(VLOOKUP(A:A,变更记录表_产品!A:F,6,0),"")</f>
        <v>B8327 MSN 6846 ST</v>
      </c>
      <c r="G246" s="46" t="str">
        <f>IFERROR(VLOOKUP(A:A,变更记录表_产品!A:G,7,0),"")</f>
        <v>3架飞机的st有改动 8346 8347 8327</v>
      </c>
      <c r="H246" s="57" t="str">
        <f>IFERROR(VLOOKUP(A:A,变更记录表_产品!A:I,9,0),"")</f>
        <v>高</v>
      </c>
      <c r="I246" s="57">
        <f>IFERROR(VLOOKUP(A:A,变更记录表_产品!A:J,10,0),"")</f>
        <v>0.1</v>
      </c>
      <c r="J246" s="61">
        <f>IFERROR(VLOOKUP(A:A,变更记录表_产品!A:H,8,0),"")</f>
        <v>0</v>
      </c>
      <c r="K246" s="65" t="str">
        <f>IFERROR(VLOOKUP(A:A,变更记录表_产品!A:M,13,0),"")</f>
        <v>程泽</v>
      </c>
      <c r="L246" s="65" t="str">
        <f>IFERROR(VLOOKUP(A:A,变更记录表_产品!A:N,14,0),"")</f>
        <v>陈飞</v>
      </c>
      <c r="M246" s="50">
        <f>IFERROR(VLOOKUP(A:A,变更记录表_产品!A:K,11,0),"")</f>
        <v>42549</v>
      </c>
      <c r="N246" s="50">
        <f>IFERROR(VLOOKUP(A:A,变更记录表_产品!A:L,12,0),"")</f>
        <v>42550</v>
      </c>
      <c r="O246" s="20">
        <f t="shared" ca="1" si="3"/>
        <v>572</v>
      </c>
      <c r="P246" s="65" t="str">
        <f>IFERROR(VLOOKUP(A:A,变更记录表_产品!A:O,15,0),"")</f>
        <v>数据变更</v>
      </c>
      <c r="Q246" s="70" t="str">
        <f>IFERROR(VLOOKUP(A:A,变更记录表_产品!A:P,16,0),"")</f>
        <v>已完成</v>
      </c>
      <c r="R246" s="40">
        <f>IFERROR(VLOOKUP(A:A,变更记录表_产品!A:Q,17,0),"")</f>
        <v>0</v>
      </c>
      <c r="S246" s="70" t="s">
        <v>92</v>
      </c>
      <c r="T246" s="71">
        <v>0</v>
      </c>
    </row>
    <row r="247" spans="1:20">
      <c r="A247" s="24">
        <v>245</v>
      </c>
      <c r="B247" s="50">
        <f>IFERROR(VLOOKUP(A:A,变更记录表_产品!A:B,2,0),"")</f>
        <v>42549</v>
      </c>
      <c r="C247" s="43" t="str">
        <f>IFERROR(VLOOKUP(A:A,变更记录表_产品!A:C,3,0),"")</f>
        <v>夏友平</v>
      </c>
      <c r="D247" s="43" t="str">
        <f>IFERROR(VLOOKUP(A:A,变更记录表_产品!A:D,4,0),"")</f>
        <v>维修工程部</v>
      </c>
      <c r="E247" s="43" t="str">
        <f>IFERROR(VLOOKUP(A:A,变更记录表_产品!A:E,5,0),"")</f>
        <v>MIS</v>
      </c>
      <c r="F247" s="40" t="str">
        <f>IFERROR(VLOOKUP(A:A,变更记录表_产品!A:F,6,0),"")</f>
        <v>3架新飞机基本信息修订需求</v>
      </c>
      <c r="G247" s="46" t="str">
        <f>IFERROR(VLOOKUP(A:A,变更记录表_产品!A:G,7,0),"")</f>
        <v>B-8346 B-8347 B-8371</v>
      </c>
      <c r="H247" s="57" t="str">
        <f>IFERROR(VLOOKUP(A:A,变更记录表_产品!A:I,9,0),"")</f>
        <v>高</v>
      </c>
      <c r="I247" s="57">
        <f>IFERROR(VLOOKUP(A:A,变更记录表_产品!A:J,10,0),"")</f>
        <v>0.1</v>
      </c>
      <c r="J247" s="61">
        <f>IFERROR(VLOOKUP(A:A,变更记录表_产品!A:H,8,0),"")</f>
        <v>0</v>
      </c>
      <c r="K247" s="65" t="str">
        <f>IFERROR(VLOOKUP(A:A,变更记录表_产品!A:M,13,0),"")</f>
        <v>程泽</v>
      </c>
      <c r="L247" s="65" t="str">
        <f>IFERROR(VLOOKUP(A:A,变更记录表_产品!A:N,14,0),"")</f>
        <v>陈飞</v>
      </c>
      <c r="M247" s="50">
        <f>IFERROR(VLOOKUP(A:A,变更记录表_产品!A:K,11,0),"")</f>
        <v>42549</v>
      </c>
      <c r="N247" s="50">
        <f>IFERROR(VLOOKUP(A:A,变更记录表_产品!A:L,12,0),"")</f>
        <v>42550</v>
      </c>
      <c r="O247" s="20">
        <f t="shared" ca="1" si="3"/>
        <v>568</v>
      </c>
      <c r="P247" s="65" t="str">
        <f>IFERROR(VLOOKUP(A:A,变更记录表_产品!A:O,15,0),"")</f>
        <v>数据变更</v>
      </c>
      <c r="Q247" s="70" t="str">
        <f>IFERROR(VLOOKUP(A:A,变更记录表_产品!A:P,16,0),"")</f>
        <v>已完成</v>
      </c>
      <c r="R247" s="40">
        <f>IFERROR(VLOOKUP(A:A,变更记录表_产品!A:Q,17,0),"")</f>
        <v>0</v>
      </c>
      <c r="S247" s="70" t="s">
        <v>92</v>
      </c>
      <c r="T247" s="71">
        <v>0</v>
      </c>
    </row>
    <row r="248" spans="1:20" ht="22.5">
      <c r="A248" s="24">
        <v>246</v>
      </c>
      <c r="B248" s="50">
        <f>IFERROR(VLOOKUP(A:A,变更记录表_产品!A:B,2,0),"")</f>
        <v>42550</v>
      </c>
      <c r="C248" s="43" t="str">
        <f>IFERROR(VLOOKUP(A:A,变更记录表_产品!A:C,3,0),"")</f>
        <v>张琦</v>
      </c>
      <c r="D248" s="43" t="str">
        <f>IFERROR(VLOOKUP(A:A,变更记录表_产品!A:D,4,0),"")</f>
        <v>维修工程部</v>
      </c>
      <c r="E248" s="43" t="str">
        <f>IFERROR(VLOOKUP(A:A,变更记录表_产品!A:E,5,0),"")</f>
        <v>MIS</v>
      </c>
      <c r="F248" s="40" t="str">
        <f>IFERROR(VLOOKUP(A:A,变更记录表_产品!A:F,6,0),"")</f>
        <v>自学培训截止日期修订</v>
      </c>
      <c r="G248" s="46" t="str">
        <f>IFERROR(VLOOKUP(A:A,变更记录表_产品!A:G,7,0),"")</f>
        <v>ZXPX-16058，结束日期设置成7月1日了，需修订为7月15日。今天已经6月29日了，所以需要尽快修订</v>
      </c>
      <c r="H248" s="57" t="str">
        <f>IFERROR(VLOOKUP(A:A,变更记录表_产品!A:I,9,0),"")</f>
        <v>高</v>
      </c>
      <c r="I248" s="57">
        <f>IFERROR(VLOOKUP(A:A,变更记录表_产品!A:J,10,0),"")</f>
        <v>0.1</v>
      </c>
      <c r="J248" s="61">
        <f>IFERROR(VLOOKUP(A:A,变更记录表_产品!A:H,8,0),"")</f>
        <v>0</v>
      </c>
      <c r="K248" s="65" t="str">
        <f>IFERROR(VLOOKUP(A:A,变更记录表_产品!A:M,13,0),"")</f>
        <v>程泽</v>
      </c>
      <c r="L248" s="65" t="str">
        <f>IFERROR(VLOOKUP(A:A,变更记录表_产品!A:N,14,0),"")</f>
        <v>陈飞</v>
      </c>
      <c r="M248" s="50">
        <f>IFERROR(VLOOKUP(A:A,变更记录表_产品!A:K,11,0),"")</f>
        <v>42550</v>
      </c>
      <c r="N248" s="50">
        <f>IFERROR(VLOOKUP(A:A,变更记录表_产品!A:L,12,0),"")</f>
        <v>42550</v>
      </c>
      <c r="O248" s="20">
        <f t="shared" ca="1" si="3"/>
        <v>567</v>
      </c>
      <c r="P248" s="65" t="str">
        <f>IFERROR(VLOOKUP(A:A,变更记录表_产品!A:O,15,0),"")</f>
        <v>数据变更</v>
      </c>
      <c r="Q248" s="70" t="str">
        <f>IFERROR(VLOOKUP(A:A,变更记录表_产品!A:P,16,0),"")</f>
        <v>已完成</v>
      </c>
      <c r="R248" s="40" t="str">
        <f>IFERROR(VLOOKUP(A:A,变更记录表_产品!A:Q,17,0),"")</f>
        <v>.\数据提取变更签字扫描件\机务\20160629.pdf</v>
      </c>
      <c r="S248" s="70" t="s">
        <v>92</v>
      </c>
      <c r="T248" s="71">
        <v>0</v>
      </c>
    </row>
    <row r="249" spans="1:20">
      <c r="A249" s="24">
        <v>247</v>
      </c>
      <c r="B249" s="50">
        <f>IFERROR(VLOOKUP(A:A,变更记录表_产品!A:B,2,0),"")</f>
        <v>42550</v>
      </c>
      <c r="C249" s="43" t="str">
        <f>IFERROR(VLOOKUP(A:A,变更记录表_产品!A:C,3,0),"")</f>
        <v>夏友平</v>
      </c>
      <c r="D249" s="43" t="str">
        <f>IFERROR(VLOOKUP(A:A,变更记录表_产品!A:D,4,0),"")</f>
        <v>维修工程部</v>
      </c>
      <c r="E249" s="43" t="str">
        <f>IFERROR(VLOOKUP(A:A,变更记录表_产品!A:E,5,0),"")</f>
        <v>MIS</v>
      </c>
      <c r="F249" s="40" t="str">
        <f>IFERROR(VLOOKUP(A:A,变更记录表_产品!A:F,6,0),"")</f>
        <v>飞机基本信息修订需求</v>
      </c>
      <c r="G249" s="46" t="str">
        <f>IFERROR(VLOOKUP(A:A,变更记录表_产品!A:G,7,0),"")</f>
        <v>B-8012</v>
      </c>
      <c r="H249" s="57" t="str">
        <f>IFERROR(VLOOKUP(A:A,变更记录表_产品!A:I,9,0),"")</f>
        <v>高</v>
      </c>
      <c r="I249" s="57">
        <f>IFERROR(VLOOKUP(A:A,变更记录表_产品!A:J,10,0),"")</f>
        <v>0.1</v>
      </c>
      <c r="J249" s="61">
        <f>IFERROR(VLOOKUP(A:A,变更记录表_产品!A:H,8,0),"")</f>
        <v>0</v>
      </c>
      <c r="K249" s="65" t="str">
        <f>IFERROR(VLOOKUP(A:A,变更记录表_产品!A:M,13,0),"")</f>
        <v>程泽</v>
      </c>
      <c r="L249" s="65" t="str">
        <f>IFERROR(VLOOKUP(A:A,变更记录表_产品!A:N,14,0),"")</f>
        <v>陈飞</v>
      </c>
      <c r="M249" s="50">
        <f>IFERROR(VLOOKUP(A:A,变更记录表_产品!A:K,11,0),"")</f>
        <v>42550</v>
      </c>
      <c r="N249" s="50">
        <f>IFERROR(VLOOKUP(A:A,变更记录表_产品!A:L,12,0),"")</f>
        <v>42550</v>
      </c>
      <c r="O249" s="20">
        <f t="shared" ca="1" si="3"/>
        <v>567</v>
      </c>
      <c r="P249" s="65" t="str">
        <f>IFERROR(VLOOKUP(A:A,变更记录表_产品!A:O,15,0),"")</f>
        <v>数据变更</v>
      </c>
      <c r="Q249" s="70" t="str">
        <f>IFERROR(VLOOKUP(A:A,变更记录表_产品!A:P,16,0),"")</f>
        <v>已完成</v>
      </c>
      <c r="R249" s="40" t="str">
        <f>IFERROR(VLOOKUP(A:A,变更记录表_产品!A:Q,17,0),"")</f>
        <v>.\数据提取变更签字扫描件\机务\20160630.pdf</v>
      </c>
      <c r="S249" s="70" t="s">
        <v>92</v>
      </c>
      <c r="T249" s="71">
        <v>0</v>
      </c>
    </row>
    <row r="250" spans="1:20" ht="33.75">
      <c r="A250" s="24">
        <v>248</v>
      </c>
      <c r="B250" s="50">
        <f>IFERROR(VLOOKUP(A:A,变更记录表_产品!A:B,2,0),"")</f>
        <v>42550</v>
      </c>
      <c r="C250" s="43" t="str">
        <f>IFERROR(VLOOKUP(A:A,变更记录表_产品!A:C,3,0),"")</f>
        <v>张志瑜</v>
      </c>
      <c r="D250" s="43" t="str">
        <f>IFERROR(VLOOKUP(A:A,变更记录表_产品!A:D,4,0),"")</f>
        <v>采购保障部</v>
      </c>
      <c r="E250" s="43" t="str">
        <f>IFERROR(VLOOKUP(A:A,变更记录表_产品!A:E,5,0),"")</f>
        <v>MIS</v>
      </c>
      <c r="F250" s="40" t="str">
        <f>IFERROR(VLOOKUP(A:A,变更记录表_产品!A:F,6,0),"")</f>
        <v>20160629-件号FAL-025-005-405K库存综合查询问题--急！</v>
      </c>
      <c r="G250" s="46" t="str">
        <f>IFERROR(VLOOKUP(A:A,变更记录表_产品!A:G,7,0),"")</f>
        <v>P/N: FAL-025-005-405K, 批次号：1096743综合查询界面的上部，数据丢失，无显示，下部的移动历史正常。 可用库存查询界面，也没找到该批次</v>
      </c>
      <c r="H250" s="57" t="str">
        <f>IFERROR(VLOOKUP(A:A,变更记录表_产品!A:I,9,0),"")</f>
        <v>高</v>
      </c>
      <c r="I250" s="57">
        <f>IFERROR(VLOOKUP(A:A,变更记录表_产品!A:J,10,0),"")</f>
        <v>0.2</v>
      </c>
      <c r="J250" s="61">
        <f>IFERROR(VLOOKUP(A:A,变更记录表_产品!A:H,8,0),"")</f>
        <v>0</v>
      </c>
      <c r="K250" s="65" t="str">
        <f>IFERROR(VLOOKUP(A:A,变更记录表_产品!A:M,13,0),"")</f>
        <v>杨潇白</v>
      </c>
      <c r="L250" s="65" t="str">
        <f>IFERROR(VLOOKUP(A:A,变更记录表_产品!A:N,14,0),"")</f>
        <v>陈飞</v>
      </c>
      <c r="M250" s="50">
        <f>IFERROR(VLOOKUP(A:A,变更记录表_产品!A:K,11,0),"")</f>
        <v>42559</v>
      </c>
      <c r="N250" s="50">
        <f>IFERROR(VLOOKUP(A:A,变更记录表_产品!A:L,12,0),"")</f>
        <v>42566</v>
      </c>
      <c r="O250" s="20">
        <f t="shared" ca="1" si="3"/>
        <v>567</v>
      </c>
      <c r="P250" s="65" t="str">
        <f>IFERROR(VLOOKUP(A:A,变更记录表_产品!A:O,15,0),"")</f>
        <v>数据变更</v>
      </c>
      <c r="Q250" s="70" t="str">
        <f>IFERROR(VLOOKUP(A:A,变更记录表_产品!A:P,16,0),"")</f>
        <v>已完成</v>
      </c>
      <c r="R250" s="40" t="str">
        <f>IFERROR(VLOOKUP(A:A,变更记录表_产品!A:Q,17,0),"")</f>
        <v>.\数据提取变更签字扫描件\机务\20160629-件号FAL-025-005-405K库存综合查询问题.jpg</v>
      </c>
      <c r="S250" s="70" t="s">
        <v>145</v>
      </c>
      <c r="T250" s="71">
        <v>0</v>
      </c>
    </row>
    <row r="251" spans="1:20" ht="33.75">
      <c r="A251" s="24">
        <v>249</v>
      </c>
      <c r="B251" s="50">
        <f>IFERROR(VLOOKUP(A:A,变更记录表_产品!A:B,2,0),"")</f>
        <v>42550</v>
      </c>
      <c r="C251" s="43" t="str">
        <f>IFERROR(VLOOKUP(A:A,变更记录表_产品!A:C,3,0),"")</f>
        <v>张志瑜</v>
      </c>
      <c r="D251" s="43" t="str">
        <f>IFERROR(VLOOKUP(A:A,变更记录表_产品!A:D,4,0),"")</f>
        <v>采购保障部</v>
      </c>
      <c r="E251" s="43" t="str">
        <f>IFERROR(VLOOKUP(A:A,变更记录表_产品!A:E,5,0),"")</f>
        <v>MIS</v>
      </c>
      <c r="F251" s="40" t="str">
        <f>IFERROR(VLOOKUP(A:A,变更记录表_产品!A:F,6,0),"")</f>
        <v>20160629-16ROR1154无法推送ERP</v>
      </c>
      <c r="G251" s="46" t="str">
        <f>IFERROR(VLOOKUP(A:A,变更记录表_产品!A:G,7,0),"")</f>
        <v>16ROR1154无法推送ERP，供应商地点不合法
把实际送修供应商改为与厂家名称字段一样的公司：ZODIAC AEROSPACE SERVICES ASIA PTE LTD</v>
      </c>
      <c r="H251" s="57" t="str">
        <f>IFERROR(VLOOKUP(A:A,变更记录表_产品!A:I,9,0),"")</f>
        <v>中</v>
      </c>
      <c r="I251" s="57">
        <f>IFERROR(VLOOKUP(A:A,变更记录表_产品!A:J,10,0),"")</f>
        <v>0.1</v>
      </c>
      <c r="J251" s="61">
        <f>IFERROR(VLOOKUP(A:A,变更记录表_产品!A:H,8,0),"")</f>
        <v>0</v>
      </c>
      <c r="K251" s="65" t="str">
        <f>IFERROR(VLOOKUP(A:A,变更记录表_产品!A:M,13,0),"")</f>
        <v>杨潇白</v>
      </c>
      <c r="L251" s="65" t="str">
        <f>IFERROR(VLOOKUP(A:A,变更记录表_产品!A:N,14,0),"")</f>
        <v>陈飞</v>
      </c>
      <c r="M251" s="50">
        <f>IFERROR(VLOOKUP(A:A,变更记录表_产品!A:K,11,0),"")</f>
        <v>42559</v>
      </c>
      <c r="N251" s="50">
        <f>IFERROR(VLOOKUP(A:A,变更记录表_产品!A:L,12,0),"")</f>
        <v>42569</v>
      </c>
      <c r="O251" s="20">
        <f t="shared" ca="1" si="3"/>
        <v>567</v>
      </c>
      <c r="P251" s="65" t="str">
        <f>IFERROR(VLOOKUP(A:A,变更记录表_产品!A:O,15,0),"")</f>
        <v>数据变更</v>
      </c>
      <c r="Q251" s="70" t="str">
        <f>IFERROR(VLOOKUP(A:A,变更记录表_产品!A:P,16,0),"")</f>
        <v>已完成</v>
      </c>
      <c r="R251" s="40" t="str">
        <f>IFERROR(VLOOKUP(A:A,变更记录表_产品!A:Q,17,0),"")</f>
        <v>.\数据提取变更签字扫描件\机务\20160629-16ROR1154无法推送ERP.jpg</v>
      </c>
      <c r="S251" s="70" t="s">
        <v>92</v>
      </c>
      <c r="T251" s="71">
        <v>0</v>
      </c>
    </row>
    <row r="252" spans="1:20" ht="22.5">
      <c r="A252" s="24">
        <v>250</v>
      </c>
      <c r="B252" s="50">
        <f>IFERROR(VLOOKUP(A:A,变更记录表_产品!A:B,2,0),"")</f>
        <v>42550</v>
      </c>
      <c r="C252" s="43" t="str">
        <f>IFERROR(VLOOKUP(A:A,变更记录表_产品!A:C,3,0),"")</f>
        <v>张志瑜</v>
      </c>
      <c r="D252" s="43" t="str">
        <f>IFERROR(VLOOKUP(A:A,变更记录表_产品!A:D,4,0),"")</f>
        <v>采购保障部</v>
      </c>
      <c r="E252" s="43" t="str">
        <f>IFERROR(VLOOKUP(A:A,变更记录表_产品!A:E,5,0),"")</f>
        <v>MIS</v>
      </c>
      <c r="F252" s="40" t="str">
        <f>IFERROR(VLOOKUP(A:A,变更记录表_产品!A:F,6,0),"")</f>
        <v>20160629-发票无法推送：预估数据不存在</v>
      </c>
      <c r="G252" s="46" t="str">
        <f>IFERROR(VLOOKUP(A:A,变更记录表_产品!A:G,7,0),"")</f>
        <v>发票号：19071411、26552225 无法推送ERP：预估数据不存在</v>
      </c>
      <c r="H252" s="57" t="str">
        <f>IFERROR(VLOOKUP(A:A,变更记录表_产品!A:I,9,0),"")</f>
        <v>中</v>
      </c>
      <c r="I252" s="57">
        <f>IFERROR(VLOOKUP(A:A,变更记录表_产品!A:J,10,0),"")</f>
        <v>0.4</v>
      </c>
      <c r="J252" s="61">
        <f>IFERROR(VLOOKUP(A:A,变更记录表_产品!A:H,8,0),"")</f>
        <v>0</v>
      </c>
      <c r="K252" s="65" t="str">
        <f>IFERROR(VLOOKUP(A:A,变更记录表_产品!A:M,13,0),"")</f>
        <v>杨潇白</v>
      </c>
      <c r="L252" s="65" t="str">
        <f>IFERROR(VLOOKUP(A:A,变更记录表_产品!A:N,14,0),"")</f>
        <v>陈飞</v>
      </c>
      <c r="M252" s="50">
        <f>IFERROR(VLOOKUP(A:A,变更记录表_产品!A:K,11,0),"")</f>
        <v>42559</v>
      </c>
      <c r="N252" s="50">
        <f>IFERROR(VLOOKUP(A:A,变更记录表_产品!A:L,12,0),"")</f>
        <v>42567</v>
      </c>
      <c r="O252" s="20">
        <f t="shared" ca="1" si="3"/>
        <v>567</v>
      </c>
      <c r="P252" s="65" t="str">
        <f>IFERROR(VLOOKUP(A:A,变更记录表_产品!A:O,15,0),"")</f>
        <v>数据变更</v>
      </c>
      <c r="Q252" s="70" t="str">
        <f>IFERROR(VLOOKUP(A:A,变更记录表_产品!A:P,16,0),"")</f>
        <v>已完成</v>
      </c>
      <c r="R252" s="40" t="str">
        <f>IFERROR(VLOOKUP(A:A,变更记录表_产品!A:Q,17,0),"")</f>
        <v>.\数据提取变更签字扫描件\机务\20160629-发票无法推送：预估数据不存在.jpg</v>
      </c>
      <c r="S252" s="70" t="s">
        <v>143</v>
      </c>
      <c r="T252" s="71" t="s">
        <v>227</v>
      </c>
    </row>
    <row r="253" spans="1:20" ht="22.5">
      <c r="A253" s="24">
        <v>251</v>
      </c>
      <c r="B253" s="50">
        <f>IFERROR(VLOOKUP(A:A,变更记录表_产品!A:B,2,0),"")</f>
        <v>42550</v>
      </c>
      <c r="C253" s="43" t="str">
        <f>IFERROR(VLOOKUP(A:A,变更记录表_产品!A:C,3,0),"")</f>
        <v>罗强</v>
      </c>
      <c r="D253" s="43" t="str">
        <f>IFERROR(VLOOKUP(A:A,变更记录表_产品!A:D,4,0),"")</f>
        <v>维修工程部</v>
      </c>
      <c r="E253" s="43" t="str">
        <f>IFERROR(VLOOKUP(A:A,变更记录表_产品!A:E,5,0),"")</f>
        <v>MIS</v>
      </c>
      <c r="F253" s="40" t="str">
        <f>IFERROR(VLOOKUP(A:A,变更记录表_产品!A:F,6,0),"")</f>
        <v>B8436装机清册导入清单</v>
      </c>
      <c r="G253" s="46" t="str">
        <f>IFERROR(VLOOKUP(A:A,变更记录表_产品!A:G,7,0),"")</f>
        <v xml:space="preserve">B8436装机清册，Move Type:原始装机。Move Date：2016-06-28 </v>
      </c>
      <c r="H253" s="57" t="str">
        <f>IFERROR(VLOOKUP(A:A,变更记录表_产品!A:I,9,0),"")</f>
        <v>高</v>
      </c>
      <c r="I253" s="57">
        <f>IFERROR(VLOOKUP(A:A,变更记录表_产品!A:J,10,0),"")</f>
        <v>0.1</v>
      </c>
      <c r="J253" s="61">
        <f>IFERROR(VLOOKUP(A:A,变更记录表_产品!A:H,8,0),"")</f>
        <v>0</v>
      </c>
      <c r="K253" s="65" t="str">
        <f>IFERROR(VLOOKUP(A:A,变更记录表_产品!A:M,13,0),"")</f>
        <v>程泽</v>
      </c>
      <c r="L253" s="65" t="str">
        <f>IFERROR(VLOOKUP(A:A,变更记录表_产品!A:N,14,0),"")</f>
        <v>陈飞</v>
      </c>
      <c r="M253" s="50">
        <f>IFERROR(VLOOKUP(A:A,变更记录表_产品!A:K,11,0),"")</f>
        <v>42551</v>
      </c>
      <c r="N253" s="50">
        <f>IFERROR(VLOOKUP(A:A,变更记录表_产品!A:L,12,0),"")</f>
        <v>42551</v>
      </c>
      <c r="O253" s="20">
        <f t="shared" ca="1" si="3"/>
        <v>567</v>
      </c>
      <c r="P253" s="65" t="str">
        <f>IFERROR(VLOOKUP(A:A,变更记录表_产品!A:O,15,0),"")</f>
        <v>数据变更</v>
      </c>
      <c r="Q253" s="70" t="str">
        <f>IFERROR(VLOOKUP(A:A,变更记录表_产品!A:P,16,0),"")</f>
        <v>已完成</v>
      </c>
      <c r="R253" s="40">
        <f>IFERROR(VLOOKUP(A:A,变更记录表_产品!A:Q,17,0),"")</f>
        <v>0</v>
      </c>
      <c r="S253" s="70" t="s">
        <v>144</v>
      </c>
      <c r="T253" s="71">
        <v>0</v>
      </c>
    </row>
    <row r="254" spans="1:20">
      <c r="A254" s="24">
        <v>252</v>
      </c>
      <c r="B254" s="50">
        <f>IFERROR(VLOOKUP(A:A,变更记录表_产品!A:B,2,0),"")</f>
        <v>42551</v>
      </c>
      <c r="C254" s="43" t="str">
        <f>IFERROR(VLOOKUP(A:A,变更记录表_产品!A:C,3,0),"")</f>
        <v>夏友平</v>
      </c>
      <c r="D254" s="43" t="str">
        <f>IFERROR(VLOOKUP(A:A,变更记录表_产品!A:D,4,0),"")</f>
        <v>维修工程部</v>
      </c>
      <c r="E254" s="43" t="str">
        <f>IFERROR(VLOOKUP(A:A,变更记录表_产品!A:E,5,0),"")</f>
        <v>MIS</v>
      </c>
      <c r="F254" s="40" t="str">
        <f>IFERROR(VLOOKUP(A:A,变更记录表_产品!A:F,6,0),"")</f>
        <v>Fw:飞机基本信息修订需求</v>
      </c>
      <c r="G254" s="46" t="str">
        <f>IFERROR(VLOOKUP(A:A,变更记录表_产品!A:G,7,0),"")</f>
        <v>修订一下B-8436飞机基本信息</v>
      </c>
      <c r="H254" s="57" t="str">
        <f>IFERROR(VLOOKUP(A:A,变更记录表_产品!A:I,9,0),"")</f>
        <v>高</v>
      </c>
      <c r="I254" s="57">
        <f>IFERROR(VLOOKUP(A:A,变更记录表_产品!A:J,10,0),"")</f>
        <v>0.1</v>
      </c>
      <c r="J254" s="61" t="str">
        <f>IFERROR(VLOOKUP(A:A,变更记录表_产品!A:H,8,0),"")</f>
        <v>新飞机</v>
      </c>
      <c r="K254" s="65" t="str">
        <f>IFERROR(VLOOKUP(A:A,变更记录表_产品!A:M,13,0),"")</f>
        <v>程泽</v>
      </c>
      <c r="L254" s="65" t="str">
        <f>IFERROR(VLOOKUP(A:A,变更记录表_产品!A:N,14,0),"")</f>
        <v>陈飞</v>
      </c>
      <c r="M254" s="50">
        <f>IFERROR(VLOOKUP(A:A,变更记录表_产品!A:K,11,0),"")</f>
        <v>42551</v>
      </c>
      <c r="N254" s="50">
        <f>IFERROR(VLOOKUP(A:A,变更记录表_产品!A:L,12,0),"")</f>
        <v>42551</v>
      </c>
      <c r="O254" s="20">
        <f t="shared" ca="1" si="3"/>
        <v>566</v>
      </c>
      <c r="P254" s="65" t="str">
        <f>IFERROR(VLOOKUP(A:A,变更记录表_产品!A:O,15,0),"")</f>
        <v>数据变更</v>
      </c>
      <c r="Q254" s="70" t="str">
        <f>IFERROR(VLOOKUP(A:A,变更记录表_产品!A:P,16,0),"")</f>
        <v>已完成</v>
      </c>
      <c r="R254" s="40">
        <f>IFERROR(VLOOKUP(A:A,变更记录表_产品!A:Q,17,0),"")</f>
        <v>0</v>
      </c>
      <c r="S254" s="70" t="s">
        <v>92</v>
      </c>
      <c r="T254" s="71">
        <v>0</v>
      </c>
    </row>
    <row r="255" spans="1:20">
      <c r="A255" s="24">
        <v>253</v>
      </c>
      <c r="B255" s="50">
        <f>IFERROR(VLOOKUP(A:A,变更记录表_产品!A:B,2,0),"")</f>
        <v>42551</v>
      </c>
      <c r="C255" s="43" t="str">
        <f>IFERROR(VLOOKUP(A:A,变更记录表_产品!A:C,3,0),"")</f>
        <v>钱懿</v>
      </c>
      <c r="D255" s="43" t="str">
        <f>IFERROR(VLOOKUP(A:A,变更记录表_产品!A:D,4,0),"")</f>
        <v>维修工程部</v>
      </c>
      <c r="E255" s="43" t="str">
        <f>IFERROR(VLOOKUP(A:A,变更记录表_产品!A:E,5,0),"")</f>
        <v>MIS</v>
      </c>
      <c r="F255" s="40" t="str">
        <f>IFERROR(VLOOKUP(A:A,变更记录表_产品!A:F,6,0),"")</f>
        <v>B8436ST</v>
      </c>
      <c r="G255" s="46">
        <f>IFERROR(VLOOKUP(A:A,变更记录表_产品!A:G,7,0),"")</f>
        <v>0</v>
      </c>
      <c r="H255" s="57" t="str">
        <f>IFERROR(VLOOKUP(A:A,变更记录表_产品!A:I,9,0),"")</f>
        <v>高</v>
      </c>
      <c r="I255" s="57">
        <f>IFERROR(VLOOKUP(A:A,变更记录表_产品!A:J,10,0),"")</f>
        <v>0.1</v>
      </c>
      <c r="J255" s="61" t="str">
        <f>IFERROR(VLOOKUP(A:A,变更记录表_产品!A:H,8,0),"")</f>
        <v>新飞机</v>
      </c>
      <c r="K255" s="65" t="str">
        <f>IFERROR(VLOOKUP(A:A,变更记录表_产品!A:M,13,0),"")</f>
        <v>程泽</v>
      </c>
      <c r="L255" s="65" t="str">
        <f>IFERROR(VLOOKUP(A:A,变更记录表_产品!A:N,14,0),"")</f>
        <v>陈飞</v>
      </c>
      <c r="M255" s="50">
        <f>IFERROR(VLOOKUP(A:A,变更记录表_产品!A:K,11,0),"")</f>
        <v>42551</v>
      </c>
      <c r="N255" s="50">
        <f>IFERROR(VLOOKUP(A:A,变更记录表_产品!A:L,12,0),"")</f>
        <v>42551</v>
      </c>
      <c r="O255" s="20">
        <f t="shared" ca="1" si="3"/>
        <v>566</v>
      </c>
      <c r="P255" s="65" t="str">
        <f>IFERROR(VLOOKUP(A:A,变更记录表_产品!A:O,15,0),"")</f>
        <v>数据变更</v>
      </c>
      <c r="Q255" s="70" t="str">
        <f>IFERROR(VLOOKUP(A:A,变更记录表_产品!A:P,16,0),"")</f>
        <v>已完成</v>
      </c>
      <c r="R255" s="40">
        <f>IFERROR(VLOOKUP(A:A,变更记录表_产品!A:Q,17,0),"")</f>
        <v>0</v>
      </c>
      <c r="S255" s="70" t="s">
        <v>144</v>
      </c>
      <c r="T255" s="71">
        <v>0</v>
      </c>
    </row>
    <row r="256" spans="1:20" ht="135">
      <c r="A256" s="24">
        <v>254</v>
      </c>
      <c r="B256" s="50">
        <f>IFERROR(VLOOKUP(A:A,变更记录表_产品!A:B,2,0),"")</f>
        <v>42551</v>
      </c>
      <c r="C256" s="43" t="str">
        <f>IFERROR(VLOOKUP(A:A,变更记录表_产品!A:C,3,0),"")</f>
        <v>张志瑜</v>
      </c>
      <c r="D256" s="43" t="str">
        <f>IFERROR(VLOOKUP(A:A,变更记录表_产品!A:D,4,0),"")</f>
        <v>采购保障部</v>
      </c>
      <c r="E256" s="43" t="str">
        <f>IFERROR(VLOOKUP(A:A,变更记录表_产品!A:E,5,0),"")</f>
        <v>MIS</v>
      </c>
      <c r="F256" s="40" t="str">
        <f>IFERROR(VLOOKUP(A:A,变更记录表_产品!A:F,6,0),"")</f>
        <v>20160630-发票无法推送：预估大类有问题</v>
      </c>
      <c r="G256" s="46" t="str">
        <f>IFERROR(VLOOKUP(A:A,变更记录表_产品!A:G,7,0),"")</f>
        <v>发票号：10181732/10181731
合同号：15POJ0012/0021/0034/……等等
问题：预估大类必输
发票号：05705319
合同号：16ROR1251….等
发票号：05705320
合同号：16ROR1149
发票号：5705321
合同号：16ROR1415
发票号：05705322
合同号：16ROR0103等
问题：预估数据不存在</v>
      </c>
      <c r="H256" s="57" t="str">
        <f>IFERROR(VLOOKUP(A:A,变更记录表_产品!A:I,9,0),"")</f>
        <v>中</v>
      </c>
      <c r="I256" s="57">
        <f>IFERROR(VLOOKUP(A:A,变更记录表_产品!A:J,10,0),"")</f>
        <v>0.1</v>
      </c>
      <c r="J256" s="61">
        <f>IFERROR(VLOOKUP(A:A,变更记录表_产品!A:H,8,0),"")</f>
        <v>0</v>
      </c>
      <c r="K256" s="65" t="str">
        <f>IFERROR(VLOOKUP(A:A,变更记录表_产品!A:M,13,0),"")</f>
        <v>杨潇白</v>
      </c>
      <c r="L256" s="65" t="str">
        <f>IFERROR(VLOOKUP(A:A,变更记录表_产品!A:N,14,0),"")</f>
        <v>陈飞</v>
      </c>
      <c r="M256" s="50">
        <f>IFERROR(VLOOKUP(A:A,变更记录表_产品!A:K,11,0),"")</f>
        <v>42559</v>
      </c>
      <c r="N256" s="50">
        <f>IFERROR(VLOOKUP(A:A,变更记录表_产品!A:L,12,0),"")</f>
        <v>42633</v>
      </c>
      <c r="O256" s="20">
        <f t="shared" ca="1" si="3"/>
        <v>566</v>
      </c>
      <c r="P256" s="65" t="str">
        <f>IFERROR(VLOOKUP(A:A,变更记录表_产品!A:O,15,0),"")</f>
        <v>数据变更</v>
      </c>
      <c r="Q256" s="70" t="str">
        <f>IFERROR(VLOOKUP(A:A,变更记录表_产品!A:P,16,0),"")</f>
        <v>已完成</v>
      </c>
      <c r="R256" s="40" t="str">
        <f>IFERROR(VLOOKUP(A:A,变更记录表_产品!A:Q,17,0),"")</f>
        <v>.\数据提取变更签字扫描件\机务\20160630-发票无法推送：预估大类有问题.jpg</v>
      </c>
      <c r="S256" s="70" t="s">
        <v>145</v>
      </c>
      <c r="T256" s="71">
        <v>0</v>
      </c>
    </row>
    <row r="257" spans="1:20" ht="22.5">
      <c r="A257" s="24">
        <v>255</v>
      </c>
      <c r="B257" s="50">
        <f>IFERROR(VLOOKUP(A:A,变更记录表_产品!A:B,2,0),"")</f>
        <v>42551</v>
      </c>
      <c r="C257" s="43" t="str">
        <f>IFERROR(VLOOKUP(A:A,变更记录表_产品!A:C,3,0),"")</f>
        <v>钱懿</v>
      </c>
      <c r="D257" s="43" t="str">
        <f>IFERROR(VLOOKUP(A:A,变更记录表_产品!A:D,4,0),"")</f>
        <v>维修工程部</v>
      </c>
      <c r="E257" s="43" t="str">
        <f>IFERROR(VLOOKUP(A:A,变更记录表_产品!A:E,5,0),"")</f>
        <v>MIS</v>
      </c>
      <c r="F257" s="40" t="str">
        <f>IFERROR(VLOOKUP(A:A,变更记录表_产品!A:F,6,0),"")</f>
        <v>Fw:B8370、B8371 、B8427 ST</v>
      </c>
      <c r="G257" s="46" t="str">
        <f>IFERROR(VLOOKUP(A:A,变更记录表_产品!A:G,7,0),"")</f>
        <v>这是领导要求修改交付时间（也就是日历日起点）的ST清单，请安排重新导入</v>
      </c>
      <c r="H257" s="57" t="str">
        <f>IFERROR(VLOOKUP(A:A,变更记录表_产品!A:I,9,0),"")</f>
        <v>高</v>
      </c>
      <c r="I257" s="57">
        <f>IFERROR(VLOOKUP(A:A,变更记录表_产品!A:J,10,0),"")</f>
        <v>0.1</v>
      </c>
      <c r="J257" s="61">
        <f>IFERROR(VLOOKUP(A:A,变更记录表_产品!A:H,8,0),"")</f>
        <v>0</v>
      </c>
      <c r="K257" s="65" t="str">
        <f>IFERROR(VLOOKUP(A:A,变更记录表_产品!A:M,13,0),"")</f>
        <v>程泽</v>
      </c>
      <c r="L257" s="65" t="str">
        <f>IFERROR(VLOOKUP(A:A,变更记录表_产品!A:N,14,0),"")</f>
        <v>陈飞</v>
      </c>
      <c r="M257" s="50">
        <f>IFERROR(VLOOKUP(A:A,变更记录表_产品!A:K,11,0),"")</f>
        <v>42551</v>
      </c>
      <c r="N257" s="50">
        <f>IFERROR(VLOOKUP(A:A,变更记录表_产品!A:L,12,0),"")</f>
        <v>42552</v>
      </c>
      <c r="O257" s="20">
        <f t="shared" ca="1" si="3"/>
        <v>566</v>
      </c>
      <c r="P257" s="65" t="str">
        <f>IFERROR(VLOOKUP(A:A,变更记录表_产品!A:O,15,0),"")</f>
        <v>数据变更</v>
      </c>
      <c r="Q257" s="70" t="str">
        <f>IFERROR(VLOOKUP(A:A,变更记录表_产品!A:P,16,0),"")</f>
        <v>已完成</v>
      </c>
      <c r="R257" s="40">
        <f>IFERROR(VLOOKUP(A:A,变更记录表_产品!A:Q,17,0),"")</f>
        <v>0</v>
      </c>
      <c r="S257" s="70" t="s">
        <v>144</v>
      </c>
      <c r="T257" s="71">
        <v>0</v>
      </c>
    </row>
    <row r="258" spans="1:20">
      <c r="A258" s="24">
        <v>256</v>
      </c>
      <c r="B258" s="50">
        <f>IFERROR(VLOOKUP(A:A,变更记录表_产品!A:B,2,0),"")</f>
        <v>42551</v>
      </c>
      <c r="C258" s="43" t="str">
        <f>IFERROR(VLOOKUP(A:A,变更记录表_产品!A:C,3,0),"")</f>
        <v>盛斌斌</v>
      </c>
      <c r="D258" s="43" t="str">
        <f>IFERROR(VLOOKUP(A:A,变更记录表_产品!A:D,4,0),"")</f>
        <v>维修工程部</v>
      </c>
      <c r="E258" s="43" t="str">
        <f>IFERROR(VLOOKUP(A:A,变更记录表_产品!A:E,5,0),"")</f>
        <v>MIS</v>
      </c>
      <c r="F258" s="40" t="str">
        <f>IFERROR(VLOOKUP(A:A,变更记录表_产品!A:F,6,0),"")</f>
        <v>6846时控件IT标准版</v>
      </c>
      <c r="G258" s="46">
        <f>IFERROR(VLOOKUP(A:A,变更记录表_产品!A:G,7,0),"")</f>
        <v>0</v>
      </c>
      <c r="H258" s="57" t="str">
        <f>IFERROR(VLOOKUP(A:A,变更记录表_产品!A:I,9,0),"")</f>
        <v>高</v>
      </c>
      <c r="I258" s="57">
        <f>IFERROR(VLOOKUP(A:A,变更记录表_产品!A:J,10,0),"")</f>
        <v>0.1</v>
      </c>
      <c r="J258" s="61">
        <f>IFERROR(VLOOKUP(A:A,变更记录表_产品!A:H,8,0),"")</f>
        <v>0</v>
      </c>
      <c r="K258" s="65" t="str">
        <f>IFERROR(VLOOKUP(A:A,变更记录表_产品!A:M,13,0),"")</f>
        <v>程泽</v>
      </c>
      <c r="L258" s="65" t="str">
        <f>IFERROR(VLOOKUP(A:A,变更记录表_产品!A:N,14,0),"")</f>
        <v>陈飞</v>
      </c>
      <c r="M258" s="50">
        <f>IFERROR(VLOOKUP(A:A,变更记录表_产品!A:K,11,0),"")</f>
        <v>42552</v>
      </c>
      <c r="N258" s="50">
        <f>IFERROR(VLOOKUP(A:A,变更记录表_产品!A:L,12,0),"")</f>
        <v>42552</v>
      </c>
      <c r="O258" s="20">
        <f t="shared" ca="1" si="3"/>
        <v>566</v>
      </c>
      <c r="P258" s="65" t="str">
        <f>IFERROR(VLOOKUP(A:A,变更记录表_产品!A:O,15,0),"")</f>
        <v>数据变更</v>
      </c>
      <c r="Q258" s="70" t="str">
        <f>IFERROR(VLOOKUP(A:A,变更记录表_产品!A:P,16,0),"")</f>
        <v>已完成</v>
      </c>
      <c r="R258" s="40">
        <f>IFERROR(VLOOKUP(A:A,变更记录表_产品!A:Q,17,0),"")</f>
        <v>0</v>
      </c>
      <c r="S258" s="70" t="s">
        <v>144</v>
      </c>
      <c r="T258" s="71">
        <v>0</v>
      </c>
    </row>
    <row r="259" spans="1:20">
      <c r="A259" s="24">
        <v>257</v>
      </c>
      <c r="B259" s="50">
        <f>IFERROR(VLOOKUP(A:A,变更记录表_产品!A:B,2,0),"")</f>
        <v>42552</v>
      </c>
      <c r="C259" s="43" t="str">
        <f>IFERROR(VLOOKUP(A:A,变更记录表_产品!A:C,3,0),"")</f>
        <v>张琦</v>
      </c>
      <c r="D259" s="43" t="str">
        <f>IFERROR(VLOOKUP(A:A,变更记录表_产品!A:D,4,0),"")</f>
        <v>维修工程部</v>
      </c>
      <c r="E259" s="43" t="str">
        <f>IFERROR(VLOOKUP(A:A,变更记录表_产品!A:E,5,0),"")</f>
        <v>MIS</v>
      </c>
      <c r="F259" s="40" t="str">
        <f>IFERROR(VLOOKUP(A:A,变更记录表_产品!A:F,6,0),"")</f>
        <v>20160630(2) 数据提取变更申请单V1.0</v>
      </c>
      <c r="G259" s="46" t="str">
        <f>IFERROR(VLOOKUP(A:A,变更记录表_产品!A:G,7,0),"")</f>
        <v>退租飞机后台进行失效操作</v>
      </c>
      <c r="H259" s="57" t="str">
        <f>IFERROR(VLOOKUP(A:A,变更记录表_产品!A:I,9,0),"")</f>
        <v>高</v>
      </c>
      <c r="I259" s="57">
        <f>IFERROR(VLOOKUP(A:A,变更记录表_产品!A:J,10,0),"")</f>
        <v>0</v>
      </c>
      <c r="J259" s="61" t="str">
        <f>IFERROR(VLOOKUP(A:A,变更记录表_产品!A:H,8,0),"")</f>
        <v>bug</v>
      </c>
      <c r="K259" s="65" t="str">
        <f>IFERROR(VLOOKUP(A:A,变更记录表_产品!A:M,13,0),"")</f>
        <v>程泽</v>
      </c>
      <c r="L259" s="65" t="str">
        <f>IFERROR(VLOOKUP(A:A,变更记录表_产品!A:N,14,0),"")</f>
        <v>陈飞</v>
      </c>
      <c r="M259" s="50">
        <f>IFERROR(VLOOKUP(A:A,变更记录表_产品!A:K,11,0),"")</f>
        <v>42552</v>
      </c>
      <c r="N259" s="50">
        <f>IFERROR(VLOOKUP(A:A,变更记录表_产品!A:L,12,0),"")</f>
        <v>0</v>
      </c>
      <c r="O259" s="20">
        <f t="shared" ref="O259:O322" ca="1" si="4">IFERROR((TODAY()-B259),"")</f>
        <v>565</v>
      </c>
      <c r="P259" s="65" t="str">
        <f>IFERROR(VLOOKUP(A:A,变更记录表_产品!A:O,15,0),"")</f>
        <v>数据变更</v>
      </c>
      <c r="Q259" s="70" t="str">
        <f>IFERROR(VLOOKUP(A:A,变更记录表_产品!A:P,16,0),"")</f>
        <v>已取消</v>
      </c>
      <c r="R259" s="40" t="str">
        <f>IFERROR(VLOOKUP(A:A,变更记录表_产品!A:Q,17,0),"")</f>
        <v>.\数据提取变更签字扫描件\机务\20160630(2).pdf</v>
      </c>
      <c r="S259" s="70" t="s">
        <v>92</v>
      </c>
      <c r="T259" s="71">
        <v>0</v>
      </c>
    </row>
    <row r="260" spans="1:20">
      <c r="A260" s="24">
        <v>258</v>
      </c>
      <c r="B260" s="50">
        <f>IFERROR(VLOOKUP(A:A,变更记录表_产品!A:B,2,0),"")</f>
        <v>42552</v>
      </c>
      <c r="C260" s="43" t="str">
        <f>IFERROR(VLOOKUP(A:A,变更记录表_产品!A:C,3,0),"")</f>
        <v>夏友平</v>
      </c>
      <c r="D260" s="43" t="str">
        <f>IFERROR(VLOOKUP(A:A,变更记录表_产品!A:D,4,0),"")</f>
        <v>维修工程部</v>
      </c>
      <c r="E260" s="43" t="str">
        <f>IFERROR(VLOOKUP(A:A,变更记录表_产品!A:E,5,0),"")</f>
        <v>MIS</v>
      </c>
      <c r="F260" s="40" t="str">
        <f>IFERROR(VLOOKUP(A:A,变更记录表_产品!A:F,6,0),"")</f>
        <v>飞机基本信息修订需求</v>
      </c>
      <c r="G260" s="46" t="str">
        <f>IFERROR(VLOOKUP(A:A,变更记录表_产品!A:G,7,0),"")</f>
        <v>B8346飞机基本信息</v>
      </c>
      <c r="H260" s="57" t="str">
        <f>IFERROR(VLOOKUP(A:A,变更记录表_产品!A:I,9,0),"")</f>
        <v>高</v>
      </c>
      <c r="I260" s="57">
        <f>IFERROR(VLOOKUP(A:A,变更记录表_产品!A:J,10,0),"")</f>
        <v>0.1</v>
      </c>
      <c r="J260" s="61" t="str">
        <f>IFERROR(VLOOKUP(A:A,变更记录表_产品!A:H,8,0),"")</f>
        <v>新飞机</v>
      </c>
      <c r="K260" s="65" t="str">
        <f>IFERROR(VLOOKUP(A:A,变更记录表_产品!A:M,13,0),"")</f>
        <v>程泽</v>
      </c>
      <c r="L260" s="65" t="str">
        <f>IFERROR(VLOOKUP(A:A,变更记录表_产品!A:N,14,0),"")</f>
        <v>陈飞</v>
      </c>
      <c r="M260" s="50">
        <f>IFERROR(VLOOKUP(A:A,变更记录表_产品!A:K,11,0),"")</f>
        <v>42552</v>
      </c>
      <c r="N260" s="50">
        <f>IFERROR(VLOOKUP(A:A,变更记录表_产品!A:L,12,0),"")</f>
        <v>42552</v>
      </c>
      <c r="O260" s="20">
        <f t="shared" ca="1" si="4"/>
        <v>565</v>
      </c>
      <c r="P260" s="65" t="str">
        <f>IFERROR(VLOOKUP(A:A,变更记录表_产品!A:O,15,0),"")</f>
        <v>数据变更</v>
      </c>
      <c r="Q260" s="70" t="str">
        <f>IFERROR(VLOOKUP(A:A,变更记录表_产品!A:P,16,0),"")</f>
        <v>已完成</v>
      </c>
      <c r="R260" s="40">
        <f>IFERROR(VLOOKUP(A:A,变更记录表_产品!A:Q,17,0),"")</f>
        <v>0</v>
      </c>
      <c r="S260" s="70" t="s">
        <v>92</v>
      </c>
      <c r="T260" s="71">
        <v>0</v>
      </c>
    </row>
    <row r="261" spans="1:20" ht="56.25">
      <c r="A261" s="24">
        <v>259</v>
      </c>
      <c r="B261" s="50">
        <f>IFERROR(VLOOKUP(A:A,变更记录表_产品!A:B,2,0),"")</f>
        <v>42552</v>
      </c>
      <c r="C261" s="43" t="str">
        <f>IFERROR(VLOOKUP(A:A,变更记录表_产品!A:C,3,0),"")</f>
        <v>洪赟</v>
      </c>
      <c r="D261" s="43" t="str">
        <f>IFERROR(VLOOKUP(A:A,变更记录表_产品!A:D,4,0),"")</f>
        <v>维修工程部</v>
      </c>
      <c r="E261" s="43" t="str">
        <f>IFERROR(VLOOKUP(A:A,变更记录表_产品!A:E,5,0),"")</f>
        <v>MIS</v>
      </c>
      <c r="F261" s="40" t="str">
        <f>IFERROR(VLOOKUP(A:A,变更记录表_产品!A:F,6,0),"")</f>
        <v>ST报错界面 内容导出</v>
      </c>
      <c r="G261" s="46" t="str">
        <f>IFERROR(VLOOKUP(A:A,变更记录表_产品!A:G,7,0),"")</f>
        <v>反馈ST报错界面还有约两百多份卡缺少近期的8架新飞机起点，但由于系统前台限制，我们无法导出。
请在昨天发送的B8370、B8371、B8427的ST清单导入完成后，再帮忙将剩余的报错工卡清单导出一下
是ST界面 有效工卡无ST的内容，还有203条数据</v>
      </c>
      <c r="H261" s="57" t="str">
        <f>IFERROR(VLOOKUP(A:A,变更记录表_产品!A:I,9,0),"")</f>
        <v>高</v>
      </c>
      <c r="I261" s="57">
        <f>IFERROR(VLOOKUP(A:A,变更记录表_产品!A:J,10,0),"")</f>
        <v>0.1</v>
      </c>
      <c r="J261" s="61">
        <f>IFERROR(VLOOKUP(A:A,变更记录表_产品!A:H,8,0),"")</f>
        <v>0</v>
      </c>
      <c r="K261" s="65" t="str">
        <f>IFERROR(VLOOKUP(A:A,变更记录表_产品!A:M,13,0),"")</f>
        <v>程泽</v>
      </c>
      <c r="L261" s="65" t="str">
        <f>IFERROR(VLOOKUP(A:A,变更记录表_产品!A:N,14,0),"")</f>
        <v>陈飞</v>
      </c>
      <c r="M261" s="50">
        <f>IFERROR(VLOOKUP(A:A,变更记录表_产品!A:K,11,0),"")</f>
        <v>42552</v>
      </c>
      <c r="N261" s="50">
        <f>IFERROR(VLOOKUP(A:A,变更记录表_产品!A:L,12,0),"")</f>
        <v>42552</v>
      </c>
      <c r="O261" s="20">
        <f t="shared" ca="1" si="4"/>
        <v>565</v>
      </c>
      <c r="P261" s="65" t="str">
        <f>IFERROR(VLOOKUP(A:A,变更记录表_产品!A:O,15,0),"")</f>
        <v>数据提取</v>
      </c>
      <c r="Q261" s="70" t="str">
        <f>IFERROR(VLOOKUP(A:A,变更记录表_产品!A:P,16,0),"")</f>
        <v>已完成</v>
      </c>
      <c r="R261" s="40">
        <f>IFERROR(VLOOKUP(A:A,变更记录表_产品!A:Q,17,0),"")</f>
        <v>0</v>
      </c>
      <c r="S261" s="70" t="s">
        <v>144</v>
      </c>
      <c r="T261" s="71">
        <v>0</v>
      </c>
    </row>
    <row r="262" spans="1:20">
      <c r="A262" s="24">
        <v>260</v>
      </c>
      <c r="B262" s="50">
        <f>IFERROR(VLOOKUP(A:A,变更记录表_产品!A:B,2,0),"")</f>
        <v>42552</v>
      </c>
      <c r="C262" s="43" t="str">
        <f>IFERROR(VLOOKUP(A:A,变更记录表_产品!A:C,3,0),"")</f>
        <v>盛斌斌</v>
      </c>
      <c r="D262" s="43" t="str">
        <f>IFERROR(VLOOKUP(A:A,变更记录表_产品!A:D,4,0),"")</f>
        <v>维修工程部</v>
      </c>
      <c r="E262" s="43" t="str">
        <f>IFERROR(VLOOKUP(A:A,变更记录表_产品!A:E,5,0),"")</f>
        <v>MIS</v>
      </c>
      <c r="F262" s="40" t="str">
        <f>IFERROR(VLOOKUP(A:A,变更记录表_产品!A:F,6,0),"")</f>
        <v>6874时控件IT标准版</v>
      </c>
      <c r="G262" s="46">
        <f>IFERROR(VLOOKUP(A:A,变更记录表_产品!A:G,7,0),"")</f>
        <v>0</v>
      </c>
      <c r="H262" s="57" t="str">
        <f>IFERROR(VLOOKUP(A:A,变更记录表_产品!A:I,9,0),"")</f>
        <v>高</v>
      </c>
      <c r="I262" s="57">
        <f>IFERROR(VLOOKUP(A:A,变更记录表_产品!A:J,10,0),"")</f>
        <v>0.1</v>
      </c>
      <c r="J262" s="61" t="str">
        <f>IFERROR(VLOOKUP(A:A,变更记录表_产品!A:H,8,0),"")</f>
        <v>新飞机</v>
      </c>
      <c r="K262" s="65" t="str">
        <f>IFERROR(VLOOKUP(A:A,变更记录表_产品!A:M,13,0),"")</f>
        <v>程泽</v>
      </c>
      <c r="L262" s="65" t="str">
        <f>IFERROR(VLOOKUP(A:A,变更记录表_产品!A:N,14,0),"")</f>
        <v>陈飞</v>
      </c>
      <c r="M262" s="50">
        <f>IFERROR(VLOOKUP(A:A,变更记录表_产品!A:K,11,0),"")</f>
        <v>42552</v>
      </c>
      <c r="N262" s="50">
        <f>IFERROR(VLOOKUP(A:A,变更记录表_产品!A:L,12,0),"")</f>
        <v>42552</v>
      </c>
      <c r="O262" s="20">
        <f t="shared" ca="1" si="4"/>
        <v>565</v>
      </c>
      <c r="P262" s="65" t="str">
        <f>IFERROR(VLOOKUP(A:A,变更记录表_产品!A:O,15,0),"")</f>
        <v>数据变更</v>
      </c>
      <c r="Q262" s="70" t="str">
        <f>IFERROR(VLOOKUP(A:A,变更记录表_产品!A:P,16,0),"")</f>
        <v>已完成</v>
      </c>
      <c r="R262" s="40">
        <f>IFERROR(VLOOKUP(A:A,变更记录表_产品!A:Q,17,0),"")</f>
        <v>0</v>
      </c>
      <c r="S262" s="70" t="s">
        <v>144</v>
      </c>
      <c r="T262" s="71">
        <v>0</v>
      </c>
    </row>
    <row r="263" spans="1:20" ht="33.75">
      <c r="A263" s="24">
        <v>261</v>
      </c>
      <c r="B263" s="50">
        <f>IFERROR(VLOOKUP(A:A,变更记录表_产品!A:B,2,0),"")</f>
        <v>42552</v>
      </c>
      <c r="C263" s="43" t="str">
        <f>IFERROR(VLOOKUP(A:A,变更记录表_产品!A:C,3,0),"")</f>
        <v>张志瑜</v>
      </c>
      <c r="D263" s="43" t="str">
        <f>IFERROR(VLOOKUP(A:A,变更记录表_产品!A:D,4,0),"")</f>
        <v>采购保障部</v>
      </c>
      <c r="E263" s="43" t="str">
        <f>IFERROR(VLOOKUP(A:A,变更记录表_产品!A:E,5,0),"")</f>
        <v>MIS</v>
      </c>
      <c r="F263" s="40" t="str">
        <f>IFERROR(VLOOKUP(A:A,变更记录表_产品!A:F,6,0),"")</f>
        <v>20160701-16ROR0965无法收料</v>
      </c>
      <c r="G263" s="46" t="str">
        <f>IFERROR(VLOOKUP(A:A,变更记录表_产品!A:G,7,0),"")</f>
        <v>16ROR0965无法收料,该件回来件号升级为：D23757500-8，序号没变。然后点击：收料，出现该界面，无法继续</v>
      </c>
      <c r="H263" s="57" t="str">
        <f>IFERROR(VLOOKUP(A:A,变更记录表_产品!A:I,9,0),"")</f>
        <v>高</v>
      </c>
      <c r="I263" s="57">
        <f>IFERROR(VLOOKUP(A:A,变更记录表_产品!A:J,10,0),"")</f>
        <v>0.1</v>
      </c>
      <c r="J263" s="61">
        <f>IFERROR(VLOOKUP(A:A,变更记录表_产品!A:H,8,0),"")</f>
        <v>0</v>
      </c>
      <c r="K263" s="65" t="str">
        <f>IFERROR(VLOOKUP(A:A,变更记录表_产品!A:M,13,0),"")</f>
        <v>杨潇白</v>
      </c>
      <c r="L263" s="65" t="str">
        <f>IFERROR(VLOOKUP(A:A,变更记录表_产品!A:N,14,0),"")</f>
        <v>陈飞</v>
      </c>
      <c r="M263" s="50">
        <f>IFERROR(VLOOKUP(A:A,变更记录表_产品!A:K,11,0),"")</f>
        <v>42559</v>
      </c>
      <c r="N263" s="50">
        <f>IFERROR(VLOOKUP(A:A,变更记录表_产品!A:L,12,0),"")</f>
        <v>42597</v>
      </c>
      <c r="O263" s="20">
        <f t="shared" ca="1" si="4"/>
        <v>565</v>
      </c>
      <c r="P263" s="65" t="str">
        <f>IFERROR(VLOOKUP(A:A,变更记录表_产品!A:O,15,0),"")</f>
        <v>数据变更</v>
      </c>
      <c r="Q263" s="70" t="str">
        <f>IFERROR(VLOOKUP(A:A,变更记录表_产品!A:P,16,0),"")</f>
        <v>已完成</v>
      </c>
      <c r="R263" s="40" t="str">
        <f>IFERROR(VLOOKUP(A:A,变更记录表_产品!A:Q,17,0),"")</f>
        <v>.\数据提取变更签字扫描件\机务\20160701-16ROR0965无法收料.jpg</v>
      </c>
      <c r="S263" s="70" t="s">
        <v>145</v>
      </c>
      <c r="T263" s="71">
        <v>0</v>
      </c>
    </row>
    <row r="264" spans="1:20">
      <c r="A264" s="24">
        <v>262</v>
      </c>
      <c r="B264" s="50">
        <f>IFERROR(VLOOKUP(A:A,变更记录表_产品!A:B,2,0),"")</f>
        <v>42552</v>
      </c>
      <c r="C264" s="43" t="str">
        <f>IFERROR(VLOOKUP(A:A,变更记录表_产品!A:C,3,0),"")</f>
        <v>张琦</v>
      </c>
      <c r="D264" s="43" t="str">
        <f>IFERROR(VLOOKUP(A:A,变更记录表_产品!A:D,4,0),"")</f>
        <v>维修工程部</v>
      </c>
      <c r="E264" s="43" t="str">
        <f>IFERROR(VLOOKUP(A:A,变更记录表_产品!A:E,5,0),"")</f>
        <v>MIS</v>
      </c>
      <c r="F264" s="40" t="str">
        <f>IFERROR(VLOOKUP(A:A,变更记录表_产品!A:F,6,0),"")</f>
        <v>20160630 数据提取变更申请单V1.0</v>
      </c>
      <c r="G264" s="46" t="str">
        <f>IFERROR(VLOOKUP(A:A,变更记录表_产品!A:G,7,0),"")</f>
        <v>流程批准指向激活任务M06969，出现BUG</v>
      </c>
      <c r="H264" s="57" t="str">
        <f>IFERROR(VLOOKUP(A:A,变更记录表_产品!A:I,9,0),"")</f>
        <v>中</v>
      </c>
      <c r="I264" s="57">
        <f>IFERROR(VLOOKUP(A:A,变更记录表_产品!A:J,10,0),"")</f>
        <v>0.1</v>
      </c>
      <c r="J264" s="61" t="str">
        <f>IFERROR(VLOOKUP(A:A,变更记录表_产品!A:H,8,0),"")</f>
        <v>bug</v>
      </c>
      <c r="K264" s="65" t="str">
        <f>IFERROR(VLOOKUP(A:A,变更记录表_产品!A:M,13,0),"")</f>
        <v>程泽</v>
      </c>
      <c r="L264" s="65" t="str">
        <f>IFERROR(VLOOKUP(A:A,变更记录表_产品!A:N,14,0),"")</f>
        <v>陈飞</v>
      </c>
      <c r="M264" s="50">
        <f>IFERROR(VLOOKUP(A:A,变更记录表_产品!A:K,11,0),"")</f>
        <v>42559</v>
      </c>
      <c r="N264" s="50">
        <f>IFERROR(VLOOKUP(A:A,变更记录表_产品!A:L,12,0),"")</f>
        <v>42559</v>
      </c>
      <c r="O264" s="20">
        <f t="shared" ca="1" si="4"/>
        <v>565</v>
      </c>
      <c r="P264" s="65" t="str">
        <f>IFERROR(VLOOKUP(A:A,变更记录表_产品!A:O,15,0),"")</f>
        <v>数据变更</v>
      </c>
      <c r="Q264" s="70" t="str">
        <f>IFERROR(VLOOKUP(A:A,变更记录表_产品!A:P,16,0),"")</f>
        <v>已完成</v>
      </c>
      <c r="R264" s="40" t="str">
        <f>IFERROR(VLOOKUP(A:A,变更记录表_产品!A:Q,17,0),"")</f>
        <v>.\数据提取变更签字扫描件\机务\20160630.pdf</v>
      </c>
      <c r="S264" s="70" t="s">
        <v>145</v>
      </c>
      <c r="T264" s="71">
        <v>0</v>
      </c>
    </row>
    <row r="265" spans="1:20">
      <c r="A265" s="24">
        <v>263</v>
      </c>
      <c r="B265" s="50">
        <f>IFERROR(VLOOKUP(A:A,变更记录表_产品!A:B,2,0),"")</f>
        <v>42555</v>
      </c>
      <c r="C265" s="43" t="str">
        <f>IFERROR(VLOOKUP(A:A,变更记录表_产品!A:C,3,0),"")</f>
        <v>张志瑜</v>
      </c>
      <c r="D265" s="43" t="str">
        <f>IFERROR(VLOOKUP(A:A,变更记录表_产品!A:D,4,0),"")</f>
        <v>采购保障部</v>
      </c>
      <c r="E265" s="43" t="str">
        <f>IFERROR(VLOOKUP(A:A,变更记录表_产品!A:E,5,0),"")</f>
        <v>MIS</v>
      </c>
      <c r="F265" s="40" t="str">
        <f>IFERROR(VLOOKUP(A:A,变更记录表_产品!A:F,6,0),"")</f>
        <v>20160704-许多工具数据重复</v>
      </c>
      <c r="G265" s="46" t="str">
        <f>IFERROR(VLOOKUP(A:A,变更记录表_产品!A:G,7,0),"")</f>
        <v>系统中多处工具数据、移动历史重复</v>
      </c>
      <c r="H265" s="57" t="str">
        <f>IFERROR(VLOOKUP(A:A,变更记录表_产品!A:I,9,0),"")</f>
        <v>高</v>
      </c>
      <c r="I265" s="57">
        <f>IFERROR(VLOOKUP(A:A,变更记录表_产品!A:J,10,0),"")</f>
        <v>0.1</v>
      </c>
      <c r="J265" s="61">
        <f>IFERROR(VLOOKUP(A:A,变更记录表_产品!A:H,8,0),"")</f>
        <v>0</v>
      </c>
      <c r="K265" s="65" t="str">
        <f>IFERROR(VLOOKUP(A:A,变更记录表_产品!A:M,13,0),"")</f>
        <v>杨潇白</v>
      </c>
      <c r="L265" s="65" t="str">
        <f>IFERROR(VLOOKUP(A:A,变更记录表_产品!A:N,14,0),"")</f>
        <v>陈飞</v>
      </c>
      <c r="M265" s="50">
        <f>IFERROR(VLOOKUP(A:A,变更记录表_产品!A:K,11,0),"")</f>
        <v>42559</v>
      </c>
      <c r="N265" s="50">
        <f>IFERROR(VLOOKUP(A:A,变更记录表_产品!A:L,12,0),"")</f>
        <v>42633</v>
      </c>
      <c r="O265" s="20">
        <f t="shared" ca="1" si="4"/>
        <v>562</v>
      </c>
      <c r="P265" s="65" t="str">
        <f>IFERROR(VLOOKUP(A:A,变更记录表_产品!A:O,15,0),"")</f>
        <v>数据变更</v>
      </c>
      <c r="Q265" s="70" t="str">
        <f>IFERROR(VLOOKUP(A:A,变更记录表_产品!A:P,16,0),"")</f>
        <v>已完成</v>
      </c>
      <c r="R265" s="40" t="str">
        <f>IFERROR(VLOOKUP(A:A,变更记录表_产品!A:Q,17,0),"")</f>
        <v>.\数据提取变更签字扫描件\机务\20160704-系统有许多工具数据重复.pdf</v>
      </c>
      <c r="S265" s="70" t="s">
        <v>145</v>
      </c>
      <c r="T265" s="71">
        <v>0</v>
      </c>
    </row>
    <row r="266" spans="1:20" ht="33.75">
      <c r="A266" s="24">
        <v>264</v>
      </c>
      <c r="B266" s="50">
        <f>IFERROR(VLOOKUP(A:A,变更记录表_产品!A:B,2,0),"")</f>
        <v>42557</v>
      </c>
      <c r="C266" s="43" t="str">
        <f>IFERROR(VLOOKUP(A:A,变更记录表_产品!A:C,3,0),"")</f>
        <v>张志瑜</v>
      </c>
      <c r="D266" s="43" t="str">
        <f>IFERROR(VLOOKUP(A:A,变更记录表_产品!A:D,4,0),"")</f>
        <v>采购保障部</v>
      </c>
      <c r="E266" s="43" t="str">
        <f>IFERROR(VLOOKUP(A:A,变更记录表_产品!A:E,5,0),"")</f>
        <v>MIS</v>
      </c>
      <c r="F266" s="40" t="str">
        <f>IFERROR(VLOOKUP(A:A,变更记录表_产品!A:F,6,0),"")</f>
        <v>20160706-16ROB0036合同状态不对</v>
      </c>
      <c r="G266" s="46" t="str">
        <f>IFERROR(VLOOKUP(A:A,变更记录表_产品!A:G,7,0),"")</f>
        <v>16ROB0036实际已收料入库，但合同管理界面合同状态仍为已批准，正确应该为全部收料，该合同ERP已审批，付款时无法选择该合同。</v>
      </c>
      <c r="H266" s="57" t="str">
        <f>IFERROR(VLOOKUP(A:A,变更记录表_产品!A:I,9,0),"")</f>
        <v>中</v>
      </c>
      <c r="I266" s="57">
        <f>IFERROR(VLOOKUP(A:A,变更记录表_产品!A:J,10,0),"")</f>
        <v>0.1</v>
      </c>
      <c r="J266" s="61">
        <f>IFERROR(VLOOKUP(A:A,变更记录表_产品!A:H,8,0),"")</f>
        <v>0</v>
      </c>
      <c r="K266" s="65" t="str">
        <f>IFERROR(VLOOKUP(A:A,变更记录表_产品!A:M,13,0),"")</f>
        <v>杨潇白</v>
      </c>
      <c r="L266" s="65" t="str">
        <f>IFERROR(VLOOKUP(A:A,变更记录表_产品!A:N,14,0),"")</f>
        <v>陈飞</v>
      </c>
      <c r="M266" s="50">
        <f>IFERROR(VLOOKUP(A:A,变更记录表_产品!A:K,11,0),"")</f>
        <v>42559</v>
      </c>
      <c r="N266" s="50">
        <f>IFERROR(VLOOKUP(A:A,变更记录表_产品!A:L,12,0),"")</f>
        <v>42567</v>
      </c>
      <c r="O266" s="20">
        <f t="shared" ca="1" si="4"/>
        <v>560</v>
      </c>
      <c r="P266" s="65" t="str">
        <f>IFERROR(VLOOKUP(A:A,变更记录表_产品!A:O,15,0),"")</f>
        <v>数据变更</v>
      </c>
      <c r="Q266" s="70" t="str">
        <f>IFERROR(VLOOKUP(A:A,变更记录表_产品!A:P,16,0),"")</f>
        <v>已完成</v>
      </c>
      <c r="R266" s="40" t="str">
        <f>IFERROR(VLOOKUP(A:A,变更记录表_产品!A:Q,17,0),"")</f>
        <v>.\数据提取变更签字扫描件\机务\20160706-16ROB0036合同状态不对导致无法付款.pdf</v>
      </c>
      <c r="S266" s="70" t="s">
        <v>145</v>
      </c>
      <c r="T266" s="71" t="s">
        <v>229</v>
      </c>
    </row>
    <row r="267" spans="1:20">
      <c r="A267" s="24">
        <v>265</v>
      </c>
      <c r="B267" s="50">
        <f>IFERROR(VLOOKUP(A:A,变更记录表_产品!A:B,2,0),"")</f>
        <v>42557</v>
      </c>
      <c r="C267" s="43" t="str">
        <f>IFERROR(VLOOKUP(A:A,变更记录表_产品!A:C,3,0),"")</f>
        <v>张志瑜</v>
      </c>
      <c r="D267" s="43" t="str">
        <f>IFERROR(VLOOKUP(A:A,变更记录表_产品!A:D,4,0),"")</f>
        <v>采购保障部</v>
      </c>
      <c r="E267" s="43" t="str">
        <f>IFERROR(VLOOKUP(A:A,变更记录表_产品!A:E,5,0),"")</f>
        <v>MIS</v>
      </c>
      <c r="F267" s="40" t="str">
        <f>IFERROR(VLOOKUP(A:A,变更记录表_产品!A:F,6,0),"")</f>
        <v>20160706-16POS0546合同状态不对</v>
      </c>
      <c r="G267" s="46" t="str">
        <f>IFERROR(VLOOKUP(A:A,变更记录表_产品!A:G,7,0),"")</f>
        <v>16POS0546ERP已审批MIS状态为未批准,未同步</v>
      </c>
      <c r="H267" s="57" t="str">
        <f>IFERROR(VLOOKUP(A:A,变更记录表_产品!A:I,9,0),"")</f>
        <v>中</v>
      </c>
      <c r="I267" s="57">
        <f>IFERROR(VLOOKUP(A:A,变更记录表_产品!A:J,10,0),"")</f>
        <v>0.1</v>
      </c>
      <c r="J267" s="61">
        <f>IFERROR(VLOOKUP(A:A,变更记录表_产品!A:H,8,0),"")</f>
        <v>0</v>
      </c>
      <c r="K267" s="65" t="str">
        <f>IFERROR(VLOOKUP(A:A,变更记录表_产品!A:M,13,0),"")</f>
        <v>杨潇白</v>
      </c>
      <c r="L267" s="65" t="str">
        <f>IFERROR(VLOOKUP(A:A,变更记录表_产品!A:N,14,0),"")</f>
        <v>陈飞</v>
      </c>
      <c r="M267" s="50">
        <f>IFERROR(VLOOKUP(A:A,变更记录表_产品!A:K,11,0),"")</f>
        <v>42559</v>
      </c>
      <c r="N267" s="50">
        <f>IFERROR(VLOOKUP(A:A,变更记录表_产品!A:L,12,0),"")</f>
        <v>42567</v>
      </c>
      <c r="O267" s="20">
        <f t="shared" ca="1" si="4"/>
        <v>560</v>
      </c>
      <c r="P267" s="65" t="str">
        <f>IFERROR(VLOOKUP(A:A,变更记录表_产品!A:O,15,0),"")</f>
        <v>数据变更</v>
      </c>
      <c r="Q267" s="70" t="str">
        <f>IFERROR(VLOOKUP(A:A,变更记录表_产品!A:P,16,0),"")</f>
        <v>已完成</v>
      </c>
      <c r="R267" s="40" t="str">
        <f>IFERROR(VLOOKUP(A:A,变更记录表_产品!A:Q,17,0),"")</f>
        <v>.\数据提取变更签字扫描件\机务\20160706-16POS0546合同状态不对-signed.pdf</v>
      </c>
      <c r="S267" s="70" t="s">
        <v>145</v>
      </c>
      <c r="T267" s="71" t="s">
        <v>229</v>
      </c>
    </row>
    <row r="268" spans="1:20" ht="22.5">
      <c r="A268" s="24">
        <v>266</v>
      </c>
      <c r="B268" s="50">
        <f>IFERROR(VLOOKUP(A:A,变更记录表_产品!A:B,2,0),"")</f>
        <v>42558</v>
      </c>
      <c r="C268" s="43" t="str">
        <f>IFERROR(VLOOKUP(A:A,变更记录表_产品!A:C,3,0),"")</f>
        <v>徐燕燕</v>
      </c>
      <c r="D268" s="43" t="str">
        <f>IFERROR(VLOOKUP(A:A,变更记录表_产品!A:D,4,0),"")</f>
        <v>维修工程部</v>
      </c>
      <c r="E268" s="43" t="str">
        <f>IFERROR(VLOOKUP(A:A,变更记录表_产品!A:E,5,0),"")</f>
        <v>MIS</v>
      </c>
      <c r="F268" s="40" t="str">
        <f>IFERROR(VLOOKUP(A:A,变更记录表_产品!A:F,6,0),"")</f>
        <v>数据更正</v>
      </c>
      <c r="G268" s="46" t="str">
        <f>IFERROR(VLOOKUP(A:A,变更记录表_产品!A:G,7,0),"")</f>
        <v xml:space="preserve">杭天 （授权号699）的授权项目：“ 兼职驾驶”的 “失效日期”修订为 2017-06-30 </v>
      </c>
      <c r="H268" s="57" t="str">
        <f>IFERROR(VLOOKUP(A:A,变更记录表_产品!A:I,9,0),"")</f>
        <v>高</v>
      </c>
      <c r="I268" s="57">
        <f>IFERROR(VLOOKUP(A:A,变更记录表_产品!A:J,10,0),"")</f>
        <v>0.1</v>
      </c>
      <c r="J268" s="61" t="str">
        <f>IFERROR(VLOOKUP(A:A,变更记录表_产品!A:H,8,0),"")</f>
        <v>误操作</v>
      </c>
      <c r="K268" s="65" t="str">
        <f>IFERROR(VLOOKUP(A:A,变更记录表_产品!A:M,13,0),"")</f>
        <v>程泽</v>
      </c>
      <c r="L268" s="65" t="str">
        <f>IFERROR(VLOOKUP(A:A,变更记录表_产品!A:N,14,0),"")</f>
        <v>陈飞</v>
      </c>
      <c r="M268" s="50">
        <f>IFERROR(VLOOKUP(A:A,变更记录表_产品!A:K,11,0),"")</f>
        <v>42558</v>
      </c>
      <c r="N268" s="50">
        <f>IFERROR(VLOOKUP(A:A,变更记录表_产品!A:L,12,0),"")</f>
        <v>42559</v>
      </c>
      <c r="O268" s="20">
        <f t="shared" ca="1" si="4"/>
        <v>559</v>
      </c>
      <c r="P268" s="65" t="str">
        <f>IFERROR(VLOOKUP(A:A,变更记录表_产品!A:O,15,0),"")</f>
        <v>数据变更</v>
      </c>
      <c r="Q268" s="70" t="str">
        <f>IFERROR(VLOOKUP(A:A,变更记录表_产品!A:P,16,0),"")</f>
        <v>已完成</v>
      </c>
      <c r="R268" s="40" t="str">
        <f>IFERROR(VLOOKUP(A:A,变更记录表_产品!A:Q,17,0),"")</f>
        <v>.\数据提取变更签字扫描件\机务\20160711.pdf</v>
      </c>
      <c r="S268" s="70" t="s">
        <v>92</v>
      </c>
      <c r="T268" s="71">
        <v>0</v>
      </c>
    </row>
    <row r="269" spans="1:20" ht="101.25">
      <c r="A269" s="24">
        <v>267</v>
      </c>
      <c r="B269" s="50">
        <f>IFERROR(VLOOKUP(A:A,变更记录表_产品!A:B,2,0),"")</f>
        <v>42559</v>
      </c>
      <c r="C269" s="43" t="str">
        <f>IFERROR(VLOOKUP(A:A,变更记录表_产品!A:C,3,0),"")</f>
        <v>张志瑜</v>
      </c>
      <c r="D269" s="43" t="str">
        <f>IFERROR(VLOOKUP(A:A,变更记录表_产品!A:D,4,0),"")</f>
        <v>采购保障部</v>
      </c>
      <c r="E269" s="43" t="str">
        <f>IFERROR(VLOOKUP(A:A,变更记录表_产品!A:E,5,0),"")</f>
        <v>MIS</v>
      </c>
      <c r="F269" s="40" t="str">
        <f>IFERROR(VLOOKUP(A:A,变更记录表_产品!A:F,6,0),"")</f>
        <v>20160708-多个合同无法付款-ERP无匹配数据</v>
      </c>
      <c r="G269" s="46" t="str">
        <f>IFERROR(VLOOKUP(A:A,变更记录表_产品!A:G,7,0),"")</f>
        <v xml:space="preserve">发票号：88834601、88834602.88834603，厂家：上海阿曼尔….ERP  状态“新建”，无匹配数据。     流水号:20160708042 
涉及合同号：16ROR2053、16ROR1991、16ROR1994、16ROR1949、16ROR1931、16ROR1930、16ROR1923、16ROR1922、16ROR1883、16ROR1882、16ROR1859、16ROR1835、16ROR1819、16ROR1827、16ROR1798、16ROR1794、16ROR1779、16ROR0613、16ROR0607、16ROR0487 </v>
      </c>
      <c r="H269" s="57" t="str">
        <f>IFERROR(VLOOKUP(A:A,变更记录表_产品!A:I,9,0),"")</f>
        <v>中</v>
      </c>
      <c r="I269" s="57">
        <f>IFERROR(VLOOKUP(A:A,变更记录表_产品!A:J,10,0),"")</f>
        <v>0.1</v>
      </c>
      <c r="J269" s="61">
        <f>IFERROR(VLOOKUP(A:A,变更记录表_产品!A:H,8,0),"")</f>
        <v>0</v>
      </c>
      <c r="K269" s="65" t="str">
        <f>IFERROR(VLOOKUP(A:A,变更记录表_产品!A:M,13,0),"")</f>
        <v>杨潇白</v>
      </c>
      <c r="L269" s="65" t="str">
        <f>IFERROR(VLOOKUP(A:A,变更记录表_产品!A:N,14,0),"")</f>
        <v>陈飞</v>
      </c>
      <c r="M269" s="50">
        <f>IFERROR(VLOOKUP(A:A,变更记录表_产品!A:K,11,0),"")</f>
        <v>42566</v>
      </c>
      <c r="N269" s="50">
        <f>IFERROR(VLOOKUP(A:A,变更记录表_产品!A:L,12,0),"")</f>
        <v>42597</v>
      </c>
      <c r="O269" s="20">
        <f t="shared" ca="1" si="4"/>
        <v>558</v>
      </c>
      <c r="P269" s="65" t="str">
        <f>IFERROR(VLOOKUP(A:A,变更记录表_产品!A:O,15,0),"")</f>
        <v>数据变更</v>
      </c>
      <c r="Q269" s="70" t="str">
        <f>IFERROR(VLOOKUP(A:A,变更记录表_产品!A:P,16,0),"")</f>
        <v>已完成</v>
      </c>
      <c r="R269" s="40" t="str">
        <f>IFERROR(VLOOKUP(A:A,变更记录表_产品!A:Q,17,0),"")</f>
        <v>.\数据提取变更签字扫描件\机务\20160708-多个合同无法付款-ERP无匹配数据-signed.pdf</v>
      </c>
      <c r="S269" s="70" t="s">
        <v>145</v>
      </c>
      <c r="T269" s="71">
        <v>0</v>
      </c>
    </row>
    <row r="270" spans="1:20" ht="56.25">
      <c r="A270" s="24">
        <v>268</v>
      </c>
      <c r="B270" s="50">
        <f>IFERROR(VLOOKUP(A:A,变更记录表_产品!A:B,2,0),"")</f>
        <v>42559</v>
      </c>
      <c r="C270" s="43" t="str">
        <f>IFERROR(VLOOKUP(A:A,变更记录表_产品!A:C,3,0),"")</f>
        <v>张志瑜</v>
      </c>
      <c r="D270" s="43" t="str">
        <f>IFERROR(VLOOKUP(A:A,变更记录表_产品!A:D,4,0),"")</f>
        <v>采购保障部</v>
      </c>
      <c r="E270" s="43" t="str">
        <f>IFERROR(VLOOKUP(A:A,变更记录表_产品!A:E,5,0),"")</f>
        <v>MIS</v>
      </c>
      <c r="F270" s="40" t="str">
        <f>IFERROR(VLOOKUP(A:A,变更记录表_产品!A:F,6,0),"")</f>
        <v>20160708-需求 工具合同数据导出功能--数据提取</v>
      </c>
      <c r="G270" s="46" t="str">
        <f>IFERROR(VLOOKUP(A:A,变更记录表_产品!A:G,7,0),"")</f>
        <v xml:space="preserve">导出字段包括该界面的各个字段： 
合同号、件号、供应商、合同状态、币种、不含税单价、税率、税额、含税单价、不含税总价、
含税总价、合同书、收料数、交货期、剩余、合同日期、批准日期 </v>
      </c>
      <c r="H270" s="57" t="str">
        <f>IFERROR(VLOOKUP(A:A,变更记录表_产品!A:I,9,0),"")</f>
        <v>高</v>
      </c>
      <c r="I270" s="57">
        <f>IFERROR(VLOOKUP(A:A,变更记录表_产品!A:J,10,0),"")</f>
        <v>0.1</v>
      </c>
      <c r="J270" s="61">
        <f>IFERROR(VLOOKUP(A:A,变更记录表_产品!A:H,8,0),"")</f>
        <v>0</v>
      </c>
      <c r="K270" s="65" t="str">
        <f>IFERROR(VLOOKUP(A:A,变更记录表_产品!A:M,13,0),"")</f>
        <v>杨潇白</v>
      </c>
      <c r="L270" s="65" t="str">
        <f>IFERROR(VLOOKUP(A:A,变更记录表_产品!A:N,14,0),"")</f>
        <v>陈飞</v>
      </c>
      <c r="M270" s="50">
        <f>IFERROR(VLOOKUP(A:A,变更记录表_产品!A:K,11,0),"")</f>
        <v>42563</v>
      </c>
      <c r="N270" s="50">
        <f>IFERROR(VLOOKUP(A:A,变更记录表_产品!A:L,12,0),"")</f>
        <v>42567</v>
      </c>
      <c r="O270" s="20">
        <f t="shared" ca="1" si="4"/>
        <v>558</v>
      </c>
      <c r="P270" s="65" t="str">
        <f>IFERROR(VLOOKUP(A:A,变更记录表_产品!A:O,15,0),"")</f>
        <v>数据提取</v>
      </c>
      <c r="Q270" s="70" t="str">
        <f>IFERROR(VLOOKUP(A:A,变更记录表_产品!A:P,16,0),"")</f>
        <v>已完成</v>
      </c>
      <c r="R270" s="40" t="str">
        <f>IFERROR(VLOOKUP(A:A,变更记录表_产品!A:Q,17,0),"")</f>
        <v>.\数据提取变更签字扫描件\机务\20160708-工具合同数据提取申请-signed.pdf</v>
      </c>
      <c r="S270" s="70" t="s">
        <v>25</v>
      </c>
      <c r="T270" s="71">
        <v>0</v>
      </c>
    </row>
    <row r="271" spans="1:20" ht="33.75">
      <c r="A271" s="24">
        <v>269</v>
      </c>
      <c r="B271" s="50">
        <f>IFERROR(VLOOKUP(A:A,变更记录表_产品!A:B,2,0),"")</f>
        <v>42559</v>
      </c>
      <c r="C271" s="43" t="str">
        <f>IFERROR(VLOOKUP(A:A,变更记录表_产品!A:C,3,0),"")</f>
        <v>张志瑜</v>
      </c>
      <c r="D271" s="43" t="str">
        <f>IFERROR(VLOOKUP(A:A,变更记录表_产品!A:D,4,0),"")</f>
        <v>采购保障部</v>
      </c>
      <c r="E271" s="43" t="str">
        <f>IFERROR(VLOOKUP(A:A,变更记录表_产品!A:E,5,0),"")</f>
        <v>MIS</v>
      </c>
      <c r="F271" s="40" t="str">
        <f>IFERROR(VLOOKUP(A:A,变更记录表_产品!A:F,6,0),"")</f>
        <v>20160708-228E5733-00状态退回CK-YC-HQ</v>
      </c>
      <c r="G271" s="46" t="str">
        <f>IFERROR(VLOOKUP(A:A,变更记录表_产品!A:G,7,0),"")</f>
        <v>P/N:  228E5733-00,  S/N:  001048088,  请 IT 将该件的状态退回到 CK-YC-HQ,  同时，把
15POP2016“释放”，以后可以进行发料申请</v>
      </c>
      <c r="H271" s="57" t="str">
        <f>IFERROR(VLOOKUP(A:A,变更记录表_产品!A:I,9,0),"")</f>
        <v>中</v>
      </c>
      <c r="I271" s="57">
        <f>IFERROR(VLOOKUP(A:A,变更记录表_产品!A:J,10,0),"")</f>
        <v>0.1</v>
      </c>
      <c r="J271" s="61">
        <f>IFERROR(VLOOKUP(A:A,变更记录表_产品!A:H,8,0),"")</f>
        <v>0</v>
      </c>
      <c r="K271" s="65" t="str">
        <f>IFERROR(VLOOKUP(A:A,变更记录表_产品!A:M,13,0),"")</f>
        <v>杨潇白</v>
      </c>
      <c r="L271" s="65" t="str">
        <f>IFERROR(VLOOKUP(A:A,变更记录表_产品!A:N,14,0),"")</f>
        <v>陈飞</v>
      </c>
      <c r="M271" s="50">
        <f>IFERROR(VLOOKUP(A:A,变更记录表_产品!A:K,11,0),"")</f>
        <v>42566</v>
      </c>
      <c r="N271" s="50">
        <f>IFERROR(VLOOKUP(A:A,变更记录表_产品!A:L,12,0),"")</f>
        <v>42633</v>
      </c>
      <c r="O271" s="20">
        <f t="shared" ca="1" si="4"/>
        <v>558</v>
      </c>
      <c r="P271" s="65" t="str">
        <f>IFERROR(VLOOKUP(A:A,变更记录表_产品!A:O,15,0),"")</f>
        <v>数据变更</v>
      </c>
      <c r="Q271" s="70" t="str">
        <f>IFERROR(VLOOKUP(A:A,变更记录表_产品!A:P,16,0),"")</f>
        <v>已完成</v>
      </c>
      <c r="R271" s="40" t="str">
        <f>IFERROR(VLOOKUP(A:A,变更记录表_产品!A:Q,17,0),"")</f>
        <v>.\数据提取变更签字扫描件\机务\20160708-228E5733-00状态退回CK-YC-HQ-signed.pdf</v>
      </c>
      <c r="S271" s="70" t="s">
        <v>92</v>
      </c>
      <c r="T271" s="71">
        <v>0</v>
      </c>
    </row>
    <row r="272" spans="1:20" ht="22.5">
      <c r="A272" s="24">
        <v>270</v>
      </c>
      <c r="B272" s="50">
        <f>IFERROR(VLOOKUP(A:A,变更记录表_产品!A:B,2,0),"")</f>
        <v>42559</v>
      </c>
      <c r="C272" s="43" t="str">
        <f>IFERROR(VLOOKUP(A:A,变更记录表_产品!A:C,3,0),"")</f>
        <v>张志瑜</v>
      </c>
      <c r="D272" s="43" t="str">
        <f>IFERROR(VLOOKUP(A:A,变更记录表_产品!A:D,4,0),"")</f>
        <v>采购保障部</v>
      </c>
      <c r="E272" s="43" t="str">
        <f>IFERROR(VLOOKUP(A:A,变更记录表_产品!A:E,5,0),"")</f>
        <v>MIS</v>
      </c>
      <c r="F272" s="40" t="str">
        <f>IFERROR(VLOOKUP(A:A,变更记录表_产品!A:F,6,0),"")</f>
        <v>20160708-16POT0228合同问题</v>
      </c>
      <c r="G272" s="46" t="str">
        <f>IFERROR(VLOOKUP(A:A,变更记录表_产品!A:G,7,0),"")</f>
        <v>合同数据与报批申请单数据没有同步；工具合同管理界面，选择该合同号，双击进入查询，但无法显示</v>
      </c>
      <c r="H272" s="57" t="str">
        <f>IFERROR(VLOOKUP(A:A,变更记录表_产品!A:I,9,0),"")</f>
        <v>中</v>
      </c>
      <c r="I272" s="57">
        <f>IFERROR(VLOOKUP(A:A,变更记录表_产品!A:J,10,0),"")</f>
        <v>0.1</v>
      </c>
      <c r="J272" s="61">
        <f>IFERROR(VLOOKUP(A:A,变更记录表_产品!A:H,8,0),"")</f>
        <v>0</v>
      </c>
      <c r="K272" s="65" t="str">
        <f>IFERROR(VLOOKUP(A:A,变更记录表_产品!A:M,13,0),"")</f>
        <v>杨潇白</v>
      </c>
      <c r="L272" s="65" t="str">
        <f>IFERROR(VLOOKUP(A:A,变更记录表_产品!A:N,14,0),"")</f>
        <v>陈飞</v>
      </c>
      <c r="M272" s="50">
        <f>IFERROR(VLOOKUP(A:A,变更记录表_产品!A:K,11,0),"")</f>
        <v>42566</v>
      </c>
      <c r="N272" s="50">
        <f>IFERROR(VLOOKUP(A:A,变更记录表_产品!A:L,12,0),"")</f>
        <v>42567</v>
      </c>
      <c r="O272" s="20">
        <f t="shared" ca="1" si="4"/>
        <v>558</v>
      </c>
      <c r="P272" s="65" t="str">
        <f>IFERROR(VLOOKUP(A:A,变更记录表_产品!A:O,15,0),"")</f>
        <v>数据变更</v>
      </c>
      <c r="Q272" s="70" t="str">
        <f>IFERROR(VLOOKUP(A:A,变更记录表_产品!A:P,16,0),"")</f>
        <v>已完成</v>
      </c>
      <c r="R272" s="40" t="str">
        <f>IFERROR(VLOOKUP(A:A,变更记录表_产品!A:Q,17,0),"")</f>
        <v>.\数据提取变更签字扫描件\机务\20160708-16POT0228合同问题-signed.pdf</v>
      </c>
      <c r="S272" s="70" t="s">
        <v>146</v>
      </c>
      <c r="T272" s="71" t="s">
        <v>230</v>
      </c>
    </row>
    <row r="273" spans="1:20">
      <c r="A273" s="24">
        <v>271</v>
      </c>
      <c r="B273" s="50">
        <f>IFERROR(VLOOKUP(A:A,变更记录表_产品!A:B,2,0),"")</f>
        <v>42562</v>
      </c>
      <c r="C273" s="43" t="str">
        <f>IFERROR(VLOOKUP(A:A,变更记录表_产品!A:C,3,0),"")</f>
        <v>吴葵智</v>
      </c>
      <c r="D273" s="43" t="str">
        <f>IFERROR(VLOOKUP(A:A,变更记录表_产品!A:D,4,0),"")</f>
        <v>维修工程部</v>
      </c>
      <c r="E273" s="43" t="str">
        <f>IFERROR(VLOOKUP(A:A,变更记录表_产品!A:E,5,0),"")</f>
        <v>MIS</v>
      </c>
      <c r="F273" s="40" t="str">
        <f>IFERROR(VLOOKUP(A:A,变更记录表_产品!A:F,6,0),"")</f>
        <v xml:space="preserve">请帮忙将B-8645[MSN 7099] 新飞机工卡MIS导入 </v>
      </c>
      <c r="G273" s="46">
        <f>IFERROR(VLOOKUP(A:A,变更记录表_产品!A:G,7,0),"")</f>
        <v>0</v>
      </c>
      <c r="H273" s="57" t="str">
        <f>IFERROR(VLOOKUP(A:A,变更记录表_产品!A:I,9,0),"")</f>
        <v>高</v>
      </c>
      <c r="I273" s="57">
        <f>IFERROR(VLOOKUP(A:A,变更记录表_产品!A:J,10,0),"")</f>
        <v>0.1</v>
      </c>
      <c r="J273" s="61" t="str">
        <f>IFERROR(VLOOKUP(A:A,变更记录表_产品!A:H,8,0),"")</f>
        <v>新飞机</v>
      </c>
      <c r="K273" s="65" t="str">
        <f>IFERROR(VLOOKUP(A:A,变更记录表_产品!A:M,13,0),"")</f>
        <v>程泽</v>
      </c>
      <c r="L273" s="65" t="str">
        <f>IFERROR(VLOOKUP(A:A,变更记录表_产品!A:N,14,0),"")</f>
        <v>陈飞</v>
      </c>
      <c r="M273" s="50">
        <f>IFERROR(VLOOKUP(A:A,变更记录表_产品!A:K,11,0),"")</f>
        <v>42563</v>
      </c>
      <c r="N273" s="50">
        <f>IFERROR(VLOOKUP(A:A,变更记录表_产品!A:L,12,0),"")</f>
        <v>42565</v>
      </c>
      <c r="O273" s="20">
        <f t="shared" ca="1" si="4"/>
        <v>555</v>
      </c>
      <c r="P273" s="65" t="str">
        <f>IFERROR(VLOOKUP(A:A,变更记录表_产品!A:O,15,0),"")</f>
        <v>数据变更</v>
      </c>
      <c r="Q273" s="70" t="str">
        <f>IFERROR(VLOOKUP(A:A,变更记录表_产品!A:P,16,0),"")</f>
        <v>已完成</v>
      </c>
      <c r="R273" s="40">
        <f>IFERROR(VLOOKUP(A:A,变更记录表_产品!A:Q,17,0),"")</f>
        <v>0</v>
      </c>
      <c r="S273" s="70" t="s">
        <v>144</v>
      </c>
      <c r="T273" s="71">
        <v>0</v>
      </c>
    </row>
    <row r="274" spans="1:20">
      <c r="A274" s="24">
        <v>272</v>
      </c>
      <c r="B274" s="50">
        <f>IFERROR(VLOOKUP(A:A,变更记录表_产品!A:B,2,0),"")</f>
        <v>42562</v>
      </c>
      <c r="C274" s="43" t="str">
        <f>IFERROR(VLOOKUP(A:A,变更记录表_产品!A:C,3,0),"")</f>
        <v>周磊、洪赟</v>
      </c>
      <c r="D274" s="43" t="str">
        <f>IFERROR(VLOOKUP(A:A,变更记录表_产品!A:D,4,0),"")</f>
        <v>维修工程部</v>
      </c>
      <c r="E274" s="43" t="str">
        <f>IFERROR(VLOOKUP(A:A,变更记录表_产品!A:E,5,0),"")</f>
        <v>MIS</v>
      </c>
      <c r="F274" s="40" t="str">
        <f>IFERROR(VLOOKUP(A:A,变更记录表_产品!A:F,6,0),"")</f>
        <v>1893 EOA320-22-019 R1</v>
      </c>
      <c r="G274" s="46" t="str">
        <f>IFERROR(VLOOKUP(A:A,变更记录表_产品!A:G,7,0),"")</f>
        <v>把这份EO的完工版本号从0改为1</v>
      </c>
      <c r="H274" s="57" t="str">
        <f>IFERROR(VLOOKUP(A:A,变更记录表_产品!A:I,9,0),"")</f>
        <v>中</v>
      </c>
      <c r="I274" s="57">
        <f>IFERROR(VLOOKUP(A:A,变更记录表_产品!A:J,10,0),"")</f>
        <v>0.1</v>
      </c>
      <c r="J274" s="61">
        <f>IFERROR(VLOOKUP(A:A,变更记录表_产品!A:H,8,0),"")</f>
        <v>0</v>
      </c>
      <c r="K274" s="65" t="str">
        <f>IFERROR(VLOOKUP(A:A,变更记录表_产品!A:M,13,0),"")</f>
        <v>程泽</v>
      </c>
      <c r="L274" s="65" t="str">
        <f>IFERROR(VLOOKUP(A:A,变更记录表_产品!A:N,14,0),"")</f>
        <v>陈飞</v>
      </c>
      <c r="M274" s="50">
        <f>IFERROR(VLOOKUP(A:A,变更记录表_产品!A:K,11,0),"")</f>
        <v>42566</v>
      </c>
      <c r="N274" s="50">
        <f>IFERROR(VLOOKUP(A:A,变更记录表_产品!A:L,12,0),"")</f>
        <v>42565</v>
      </c>
      <c r="O274" s="20">
        <f t="shared" ca="1" si="4"/>
        <v>555</v>
      </c>
      <c r="P274" s="65" t="str">
        <f>IFERROR(VLOOKUP(A:A,变更记录表_产品!A:O,15,0),"")</f>
        <v>数据变更</v>
      </c>
      <c r="Q274" s="70" t="str">
        <f>IFERROR(VLOOKUP(A:A,变更记录表_产品!A:P,16,0),"")</f>
        <v>已完成</v>
      </c>
      <c r="R274" s="40" t="str">
        <f>IFERROR(VLOOKUP(A:A,变更记录表_产品!A:Q,17,0),"")</f>
        <v>.\数据提取变更签字扫描件\机务\20160711.pdf</v>
      </c>
      <c r="S274" s="70" t="s">
        <v>92</v>
      </c>
      <c r="T274" s="71">
        <v>0</v>
      </c>
    </row>
    <row r="275" spans="1:20" ht="22.5">
      <c r="A275" s="24">
        <v>273</v>
      </c>
      <c r="B275" s="50">
        <f>IFERROR(VLOOKUP(A:A,变更记录表_产品!A:B,2,0),"")</f>
        <v>42562</v>
      </c>
      <c r="C275" s="43" t="str">
        <f>IFERROR(VLOOKUP(A:A,变更记录表_产品!A:C,3,0),"")</f>
        <v>王一飞</v>
      </c>
      <c r="D275" s="43" t="str">
        <f>IFERROR(VLOOKUP(A:A,变更记录表_产品!A:D,4,0),"")</f>
        <v>维修工程部</v>
      </c>
      <c r="E275" s="43" t="str">
        <f>IFERROR(VLOOKUP(A:A,变更记录表_产品!A:E,5,0),"")</f>
        <v>MIS</v>
      </c>
      <c r="F275" s="40" t="str">
        <f>IFERROR(VLOOKUP(A:A,变更记录表_产品!A:F,6,0),"")</f>
        <v>MIS中录入有误，请帮忙修改。</v>
      </c>
      <c r="G275" s="46" t="str">
        <f>IFERROR(VLOOKUP(A:A,变更记录表_产品!A:G,7,0),"")</f>
        <v>文件号输入Flight MS804 AIT#2，将其类型改为OIT/SBIT/AIT</v>
      </c>
      <c r="H275" s="57" t="str">
        <f>IFERROR(VLOOKUP(A:A,变更记录表_产品!A:I,9,0),"")</f>
        <v>中</v>
      </c>
      <c r="I275" s="57">
        <f>IFERROR(VLOOKUP(A:A,变更记录表_产品!A:J,10,0),"")</f>
        <v>0.1</v>
      </c>
      <c r="J275" s="61" t="str">
        <f>IFERROR(VLOOKUP(A:A,变更记录表_产品!A:H,8,0),"")</f>
        <v>误操作</v>
      </c>
      <c r="K275" s="65" t="str">
        <f>IFERROR(VLOOKUP(A:A,变更记录表_产品!A:M,13,0),"")</f>
        <v>程泽</v>
      </c>
      <c r="L275" s="65" t="str">
        <f>IFERROR(VLOOKUP(A:A,变更记录表_产品!A:N,14,0),"")</f>
        <v>陈飞</v>
      </c>
      <c r="M275" s="50">
        <f>IFERROR(VLOOKUP(A:A,变更记录表_产品!A:K,11,0),"")</f>
        <v>42566</v>
      </c>
      <c r="N275" s="50">
        <f>IFERROR(VLOOKUP(A:A,变更记录表_产品!A:L,12,0),"")</f>
        <v>42565</v>
      </c>
      <c r="O275" s="20">
        <f t="shared" ca="1" si="4"/>
        <v>555</v>
      </c>
      <c r="P275" s="65" t="str">
        <f>IFERROR(VLOOKUP(A:A,变更记录表_产品!A:O,15,0),"")</f>
        <v>数据变更</v>
      </c>
      <c r="Q275" s="70" t="str">
        <f>IFERROR(VLOOKUP(A:A,变更记录表_产品!A:P,16,0),"")</f>
        <v>已完成</v>
      </c>
      <c r="R275" s="40" t="str">
        <f>IFERROR(VLOOKUP(A:A,变更记录表_产品!A:Q,17,0),"")</f>
        <v>.\数据提取变更签字扫描件\机务\20160711.pdf</v>
      </c>
      <c r="S275" s="70" t="s">
        <v>92</v>
      </c>
      <c r="T275" s="71">
        <v>0</v>
      </c>
    </row>
    <row r="276" spans="1:20" ht="67.5">
      <c r="A276" s="24">
        <v>274</v>
      </c>
      <c r="B276" s="50">
        <f>IFERROR(VLOOKUP(A:A,变更记录表_产品!A:B,2,0),"")</f>
        <v>42562</v>
      </c>
      <c r="C276" s="43" t="str">
        <f>IFERROR(VLOOKUP(A:A,变更记录表_产品!A:C,3,0),"")</f>
        <v>张志瑜</v>
      </c>
      <c r="D276" s="43" t="str">
        <f>IFERROR(VLOOKUP(A:A,变更记录表_产品!A:D,4,0),"")</f>
        <v>采购保障部</v>
      </c>
      <c r="E276" s="43" t="str">
        <f>IFERROR(VLOOKUP(A:A,变更记录表_产品!A:E,5,0),"")</f>
        <v>MIS</v>
      </c>
      <c r="F276" s="40" t="str">
        <f>IFERROR(VLOOKUP(A:A,变更记录表_产品!A:F,6,0),"")</f>
        <v>20160711-16ROR1167无法收料到大阪库房</v>
      </c>
      <c r="G276" s="46" t="str">
        <f>IFERROR(VLOOKUP(A:A,变更记录表_产品!A:G,7,0),"")</f>
        <v xml:space="preserve">1） 该合同系统记录逻辑有误，从 CK-DX-NGO  到 CK-DF-HQ,到 CK-SX-HQ,  这个逻辑是错误的:DX-NGO 的下一步是导 SX-NGO。 
2）  在收料环节，点击收料仓库，显示出来的仓库不全，现在实物要再 NGO 收料，但 NGO 没有在可选仓库中，导致无法收料入库； </v>
      </c>
      <c r="H276" s="57" t="str">
        <f>IFERROR(VLOOKUP(A:A,变更记录表_产品!A:I,9,0),"")</f>
        <v>高</v>
      </c>
      <c r="I276" s="57">
        <f>IFERROR(VLOOKUP(A:A,变更记录表_产品!A:J,10,0),"")</f>
        <v>0.2</v>
      </c>
      <c r="J276" s="61">
        <f>IFERROR(VLOOKUP(A:A,变更记录表_产品!A:H,8,0),"")</f>
        <v>0</v>
      </c>
      <c r="K276" s="65" t="str">
        <f>IFERROR(VLOOKUP(A:A,变更记录表_产品!A:M,13,0),"")</f>
        <v>杨潇白</v>
      </c>
      <c r="L276" s="65" t="str">
        <f>IFERROR(VLOOKUP(A:A,变更记录表_产品!A:N,14,0),"")</f>
        <v>陈飞</v>
      </c>
      <c r="M276" s="50">
        <f>IFERROR(VLOOKUP(A:A,变更记录表_产品!A:K,11,0),"")</f>
        <v>42566</v>
      </c>
      <c r="N276" s="50">
        <f>IFERROR(VLOOKUP(A:A,变更记录表_产品!A:L,12,0),"")</f>
        <v>42567</v>
      </c>
      <c r="O276" s="20">
        <f t="shared" ca="1" si="4"/>
        <v>555</v>
      </c>
      <c r="P276" s="65" t="str">
        <f>IFERROR(VLOOKUP(A:A,变更记录表_产品!A:O,15,0),"")</f>
        <v>数据变更</v>
      </c>
      <c r="Q276" s="70" t="str">
        <f>IFERROR(VLOOKUP(A:A,变更记录表_产品!A:P,16,0),"")</f>
        <v>已完成</v>
      </c>
      <c r="R276" s="40" t="str">
        <f>IFERROR(VLOOKUP(A:A,变更记录表_产品!A:Q,17,0),"")</f>
        <v>.\数据提取变更签字扫描件\机务\20160711-16ROR1167无法收料到大阪库房-signed.pdf</v>
      </c>
      <c r="S276" s="70" t="s">
        <v>146</v>
      </c>
      <c r="T276" s="71">
        <v>0</v>
      </c>
    </row>
    <row r="277" spans="1:20">
      <c r="A277" s="24">
        <v>275</v>
      </c>
      <c r="B277" s="50">
        <f>IFERROR(VLOOKUP(A:A,变更记录表_产品!A:B,2,0),"")</f>
        <v>42562</v>
      </c>
      <c r="C277" s="43" t="str">
        <f>IFERROR(VLOOKUP(A:A,变更记录表_产品!A:C,3,0),"")</f>
        <v>张志瑜</v>
      </c>
      <c r="D277" s="43" t="str">
        <f>IFERROR(VLOOKUP(A:A,变更记录表_产品!A:D,4,0),"")</f>
        <v>采购保障部</v>
      </c>
      <c r="E277" s="43" t="str">
        <f>IFERROR(VLOOKUP(A:A,变更记录表_产品!A:E,5,0),"")</f>
        <v>MIS</v>
      </c>
      <c r="F277" s="40" t="str">
        <f>IFERROR(VLOOKUP(A:A,变更记录表_产品!A:F,6,0),"")</f>
        <v>20160711-16POT0134价格修改</v>
      </c>
      <c r="G277" s="46" t="str">
        <f>IFERROR(VLOOKUP(A:A,变更记录表_产品!A:G,7,0),"")</f>
        <v>16POT0134 合同价格修改</v>
      </c>
      <c r="H277" s="57" t="str">
        <f>IFERROR(VLOOKUP(A:A,变更记录表_产品!A:I,9,0),"")</f>
        <v>高</v>
      </c>
      <c r="I277" s="57">
        <f>IFERROR(VLOOKUP(A:A,变更记录表_产品!A:J,10,0),"")</f>
        <v>0.1</v>
      </c>
      <c r="J277" s="61">
        <f>IFERROR(VLOOKUP(A:A,变更记录表_产品!A:H,8,0),"")</f>
        <v>0</v>
      </c>
      <c r="K277" s="65" t="str">
        <f>IFERROR(VLOOKUP(A:A,变更记录表_产品!A:M,13,0),"")</f>
        <v>杨潇白</v>
      </c>
      <c r="L277" s="65" t="str">
        <f>IFERROR(VLOOKUP(A:A,变更记录表_产品!A:N,14,0),"")</f>
        <v>陈飞</v>
      </c>
      <c r="M277" s="50">
        <f>IFERROR(VLOOKUP(A:A,变更记录表_产品!A:K,11,0),"")</f>
        <v>42566</v>
      </c>
      <c r="N277" s="50">
        <f>IFERROR(VLOOKUP(A:A,变更记录表_产品!A:L,12,0),"")</f>
        <v>42566</v>
      </c>
      <c r="O277" s="20">
        <f t="shared" ca="1" si="4"/>
        <v>555</v>
      </c>
      <c r="P277" s="65" t="str">
        <f>IFERROR(VLOOKUP(A:A,变更记录表_产品!A:O,15,0),"")</f>
        <v>数据变更</v>
      </c>
      <c r="Q277" s="70" t="str">
        <f>IFERROR(VLOOKUP(A:A,变更记录表_产品!A:P,16,0),"")</f>
        <v>已完成</v>
      </c>
      <c r="R277" s="40" t="str">
        <f>IFERROR(VLOOKUP(A:A,变更记录表_产品!A:Q,17,0),"")</f>
        <v>.\数据提取变更签字扫描件\机务\20160711-16POT0134价格修改-signed.pdf</v>
      </c>
      <c r="S277" s="70" t="s">
        <v>92</v>
      </c>
      <c r="T277" s="71">
        <v>0</v>
      </c>
    </row>
    <row r="278" spans="1:20">
      <c r="A278" s="24">
        <v>276</v>
      </c>
      <c r="B278" s="50">
        <f>IFERROR(VLOOKUP(A:A,变更记录表_产品!A:B,2,0),"")</f>
        <v>42564</v>
      </c>
      <c r="C278" s="43" t="str">
        <f>IFERROR(VLOOKUP(A:A,变更记录表_产品!A:C,3,0),"")</f>
        <v>张志瑜</v>
      </c>
      <c r="D278" s="43" t="str">
        <f>IFERROR(VLOOKUP(A:A,变更记录表_产品!A:D,4,0),"")</f>
        <v>采购保障部</v>
      </c>
      <c r="E278" s="43" t="str">
        <f>IFERROR(VLOOKUP(A:A,变更记录表_产品!A:E,5,0),"")</f>
        <v>MIS</v>
      </c>
      <c r="F278" s="40" t="str">
        <f>IFERROR(VLOOKUP(A:A,变更记录表_产品!A:F,6,0),"")</f>
        <v>20160713-16ROR0965-0966-0967合同费用报批无法推送ERP</v>
      </c>
      <c r="G278" s="46" t="str">
        <f>IFERROR(VLOOKUP(A:A,变更记录表_产品!A:G,7,0),"")</f>
        <v>16ROR0965-0966-0967推送 ERP跳错数量为空</v>
      </c>
      <c r="H278" s="57" t="str">
        <f>IFERROR(VLOOKUP(A:A,变更记录表_产品!A:I,9,0),"")</f>
        <v>高</v>
      </c>
      <c r="I278" s="57">
        <f>IFERROR(VLOOKUP(A:A,变更记录表_产品!A:J,10,0),"")</f>
        <v>0.1</v>
      </c>
      <c r="J278" s="61">
        <f>IFERROR(VLOOKUP(A:A,变更记录表_产品!A:H,8,0),"")</f>
        <v>0</v>
      </c>
      <c r="K278" s="65" t="str">
        <f>IFERROR(VLOOKUP(A:A,变更记录表_产品!A:M,13,0),"")</f>
        <v>杨潇白</v>
      </c>
      <c r="L278" s="65" t="str">
        <f>IFERROR(VLOOKUP(A:A,变更记录表_产品!A:N,14,0),"")</f>
        <v>陈飞</v>
      </c>
      <c r="M278" s="50">
        <f>IFERROR(VLOOKUP(A:A,变更记录表_产品!A:K,11,0),"")</f>
        <v>42566</v>
      </c>
      <c r="N278" s="50">
        <f>IFERROR(VLOOKUP(A:A,变更记录表_产品!A:L,12,0),"")</f>
        <v>42604</v>
      </c>
      <c r="O278" s="20">
        <f t="shared" ca="1" si="4"/>
        <v>553</v>
      </c>
      <c r="P278" s="65" t="str">
        <f>IFERROR(VLOOKUP(A:A,变更记录表_产品!A:O,15,0),"")</f>
        <v>数据变更</v>
      </c>
      <c r="Q278" s="70" t="str">
        <f>IFERROR(VLOOKUP(A:A,变更记录表_产品!A:P,16,0),"")</f>
        <v>已完成</v>
      </c>
      <c r="R278" s="40" t="str">
        <f>IFERROR(VLOOKUP(A:A,变更记录表_产品!A:Q,17,0),"")</f>
        <v>.\数据提取变更签字扫描件\机务\20160713-16ROR0965-66-67合同费用无法推送ERP-signed.pdf</v>
      </c>
      <c r="S278" s="70" t="s">
        <v>145</v>
      </c>
      <c r="T278" s="71">
        <v>0</v>
      </c>
    </row>
    <row r="279" spans="1:20" ht="22.5">
      <c r="A279" s="24">
        <v>277</v>
      </c>
      <c r="B279" s="50">
        <f>IFERROR(VLOOKUP(A:A,变更记录表_产品!A:B,2,0),"")</f>
        <v>42564</v>
      </c>
      <c r="C279" s="43" t="str">
        <f>IFERROR(VLOOKUP(A:A,变更记录表_产品!A:C,3,0),"")</f>
        <v>王一飞</v>
      </c>
      <c r="D279" s="43" t="str">
        <f>IFERROR(VLOOKUP(A:A,变更记录表_产品!A:D,4,0),"")</f>
        <v>维修工程部</v>
      </c>
      <c r="E279" s="43" t="str">
        <f>IFERROR(VLOOKUP(A:A,变更记录表_产品!A:E,5,0),"")</f>
        <v>MIS</v>
      </c>
      <c r="F279" s="40" t="str">
        <f>IFERROR(VLOOKUP(A:A,变更记录表_产品!A:F,6,0),"")</f>
        <v>烦请帮忙修改MIS数据</v>
      </c>
      <c r="G279" s="46" t="str">
        <f>IFERROR(VLOOKUP(A:A,变更记录表_产品!A:G,7,0),"")</f>
        <v>修改SB CFM56-5B 72-0483数据，原来录错成R0了，现请将其文件版本改为R2</v>
      </c>
      <c r="H279" s="57" t="str">
        <f>IFERROR(VLOOKUP(A:A,变更记录表_产品!A:I,9,0),"")</f>
        <v>中</v>
      </c>
      <c r="I279" s="57">
        <f>IFERROR(VLOOKUP(A:A,变更记录表_产品!A:J,10,0),"")</f>
        <v>0.1</v>
      </c>
      <c r="J279" s="61" t="str">
        <f>IFERROR(VLOOKUP(A:A,变更记录表_产品!A:H,8,0),"")</f>
        <v>误操作</v>
      </c>
      <c r="K279" s="65" t="str">
        <f>IFERROR(VLOOKUP(A:A,变更记录表_产品!A:M,13,0),"")</f>
        <v>程泽</v>
      </c>
      <c r="L279" s="65" t="str">
        <f>IFERROR(VLOOKUP(A:A,变更记录表_产品!A:N,14,0),"")</f>
        <v>陈飞</v>
      </c>
      <c r="M279" s="50">
        <f>IFERROR(VLOOKUP(A:A,变更记录表_产品!A:K,11,0),"")</f>
        <v>42566</v>
      </c>
      <c r="N279" s="50">
        <f>IFERROR(VLOOKUP(A:A,变更记录表_产品!A:L,12,0),"")</f>
        <v>42565</v>
      </c>
      <c r="O279" s="20">
        <f t="shared" ca="1" si="4"/>
        <v>553</v>
      </c>
      <c r="P279" s="65" t="str">
        <f>IFERROR(VLOOKUP(A:A,变更记录表_产品!A:O,15,0),"")</f>
        <v>数据变更</v>
      </c>
      <c r="Q279" s="70" t="str">
        <f>IFERROR(VLOOKUP(A:A,变更记录表_产品!A:P,16,0),"")</f>
        <v>已完成</v>
      </c>
      <c r="R279" s="40" t="str">
        <f>IFERROR(VLOOKUP(A:A,变更记录表_产品!A:Q,17,0),"")</f>
        <v>.\数据提取变更签字扫描件\机务\20160713.pdf</v>
      </c>
      <c r="S279" s="70" t="s">
        <v>92</v>
      </c>
      <c r="T279" s="71">
        <v>0</v>
      </c>
    </row>
    <row r="280" spans="1:20">
      <c r="A280" s="24">
        <v>278</v>
      </c>
      <c r="B280" s="50">
        <f>IFERROR(VLOOKUP(A:A,变更记录表_产品!A:B,2,0),"")</f>
        <v>42564</v>
      </c>
      <c r="C280" s="43" t="str">
        <f>IFERROR(VLOOKUP(A:A,变更记录表_产品!A:C,3,0),"")</f>
        <v>张琦</v>
      </c>
      <c r="D280" s="43" t="str">
        <f>IFERROR(VLOOKUP(A:A,变更记录表_产品!A:D,4,0),"")</f>
        <v>维修工程部</v>
      </c>
      <c r="E280" s="43" t="str">
        <f>IFERROR(VLOOKUP(A:A,变更记录表_产品!A:E,5,0),"")</f>
        <v>MIS</v>
      </c>
      <c r="F280" s="40" t="str">
        <f>IFERROR(VLOOKUP(A:A,变更记录表_产品!A:F,6,0),"")</f>
        <v>烦请帮忙修改MIS数据</v>
      </c>
      <c r="G280" s="46" t="str">
        <f>IFERROR(VLOOKUP(A:A,变更记录表_产品!A:G,7,0),"")</f>
        <v>将这个 MAO31-071 删除</v>
      </c>
      <c r="H280" s="57" t="str">
        <f>IFERROR(VLOOKUP(A:A,变更记录表_产品!A:I,9,0),"")</f>
        <v>中</v>
      </c>
      <c r="I280" s="57">
        <f>IFERROR(VLOOKUP(A:A,变更记录表_产品!A:J,10,0),"")</f>
        <v>0.1</v>
      </c>
      <c r="J280" s="61" t="str">
        <f>IFERROR(VLOOKUP(A:A,变更记录表_产品!A:H,8,0),"")</f>
        <v>误操作</v>
      </c>
      <c r="K280" s="65" t="str">
        <f>IFERROR(VLOOKUP(A:A,变更记录表_产品!A:M,13,0),"")</f>
        <v>程泽</v>
      </c>
      <c r="L280" s="65" t="str">
        <f>IFERROR(VLOOKUP(A:A,变更记录表_产品!A:N,14,0),"")</f>
        <v>陈飞</v>
      </c>
      <c r="M280" s="50">
        <f>IFERROR(VLOOKUP(A:A,变更记录表_产品!A:K,11,0),"")</f>
        <v>42566</v>
      </c>
      <c r="N280" s="50">
        <f>IFERROR(VLOOKUP(A:A,变更记录表_产品!A:L,12,0),"")</f>
        <v>42565</v>
      </c>
      <c r="O280" s="20">
        <f t="shared" ca="1" si="4"/>
        <v>553</v>
      </c>
      <c r="P280" s="65" t="str">
        <f>IFERROR(VLOOKUP(A:A,变更记录表_产品!A:O,15,0),"")</f>
        <v>数据变更</v>
      </c>
      <c r="Q280" s="70" t="str">
        <f>IFERROR(VLOOKUP(A:A,变更记录表_产品!A:P,16,0),"")</f>
        <v>已完成</v>
      </c>
      <c r="R280" s="40" t="str">
        <f>IFERROR(VLOOKUP(A:A,变更记录表_产品!A:Q,17,0),"")</f>
        <v>.\数据提取变更签字扫描件\机务\20160713.pdf</v>
      </c>
      <c r="S280" s="70" t="s">
        <v>92</v>
      </c>
      <c r="T280" s="71">
        <v>0</v>
      </c>
    </row>
    <row r="281" spans="1:20" ht="67.5">
      <c r="A281" s="24">
        <v>279</v>
      </c>
      <c r="B281" s="50">
        <f>IFERROR(VLOOKUP(A:A,变更记录表_产品!A:B,2,0),"")</f>
        <v>42564</v>
      </c>
      <c r="C281" s="43" t="str">
        <f>IFERROR(VLOOKUP(A:A,变更记录表_产品!A:C,3,0),"")</f>
        <v>张志瑜</v>
      </c>
      <c r="D281" s="43" t="str">
        <f>IFERROR(VLOOKUP(A:A,变更记录表_产品!A:D,4,0),"")</f>
        <v>采购保障部</v>
      </c>
      <c r="E281" s="43" t="str">
        <f>IFERROR(VLOOKUP(A:A,变更记录表_产品!A:E,5,0),"")</f>
        <v>MIS</v>
      </c>
      <c r="F281" s="40" t="str">
        <f>IFERROR(VLOOKUP(A:A,变更记录表_产品!A:F,6,0),"")</f>
        <v>20160713-16POS0528报批申请单合同行重复</v>
      </c>
      <c r="G281" s="46" t="str">
        <f>IFERROR(VLOOKUP(A:A,变更记录表_产品!A:G,7,0),"")</f>
        <v>该合同业务员申请报批后，被批准人员退回。于是业务员修改合同，然后重新报批，
但发现在报批申请单中，其中件号：1-1-09-0782 多出许多行， 导致无法推送。
当合同修改后，相应的原来的报
批申请单还是保留着原来的数据，导致错误。</v>
      </c>
      <c r="H281" s="57" t="str">
        <f>IFERROR(VLOOKUP(A:A,变更记录表_产品!A:I,9,0),"")</f>
        <v>中</v>
      </c>
      <c r="I281" s="57">
        <f>IFERROR(VLOOKUP(A:A,变更记录表_产品!A:J,10,0),"")</f>
        <v>0.1</v>
      </c>
      <c r="J281" s="61">
        <f>IFERROR(VLOOKUP(A:A,变更记录表_产品!A:H,8,0),"")</f>
        <v>0</v>
      </c>
      <c r="K281" s="65" t="str">
        <f>IFERROR(VLOOKUP(A:A,变更记录表_产品!A:M,13,0),"")</f>
        <v>杨潇白</v>
      </c>
      <c r="L281" s="65" t="str">
        <f>IFERROR(VLOOKUP(A:A,变更记录表_产品!A:N,14,0),"")</f>
        <v>陈飞</v>
      </c>
      <c r="M281" s="50">
        <f>IFERROR(VLOOKUP(A:A,变更记录表_产品!A:K,11,0),"")</f>
        <v>42566</v>
      </c>
      <c r="N281" s="50">
        <f>IFERROR(VLOOKUP(A:A,变更记录表_产品!A:L,12,0),"")</f>
        <v>42594</v>
      </c>
      <c r="O281" s="20">
        <f t="shared" ca="1" si="4"/>
        <v>553</v>
      </c>
      <c r="P281" s="65" t="str">
        <f>IFERROR(VLOOKUP(A:A,变更记录表_产品!A:O,15,0),"")</f>
        <v>数据变更</v>
      </c>
      <c r="Q281" s="70" t="str">
        <f>IFERROR(VLOOKUP(A:A,变更记录表_产品!A:P,16,0),"")</f>
        <v>已完成</v>
      </c>
      <c r="R281" s="40" t="str">
        <f>IFERROR(VLOOKUP(A:A,变更记录表_产品!A:Q,17,0),"")</f>
        <v>.\数据提取变更签字扫描件\机务\20160713-16POS0528报批申请单合同行重复.pdf</v>
      </c>
      <c r="S281" s="70" t="s">
        <v>145</v>
      </c>
      <c r="T281" s="71">
        <v>0</v>
      </c>
    </row>
    <row r="282" spans="1:20">
      <c r="A282" s="24">
        <v>280</v>
      </c>
      <c r="B282" s="50">
        <f>IFERROR(VLOOKUP(A:A,变更记录表_产品!A:B,2,0),"")</f>
        <v>42564</v>
      </c>
      <c r="C282" s="43" t="str">
        <f>IFERROR(VLOOKUP(A:A,变更记录表_产品!A:C,3,0),"")</f>
        <v>张志瑜</v>
      </c>
      <c r="D282" s="43" t="str">
        <f>IFERROR(VLOOKUP(A:A,变更记录表_产品!A:D,4,0),"")</f>
        <v>采购保障部</v>
      </c>
      <c r="E282" s="43" t="str">
        <f>IFERROR(VLOOKUP(A:A,变更记录表_产品!A:E,5,0),"")</f>
        <v>MIS</v>
      </c>
      <c r="F282" s="40" t="str">
        <f>IFERROR(VLOOKUP(A:A,变更记录表_产品!A:F,6,0),"")</f>
        <v>20160713-:发票29670484无法推送ERP</v>
      </c>
      <c r="G282" s="46" t="str">
        <f>IFERROR(VLOOKUP(A:A,变更记录表_产品!A:G,7,0),"")</f>
        <v xml:space="preserve">该发票无法推送 ERP，显示预估数据不存在。  </v>
      </c>
      <c r="H282" s="57" t="str">
        <f>IFERROR(VLOOKUP(A:A,变更记录表_产品!A:I,9,0),"")</f>
        <v>中</v>
      </c>
      <c r="I282" s="57">
        <f>IFERROR(VLOOKUP(A:A,变更记录表_产品!A:J,10,0),"")</f>
        <v>0.1</v>
      </c>
      <c r="J282" s="61">
        <f>IFERROR(VLOOKUP(A:A,变更记录表_产品!A:H,8,0),"")</f>
        <v>0</v>
      </c>
      <c r="K282" s="65" t="str">
        <f>IFERROR(VLOOKUP(A:A,变更记录表_产品!A:M,13,0),"")</f>
        <v>杨潇白</v>
      </c>
      <c r="L282" s="65" t="str">
        <f>IFERROR(VLOOKUP(A:A,变更记录表_产品!A:N,14,0),"")</f>
        <v>陈飞</v>
      </c>
      <c r="M282" s="50">
        <f>IFERROR(VLOOKUP(A:A,变更记录表_产品!A:K,11,0),"")</f>
        <v>42566</v>
      </c>
      <c r="N282" s="50">
        <f>IFERROR(VLOOKUP(A:A,变更记录表_产品!A:L,12,0),"")</f>
        <v>42566</v>
      </c>
      <c r="O282" s="20">
        <f t="shared" ca="1" si="4"/>
        <v>553</v>
      </c>
      <c r="P282" s="65" t="str">
        <f>IFERROR(VLOOKUP(A:A,变更记录表_产品!A:O,15,0),"")</f>
        <v>数据变更</v>
      </c>
      <c r="Q282" s="70" t="str">
        <f>IFERROR(VLOOKUP(A:A,变更记录表_产品!A:P,16,0),"")</f>
        <v>已完成</v>
      </c>
      <c r="R282" s="40" t="str">
        <f>IFERROR(VLOOKUP(A:A,变更记录表_产品!A:Q,17,0),"")</f>
        <v>.\数据提取变更签字扫描件\机务\20160713-发票29670484无法推送ERP-signed.pdf</v>
      </c>
      <c r="S282" s="70" t="s">
        <v>145</v>
      </c>
      <c r="T282" s="71" t="s">
        <v>225</v>
      </c>
    </row>
    <row r="283" spans="1:20" ht="45">
      <c r="A283" s="24">
        <v>281</v>
      </c>
      <c r="B283" s="50">
        <f>IFERROR(VLOOKUP(A:A,变更记录表_产品!A:B,2,0),"")</f>
        <v>42565</v>
      </c>
      <c r="C283" s="43" t="str">
        <f>IFERROR(VLOOKUP(A:A,变更记录表_产品!A:C,3,0),"")</f>
        <v>张志瑜</v>
      </c>
      <c r="D283" s="43" t="str">
        <f>IFERROR(VLOOKUP(A:A,变更记录表_产品!A:D,4,0),"")</f>
        <v>采购保障部</v>
      </c>
      <c r="E283" s="43" t="str">
        <f>IFERROR(VLOOKUP(A:A,变更记录表_产品!A:E,5,0),"")</f>
        <v>MIS</v>
      </c>
      <c r="F283" s="40" t="str">
        <f>IFERROR(VLOOKUP(A:A,变更记录表_产品!A:F,6,0),"")</f>
        <v>20160714-寄售PR1428B2-6OZ无法申请退回厂家</v>
      </c>
      <c r="G283" s="46" t="str">
        <f>IFERROR(VLOOKUP(A:A,变更记录表_产品!A:G,7,0),"")</f>
        <v xml:space="preserve"> PR1428B2-6OZ,  批次号：1096565 点击：申请退回厂家，弹出的文件框，该批次
的记录闪了一下就不见了。因此就无法申请退回厂家了。 </v>
      </c>
      <c r="H283" s="57" t="str">
        <f>IFERROR(VLOOKUP(A:A,变更记录表_产品!A:I,9,0),"")</f>
        <v>高</v>
      </c>
      <c r="I283" s="57">
        <f>IFERROR(VLOOKUP(A:A,变更记录表_产品!A:J,10,0),"")</f>
        <v>1</v>
      </c>
      <c r="J283" s="61">
        <f>IFERROR(VLOOKUP(A:A,变更记录表_产品!A:H,8,0),"")</f>
        <v>0</v>
      </c>
      <c r="K283" s="65" t="str">
        <f>IFERROR(VLOOKUP(A:A,变更记录表_产品!A:M,13,0),"")</f>
        <v>杨潇白</v>
      </c>
      <c r="L283" s="65" t="str">
        <f>IFERROR(VLOOKUP(A:A,变更记录表_产品!A:N,14,0),"")</f>
        <v>陈飞</v>
      </c>
      <c r="M283" s="50">
        <f>IFERROR(VLOOKUP(A:A,变更记录表_产品!A:K,11,0),"")</f>
        <v>42566</v>
      </c>
      <c r="N283" s="50">
        <f>IFERROR(VLOOKUP(A:A,变更记录表_产品!A:L,12,0),"")</f>
        <v>42571</v>
      </c>
      <c r="O283" s="20">
        <f t="shared" ca="1" si="4"/>
        <v>552</v>
      </c>
      <c r="P283" s="65" t="str">
        <f>IFERROR(VLOOKUP(A:A,变更记录表_产品!A:O,15,0),"")</f>
        <v>数据变更</v>
      </c>
      <c r="Q283" s="70" t="str">
        <f>IFERROR(VLOOKUP(A:A,变更记录表_产品!A:P,16,0),"")</f>
        <v>已完成</v>
      </c>
      <c r="R283" s="40" t="str">
        <f>IFERROR(VLOOKUP(A:A,变更记录表_产品!A:Q,17,0),"")</f>
        <v>.\数据提取变更签字扫描件\机务\20160714-寄售PR1428无法退回厂家-signed.pdf</v>
      </c>
      <c r="S283" s="70" t="s">
        <v>145</v>
      </c>
      <c r="T283" s="71">
        <v>0</v>
      </c>
    </row>
    <row r="284" spans="1:20">
      <c r="A284" s="24">
        <v>282</v>
      </c>
      <c r="B284" s="50">
        <f>IFERROR(VLOOKUP(A:A,变更记录表_产品!A:B,2,0),"")</f>
        <v>42565</v>
      </c>
      <c r="C284" s="43" t="str">
        <f>IFERROR(VLOOKUP(A:A,变更记录表_产品!A:C,3,0),"")</f>
        <v>夏友平</v>
      </c>
      <c r="D284" s="43" t="str">
        <f>IFERROR(VLOOKUP(A:A,变更记录表_产品!A:D,4,0),"")</f>
        <v>维修工程部</v>
      </c>
      <c r="E284" s="43" t="str">
        <f>IFERROR(VLOOKUP(A:A,变更记录表_产品!A:E,5,0),"")</f>
        <v>MIS</v>
      </c>
      <c r="F284" s="40" t="str">
        <f>IFERROR(VLOOKUP(A:A,变更记录表_产品!A:F,6,0),"")</f>
        <v>飞机基本信息修订需求</v>
      </c>
      <c r="G284" s="46" t="str">
        <f>IFERROR(VLOOKUP(A:A,变更记录表_产品!A:G,7,0),"")</f>
        <v>8435\8427\8347</v>
      </c>
      <c r="H284" s="57" t="str">
        <f>IFERROR(VLOOKUP(A:A,变更记录表_产品!A:I,9,0),"")</f>
        <v>高</v>
      </c>
      <c r="I284" s="57">
        <f>IFERROR(VLOOKUP(A:A,变更记录表_产品!A:J,10,0),"")</f>
        <v>0.1</v>
      </c>
      <c r="J284" s="61" t="str">
        <f>IFERROR(VLOOKUP(A:A,变更记录表_产品!A:H,8,0),"")</f>
        <v>新飞机</v>
      </c>
      <c r="K284" s="65" t="str">
        <f>IFERROR(VLOOKUP(A:A,变更记录表_产品!A:M,13,0),"")</f>
        <v>程泽</v>
      </c>
      <c r="L284" s="65" t="str">
        <f>IFERROR(VLOOKUP(A:A,变更记录表_产品!A:N,14,0),"")</f>
        <v>陈飞</v>
      </c>
      <c r="M284" s="50">
        <f>IFERROR(VLOOKUP(A:A,变更记录表_产品!A:K,11,0),"")</f>
        <v>42566</v>
      </c>
      <c r="N284" s="50">
        <f>IFERROR(VLOOKUP(A:A,变更记录表_产品!A:L,12,0),"")</f>
        <v>42567</v>
      </c>
      <c r="O284" s="20">
        <f t="shared" ca="1" si="4"/>
        <v>552</v>
      </c>
      <c r="P284" s="65" t="str">
        <f>IFERROR(VLOOKUP(A:A,变更记录表_产品!A:O,15,0),"")</f>
        <v>数据变更</v>
      </c>
      <c r="Q284" s="70" t="str">
        <f>IFERROR(VLOOKUP(A:A,变更记录表_产品!A:P,16,0),"")</f>
        <v>已完成</v>
      </c>
      <c r="R284" s="40">
        <f>IFERROR(VLOOKUP(A:A,变更记录表_产品!A:Q,17,0),"")</f>
        <v>0</v>
      </c>
      <c r="S284" s="70" t="s">
        <v>92</v>
      </c>
      <c r="T284" s="71">
        <v>0</v>
      </c>
    </row>
    <row r="285" spans="1:20">
      <c r="A285" s="24">
        <v>283</v>
      </c>
      <c r="B285" s="50">
        <f>IFERROR(VLOOKUP(A:A,变更记录表_产品!A:B,2,0),"")</f>
        <v>42523</v>
      </c>
      <c r="C285" s="43" t="str">
        <f>IFERROR(VLOOKUP(A:A,变更记录表_产品!A:C,3,0),"")</f>
        <v>张志瑜</v>
      </c>
      <c r="D285" s="43" t="str">
        <f>IFERROR(VLOOKUP(A:A,变更记录表_产品!A:D,4,0),"")</f>
        <v>采购保障部</v>
      </c>
      <c r="E285" s="43" t="str">
        <f>IFERROR(VLOOKUP(A:A,变更记录表_产品!A:E,5,0),"")</f>
        <v>MIS</v>
      </c>
      <c r="F285" s="40" t="str">
        <f>IFERROR(VLOOKUP(A:A,变更记录表_产品!A:F,6,0),"")</f>
        <v>20160602-16POT0164退回到未批准状态</v>
      </c>
      <c r="G285" s="46" t="str">
        <f>IFERROR(VLOOKUP(A:A,变更记录表_产品!A:G,7,0),"")</f>
        <v>16POT0164退回未批准状态</v>
      </c>
      <c r="H285" s="57" t="str">
        <f>IFERROR(VLOOKUP(A:A,变更记录表_产品!A:I,9,0),"")</f>
        <v>中</v>
      </c>
      <c r="I285" s="57">
        <f>IFERROR(VLOOKUP(A:A,变更记录表_产品!A:J,10,0),"")</f>
        <v>0.1</v>
      </c>
      <c r="J285" s="61">
        <f>IFERROR(VLOOKUP(A:A,变更记录表_产品!A:H,8,0),"")</f>
        <v>0</v>
      </c>
      <c r="K285" s="65" t="str">
        <f>IFERROR(VLOOKUP(A:A,变更记录表_产品!A:M,13,0),"")</f>
        <v>杨潇白</v>
      </c>
      <c r="L285" s="65" t="str">
        <f>IFERROR(VLOOKUP(A:A,变更记录表_产品!A:N,14,0),"")</f>
        <v>陈飞</v>
      </c>
      <c r="M285" s="50">
        <f>IFERROR(VLOOKUP(A:A,变更记录表_产品!A:K,11,0),"")</f>
        <v>42573</v>
      </c>
      <c r="N285" s="50">
        <f>IFERROR(VLOOKUP(A:A,变更记录表_产品!A:L,12,0),"")</f>
        <v>42604</v>
      </c>
      <c r="O285" s="20">
        <f t="shared" ca="1" si="4"/>
        <v>594</v>
      </c>
      <c r="P285" s="65" t="str">
        <f>IFERROR(VLOOKUP(A:A,变更记录表_产品!A:O,15,0),"")</f>
        <v>数据变更</v>
      </c>
      <c r="Q285" s="70" t="str">
        <f>IFERROR(VLOOKUP(A:A,变更记录表_产品!A:P,16,0),"")</f>
        <v>已完成</v>
      </c>
      <c r="R285" s="40" t="str">
        <f>IFERROR(VLOOKUP(A:A,变更记录表_产品!A:Q,17,0),"")</f>
        <v>.\数据提取变更签字扫描件\机务\20160602-16POT0164退回到未批准状态.jpg</v>
      </c>
      <c r="S285" s="70" t="s">
        <v>145</v>
      </c>
      <c r="T285" s="71">
        <v>0</v>
      </c>
    </row>
    <row r="286" spans="1:20" ht="90">
      <c r="A286" s="24">
        <v>284</v>
      </c>
      <c r="B286" s="50">
        <f>IFERROR(VLOOKUP(A:A,变更记录表_产品!A:B,2,0),"")</f>
        <v>42569</v>
      </c>
      <c r="C286" s="43" t="str">
        <f>IFERROR(VLOOKUP(A:A,变更记录表_产品!A:C,3,0),"")</f>
        <v>张志瑜</v>
      </c>
      <c r="D286" s="43" t="str">
        <f>IFERROR(VLOOKUP(A:A,变更记录表_产品!A:D,4,0),"")</f>
        <v>采购保障部</v>
      </c>
      <c r="E286" s="43" t="str">
        <f>IFERROR(VLOOKUP(A:A,变更记录表_产品!A:E,5,0),"")</f>
        <v>MIS</v>
      </c>
      <c r="F286" s="40" t="str">
        <f>IFERROR(VLOOKUP(A:A,变更记录表_产品!A:F,6,0),"")</f>
        <v>20160718-SOLS非原件时控件归还问题</v>
      </c>
      <c r="G286" s="46" t="str">
        <f>IFERROR(VLOOKUP(A:A,变更记录表_产品!A:G,7,0),"")</f>
        <v xml:space="preserve">16SOLS0248 非原件归还时，没有链接相应的时控件工卡
需求： 库寿录入后在验收界面无法显示，
1.对于 SOLS 的非原件归还，如果该件是时控件，则在收料界面、验收界面，应带出其时控工卡，业务员才能录入工卡起始点； 
2.对于序号件，非原件归还后，原件序号状态自动转为 CK-GH-XXX. </v>
      </c>
      <c r="H286" s="57" t="str">
        <f>IFERROR(VLOOKUP(A:A,变更记录表_产品!A:I,9,0),"")</f>
        <v>高</v>
      </c>
      <c r="I286" s="57">
        <f>IFERROR(VLOOKUP(A:A,变更记录表_产品!A:J,10,0),"")</f>
        <v>2</v>
      </c>
      <c r="J286" s="61">
        <f>IFERROR(VLOOKUP(A:A,变更记录表_产品!A:H,8,0),"")</f>
        <v>0</v>
      </c>
      <c r="K286" s="65" t="str">
        <f>IFERROR(VLOOKUP(A:A,变更记录表_产品!A:M,13,0),"")</f>
        <v>杨潇白</v>
      </c>
      <c r="L286" s="65" t="str">
        <f>IFERROR(VLOOKUP(A:A,变更记录表_产品!A:N,14,0),"")</f>
        <v>陈飞</v>
      </c>
      <c r="M286" s="50">
        <f>IFERROR(VLOOKUP(A:A,变更记录表_产品!A:K,11,0),"")</f>
        <v>42587</v>
      </c>
      <c r="N286" s="50">
        <f>IFERROR(VLOOKUP(A:A,变更记录表_产品!A:L,12,0),"")</f>
        <v>0</v>
      </c>
      <c r="O286" s="20">
        <f t="shared" ca="1" si="4"/>
        <v>548</v>
      </c>
      <c r="P286" s="65" t="str">
        <f>IFERROR(VLOOKUP(A:A,变更记录表_产品!A:O,15,0),"")</f>
        <v>数据变更</v>
      </c>
      <c r="Q286" s="70" t="str">
        <f>IFERROR(VLOOKUP(A:A,变更记录表_产品!A:P,16,0),"")</f>
        <v>已完成</v>
      </c>
      <c r="R286" s="40" t="str">
        <f>IFERROR(VLOOKUP(A:A,变更记录表_产品!A:Q,17,0),"")</f>
        <v>.\数据提取变更签字扫描件\机务\20160718-SOLS非原件时控件归还问题-signed.pdf</v>
      </c>
      <c r="S286" s="70" t="s">
        <v>147</v>
      </c>
      <c r="T286" s="71">
        <v>0</v>
      </c>
    </row>
    <row r="287" spans="1:20" ht="22.5">
      <c r="A287" s="24">
        <v>285</v>
      </c>
      <c r="B287" s="50">
        <f>IFERROR(VLOOKUP(A:A,变更记录表_产品!A:B,2,0),"")</f>
        <v>42570</v>
      </c>
      <c r="C287" s="43" t="str">
        <f>IFERROR(VLOOKUP(A:A,变更记录表_产品!A:C,3,0),"")</f>
        <v>张志瑜</v>
      </c>
      <c r="D287" s="43" t="str">
        <f>IFERROR(VLOOKUP(A:A,变更记录表_产品!A:D,4,0),"")</f>
        <v>采购保障部</v>
      </c>
      <c r="E287" s="43" t="str">
        <f>IFERROR(VLOOKUP(A:A,变更记录表_产品!A:E,5,0),"")</f>
        <v>MIS</v>
      </c>
      <c r="F287" s="40" t="str">
        <f>IFERROR(VLOOKUP(A:A,变更记录表_产品!A:F,6,0),"")</f>
        <v>20160718-工具操作按钮及库存问题</v>
      </c>
      <c r="G287" s="46" t="str">
        <f>IFERROR(VLOOKUP(A:A,变更记录表_产品!A:G,7,0),"")</f>
        <v>条形码 132221107205，124851063512，114811051335 的工具数据记录有重复</v>
      </c>
      <c r="H287" s="57" t="str">
        <f>IFERROR(VLOOKUP(A:A,变更记录表_产品!A:I,9,0),"")</f>
        <v>高</v>
      </c>
      <c r="I287" s="57">
        <f>IFERROR(VLOOKUP(A:A,变更记录表_产品!A:J,10,0),"")</f>
        <v>0.1</v>
      </c>
      <c r="J287" s="61">
        <f>IFERROR(VLOOKUP(A:A,变更记录表_产品!A:H,8,0),"")</f>
        <v>0</v>
      </c>
      <c r="K287" s="65" t="str">
        <f>IFERROR(VLOOKUP(A:A,变更记录表_产品!A:M,13,0),"")</f>
        <v>杨潇白</v>
      </c>
      <c r="L287" s="65" t="str">
        <f>IFERROR(VLOOKUP(A:A,变更记录表_产品!A:N,14,0),"")</f>
        <v>陈飞</v>
      </c>
      <c r="M287" s="50">
        <f>IFERROR(VLOOKUP(A:A,变更记录表_产品!A:K,11,0),"")</f>
        <v>42587</v>
      </c>
      <c r="N287" s="50">
        <f>IFERROR(VLOOKUP(A:A,变更记录表_产品!A:L,12,0),"")</f>
        <v>42633</v>
      </c>
      <c r="O287" s="20">
        <f t="shared" ca="1" si="4"/>
        <v>547</v>
      </c>
      <c r="P287" s="65" t="str">
        <f>IFERROR(VLOOKUP(A:A,变更记录表_产品!A:O,15,0),"")</f>
        <v>数据变更</v>
      </c>
      <c r="Q287" s="70" t="str">
        <f>IFERROR(VLOOKUP(A:A,变更记录表_产品!A:P,16,0),"")</f>
        <v>已完成</v>
      </c>
      <c r="R287" s="40" t="str">
        <f>IFERROR(VLOOKUP(A:A,变更记录表_产品!A:Q,17,0),"")</f>
        <v>.\数据提取变更签字扫描件\机务\20160718-工具操作按钮及库存问题-signed.pdf</v>
      </c>
      <c r="S287" s="70" t="s">
        <v>143</v>
      </c>
      <c r="T287" s="71">
        <v>0</v>
      </c>
    </row>
    <row r="288" spans="1:20">
      <c r="A288" s="24">
        <v>286</v>
      </c>
      <c r="B288" s="50">
        <f>IFERROR(VLOOKUP(A:A,变更记录表_产品!A:B,2,0),"")</f>
        <v>42570</v>
      </c>
      <c r="C288" s="43" t="str">
        <f>IFERROR(VLOOKUP(A:A,变更记录表_产品!A:C,3,0),"")</f>
        <v>盛斌斌</v>
      </c>
      <c r="D288" s="43" t="str">
        <f>IFERROR(VLOOKUP(A:A,变更记录表_产品!A:D,4,0),"")</f>
        <v>维修工程部</v>
      </c>
      <c r="E288" s="43" t="str">
        <f>IFERROR(VLOOKUP(A:A,变更记录表_产品!A:E,5,0),"")</f>
        <v>MIS</v>
      </c>
      <c r="F288" s="40" t="str">
        <f>IFERROR(VLOOKUP(A:A,变更记录表_产品!A:F,6,0),"")</f>
        <v>8347时控件IT标准版</v>
      </c>
      <c r="G288" s="46" t="str">
        <f>IFERROR(VLOOKUP(A:A,变更记录表_产品!A:G,7,0),"")</f>
        <v>导入</v>
      </c>
      <c r="H288" s="57" t="str">
        <f>IFERROR(VLOOKUP(A:A,变更记录表_产品!A:I,9,0),"")</f>
        <v>高</v>
      </c>
      <c r="I288" s="57">
        <f>IFERROR(VLOOKUP(A:A,变更记录表_产品!A:J,10,0),"")</f>
        <v>0.1</v>
      </c>
      <c r="J288" s="61" t="str">
        <f>IFERROR(VLOOKUP(A:A,变更记录表_产品!A:H,8,0),"")</f>
        <v>新飞机</v>
      </c>
      <c r="K288" s="65" t="str">
        <f>IFERROR(VLOOKUP(A:A,变更记录表_产品!A:M,13,0),"")</f>
        <v>程泽</v>
      </c>
      <c r="L288" s="65" t="str">
        <f>IFERROR(VLOOKUP(A:A,变更记录表_产品!A:N,14,0),"")</f>
        <v>陈飞</v>
      </c>
      <c r="M288" s="50">
        <f>IFERROR(VLOOKUP(A:A,变更记录表_产品!A:K,11,0),"")</f>
        <v>42571</v>
      </c>
      <c r="N288" s="50">
        <f>IFERROR(VLOOKUP(A:A,变更记录表_产品!A:L,12,0),"")</f>
        <v>42571</v>
      </c>
      <c r="O288" s="20">
        <f t="shared" ca="1" si="4"/>
        <v>547</v>
      </c>
      <c r="P288" s="65" t="str">
        <f>IFERROR(VLOOKUP(A:A,变更记录表_产品!A:O,15,0),"")</f>
        <v>数据变更</v>
      </c>
      <c r="Q288" s="70" t="str">
        <f>IFERROR(VLOOKUP(A:A,变更记录表_产品!A:P,16,0),"")</f>
        <v>已完成</v>
      </c>
      <c r="R288" s="40">
        <f>IFERROR(VLOOKUP(A:A,变更记录表_产品!A:Q,17,0),"")</f>
        <v>0</v>
      </c>
      <c r="S288" s="70" t="s">
        <v>144</v>
      </c>
      <c r="T288" s="71">
        <v>0</v>
      </c>
    </row>
    <row r="289" spans="1:20">
      <c r="A289" s="24">
        <v>287</v>
      </c>
      <c r="B289" s="50">
        <f>IFERROR(VLOOKUP(A:A,变更记录表_产品!A:B,2,0),"")</f>
        <v>42571</v>
      </c>
      <c r="C289" s="43" t="str">
        <f>IFERROR(VLOOKUP(A:A,变更记录表_产品!A:C,3,0),"")</f>
        <v>张志瑜</v>
      </c>
      <c r="D289" s="43" t="str">
        <f>IFERROR(VLOOKUP(A:A,变更记录表_产品!A:D,4,0),"")</f>
        <v>采购保障部</v>
      </c>
      <c r="E289" s="43" t="str">
        <f>IFERROR(VLOOKUP(A:A,变更记录表_产品!A:E,5,0),"")</f>
        <v>MIS</v>
      </c>
      <c r="F289" s="40" t="str">
        <f>IFERROR(VLOOKUP(A:A,变更记录表_产品!A:F,6,0),"")</f>
        <v>20160720-航材验收界面问题--很多假数据</v>
      </c>
      <c r="G289" s="46" t="str">
        <f>IFERROR(VLOOKUP(A:A,变更记录表_产品!A:G,7,0),"")</f>
        <v>在合同验收界面，存在大量虚假数据</v>
      </c>
      <c r="H289" s="57" t="str">
        <f>IFERROR(VLOOKUP(A:A,变更记录表_产品!A:I,9,0),"")</f>
        <v>中</v>
      </c>
      <c r="I289" s="57">
        <f>IFERROR(VLOOKUP(A:A,变更记录表_产品!A:J,10,0),"")</f>
        <v>0.1</v>
      </c>
      <c r="J289" s="61">
        <f>IFERROR(VLOOKUP(A:A,变更记录表_产品!A:H,8,0),"")</f>
        <v>0</v>
      </c>
      <c r="K289" s="65" t="str">
        <f>IFERROR(VLOOKUP(A:A,变更记录表_产品!A:M,13,0),"")</f>
        <v>杨潇白</v>
      </c>
      <c r="L289" s="65" t="str">
        <f>IFERROR(VLOOKUP(A:A,变更记录表_产品!A:N,14,0),"")</f>
        <v>陈飞</v>
      </c>
      <c r="M289" s="50">
        <f>IFERROR(VLOOKUP(A:A,变更记录表_产品!A:K,11,0),"")</f>
        <v>42571</v>
      </c>
      <c r="N289" s="50">
        <f>IFERROR(VLOOKUP(A:A,变更记录表_产品!A:L,12,0),"")</f>
        <v>42606</v>
      </c>
      <c r="O289" s="20">
        <f t="shared" ca="1" si="4"/>
        <v>546</v>
      </c>
      <c r="P289" s="65" t="str">
        <f>IFERROR(VLOOKUP(A:A,变更记录表_产品!A:O,15,0),"")</f>
        <v>数据变更</v>
      </c>
      <c r="Q289" s="70" t="str">
        <f>IFERROR(VLOOKUP(A:A,变更记录表_产品!A:P,16,0),"")</f>
        <v>已完成</v>
      </c>
      <c r="R289" s="40" t="str">
        <f>IFERROR(VLOOKUP(A:A,变更记录表_产品!A:Q,17,0),"")</f>
        <v>.\数据提取变更签字扫描件\机务\20160720-航材验收界面问题--很多假数据-signed.pdf</v>
      </c>
      <c r="S289" s="70" t="s">
        <v>143</v>
      </c>
      <c r="T289" s="71">
        <v>0</v>
      </c>
    </row>
    <row r="290" spans="1:20">
      <c r="A290" s="24">
        <v>288</v>
      </c>
      <c r="B290" s="50">
        <f>IFERROR(VLOOKUP(A:A,变更记录表_产品!A:B,2,0),"")</f>
        <v>42571</v>
      </c>
      <c r="C290" s="43" t="str">
        <f>IFERROR(VLOOKUP(A:A,变更记录表_产品!A:C,3,0),"")</f>
        <v>盛斌斌</v>
      </c>
      <c r="D290" s="43" t="str">
        <f>IFERROR(VLOOKUP(A:A,变更记录表_产品!A:D,4,0),"")</f>
        <v>维修工程部</v>
      </c>
      <c r="E290" s="43" t="str">
        <f>IFERROR(VLOOKUP(A:A,变更记录表_产品!A:E,5,0),"")</f>
        <v>MIS</v>
      </c>
      <c r="F290" s="40" t="str">
        <f>IFERROR(VLOOKUP(A:A,变更记录表_产品!A:F,6,0),"")</f>
        <v>8370时控件IT标准版</v>
      </c>
      <c r="G290" s="46" t="str">
        <f>IFERROR(VLOOKUP(A:A,变更记录表_产品!A:G,7,0),"")</f>
        <v>导入</v>
      </c>
      <c r="H290" s="57" t="str">
        <f>IFERROR(VLOOKUP(A:A,变更记录表_产品!A:I,9,0),"")</f>
        <v>高</v>
      </c>
      <c r="I290" s="57">
        <f>IFERROR(VLOOKUP(A:A,变更记录表_产品!A:J,10,0),"")</f>
        <v>0.1</v>
      </c>
      <c r="J290" s="61" t="str">
        <f>IFERROR(VLOOKUP(A:A,变更记录表_产品!A:H,8,0),"")</f>
        <v>新飞机</v>
      </c>
      <c r="K290" s="65" t="str">
        <f>IFERROR(VLOOKUP(A:A,变更记录表_产品!A:M,13,0),"")</f>
        <v>程泽</v>
      </c>
      <c r="L290" s="65" t="str">
        <f>IFERROR(VLOOKUP(A:A,变更记录表_产品!A:N,14,0),"")</f>
        <v>陈飞</v>
      </c>
      <c r="M290" s="50">
        <f>IFERROR(VLOOKUP(A:A,变更记录表_产品!A:K,11,0),"")</f>
        <v>42571</v>
      </c>
      <c r="N290" s="50">
        <f>IFERROR(VLOOKUP(A:A,变更记录表_产品!A:L,12,0),"")</f>
        <v>42571</v>
      </c>
      <c r="O290" s="20">
        <f t="shared" ca="1" si="4"/>
        <v>546</v>
      </c>
      <c r="P290" s="65" t="str">
        <f>IFERROR(VLOOKUP(A:A,变更记录表_产品!A:O,15,0),"")</f>
        <v>数据变更</v>
      </c>
      <c r="Q290" s="70" t="str">
        <f>IFERROR(VLOOKUP(A:A,变更记录表_产品!A:P,16,0),"")</f>
        <v>已完成</v>
      </c>
      <c r="R290" s="40">
        <f>IFERROR(VLOOKUP(A:A,变更记录表_产品!A:Q,17,0),"")</f>
        <v>0</v>
      </c>
      <c r="S290" s="70" t="s">
        <v>144</v>
      </c>
      <c r="T290" s="71">
        <v>0</v>
      </c>
    </row>
    <row r="291" spans="1:20">
      <c r="A291" s="24">
        <v>289</v>
      </c>
      <c r="B291" s="50">
        <f>IFERROR(VLOOKUP(A:A,变更记录表_产品!A:B,2,0),"")</f>
        <v>42572</v>
      </c>
      <c r="C291" s="43" t="str">
        <f>IFERROR(VLOOKUP(A:A,变更记录表_产品!A:C,3,0),"")</f>
        <v>洪赟</v>
      </c>
      <c r="D291" s="43" t="str">
        <f>IFERROR(VLOOKUP(A:A,变更记录表_产品!A:D,4,0),"")</f>
        <v>维修工程部</v>
      </c>
      <c r="E291" s="43" t="str">
        <f>IFERROR(VLOOKUP(A:A,变更记录表_产品!A:E,5,0),"")</f>
        <v>MIS</v>
      </c>
      <c r="F291" s="40" t="str">
        <f>IFERROR(VLOOKUP(A:A,变更记录表_产品!A:F,6,0),"")</f>
        <v>装机设备管理--换件查询--换件异常界面</v>
      </c>
      <c r="G291" s="46" t="str">
        <f>IFERROR(VLOOKUP(A:A,变更记录表_产品!A:G,7,0),"")</f>
        <v>异常数据导出</v>
      </c>
      <c r="H291" s="57" t="str">
        <f>IFERROR(VLOOKUP(A:A,变更记录表_产品!A:I,9,0),"")</f>
        <v>中</v>
      </c>
      <c r="I291" s="57">
        <f>IFERROR(VLOOKUP(A:A,变更记录表_产品!A:J,10,0),"")</f>
        <v>0.1</v>
      </c>
      <c r="J291" s="61" t="str">
        <f>IFERROR(VLOOKUP(A:A,变更记录表_产品!A:H,8,0),"")</f>
        <v>BUG</v>
      </c>
      <c r="K291" s="65" t="str">
        <f>IFERROR(VLOOKUP(A:A,变更记录表_产品!A:M,13,0),"")</f>
        <v>程泽</v>
      </c>
      <c r="L291" s="65" t="str">
        <f>IFERROR(VLOOKUP(A:A,变更记录表_产品!A:N,14,0),"")</f>
        <v>陈飞</v>
      </c>
      <c r="M291" s="50">
        <f>IFERROR(VLOOKUP(A:A,变更记录表_产品!A:K,11,0),"")</f>
        <v>42573</v>
      </c>
      <c r="N291" s="50">
        <f>IFERROR(VLOOKUP(A:A,变更记录表_产品!A:L,12,0),"")</f>
        <v>42573</v>
      </c>
      <c r="O291" s="20">
        <f t="shared" ca="1" si="4"/>
        <v>545</v>
      </c>
      <c r="P291" s="65" t="str">
        <f>IFERROR(VLOOKUP(A:A,变更记录表_产品!A:O,15,0),"")</f>
        <v>数据提取</v>
      </c>
      <c r="Q291" s="70" t="str">
        <f>IFERROR(VLOOKUP(A:A,变更记录表_产品!A:P,16,0),"")</f>
        <v>已完成</v>
      </c>
      <c r="R291" s="40" t="str">
        <f>IFERROR(VLOOKUP(A:A,变更记录表_产品!A:Q,17,0),"")</f>
        <v>bug引起的数据提取</v>
      </c>
      <c r="S291" s="70" t="s">
        <v>25</v>
      </c>
      <c r="T291" s="71">
        <v>0</v>
      </c>
    </row>
    <row r="292" spans="1:20">
      <c r="A292" s="24">
        <v>290</v>
      </c>
      <c r="B292" s="50">
        <f>IFERROR(VLOOKUP(A:A,变更记录表_产品!A:B,2,0),"")</f>
        <v>42572</v>
      </c>
      <c r="C292" s="43" t="str">
        <f>IFERROR(VLOOKUP(A:A,变更记录表_产品!A:C,3,0),"")</f>
        <v>洪赟</v>
      </c>
      <c r="D292" s="43" t="str">
        <f>IFERROR(VLOOKUP(A:A,变更记录表_产品!A:D,4,0),"")</f>
        <v>维修工程部</v>
      </c>
      <c r="E292" s="43" t="str">
        <f>IFERROR(VLOOKUP(A:A,变更记录表_产品!A:E,5,0),"")</f>
        <v>MIS</v>
      </c>
      <c r="F292" s="40" t="str">
        <f>IFERROR(VLOOKUP(A:A,变更记录表_产品!A:F,6,0),"")</f>
        <v>装机设备管理--换件查询--换件异常界面</v>
      </c>
      <c r="G292" s="46" t="str">
        <f>IFERROR(VLOOKUP(A:A,变更记录表_产品!A:G,7,0),"")</f>
        <v>把正常的反馈你们，请你们再帮忙删除</v>
      </c>
      <c r="H292" s="57" t="str">
        <f>IFERROR(VLOOKUP(A:A,变更记录表_产品!A:I,9,0),"")</f>
        <v>中</v>
      </c>
      <c r="I292" s="57">
        <f>IFERROR(VLOOKUP(A:A,变更记录表_产品!A:J,10,0),"")</f>
        <v>0.1</v>
      </c>
      <c r="J292" s="61" t="str">
        <f>IFERROR(VLOOKUP(A:A,变更记录表_产品!A:H,8,0),"")</f>
        <v>BUG</v>
      </c>
      <c r="K292" s="65" t="str">
        <f>IFERROR(VLOOKUP(A:A,变更记录表_产品!A:M,13,0),"")</f>
        <v>程泽</v>
      </c>
      <c r="L292" s="65" t="str">
        <f>IFERROR(VLOOKUP(A:A,变更记录表_产品!A:N,14,0),"")</f>
        <v>陈飞</v>
      </c>
      <c r="M292" s="50">
        <f>IFERROR(VLOOKUP(A:A,变更记录表_产品!A:K,11,0),"")</f>
        <v>42580</v>
      </c>
      <c r="N292" s="50">
        <f>IFERROR(VLOOKUP(A:A,变更记录表_产品!A:L,12,0),"")</f>
        <v>42579</v>
      </c>
      <c r="O292" s="20">
        <f t="shared" ca="1" si="4"/>
        <v>545</v>
      </c>
      <c r="P292" s="65" t="str">
        <f>IFERROR(VLOOKUP(A:A,变更记录表_产品!A:O,15,0),"")</f>
        <v>数据变更</v>
      </c>
      <c r="Q292" s="70" t="str">
        <f>IFERROR(VLOOKUP(A:A,变更记录表_产品!A:P,16,0),"")</f>
        <v>已完成</v>
      </c>
      <c r="R292" s="40" t="str">
        <f>IFERROR(VLOOKUP(A:A,变更记录表_产品!A:Q,17,0),"")</f>
        <v>bug引起的数据修复</v>
      </c>
      <c r="S292" s="70" t="s">
        <v>145</v>
      </c>
      <c r="T292" s="71" t="s">
        <v>231</v>
      </c>
    </row>
    <row r="293" spans="1:20" ht="33.75">
      <c r="A293" s="24">
        <v>291</v>
      </c>
      <c r="B293" s="50">
        <f>IFERROR(VLOOKUP(A:A,变更记录表_产品!A:B,2,0),"")</f>
        <v>42573</v>
      </c>
      <c r="C293" s="43" t="str">
        <f>IFERROR(VLOOKUP(A:A,变更记录表_产品!A:C,3,0),"")</f>
        <v>张琦</v>
      </c>
      <c r="D293" s="43" t="str">
        <f>IFERROR(VLOOKUP(A:A,变更记录表_产品!A:D,4,0),"")</f>
        <v>维修工程部</v>
      </c>
      <c r="E293" s="43" t="str">
        <f>IFERROR(VLOOKUP(A:A,变更记录表_产品!A:E,5,0),"")</f>
        <v>MIS</v>
      </c>
      <c r="F293" s="40" t="str">
        <f>IFERROR(VLOOKUP(A:A,变更记录表_产品!A:F,6,0),"")</f>
        <v>20160720 数据提取变更申请单V1.0</v>
      </c>
      <c r="G293" s="46" t="str">
        <f>IFERROR(VLOOKUP(A:A,变更记录表_产品!A:G,7,0),"")</f>
        <v>B6706 TGPE-A272400-03-1 WO160419836254 
这份卡在昨日7月21日被误点完工（实际未完工），请将这份卡退回90天计划状态。</v>
      </c>
      <c r="H293" s="57" t="str">
        <f>IFERROR(VLOOKUP(A:A,变更记录表_产品!A:I,9,0),"")</f>
        <v>高</v>
      </c>
      <c r="I293" s="57">
        <f>IFERROR(VLOOKUP(A:A,变更记录表_产品!A:J,10,0),"")</f>
        <v>0.3</v>
      </c>
      <c r="J293" s="61" t="str">
        <f>IFERROR(VLOOKUP(A:A,变更记录表_产品!A:H,8,0),"")</f>
        <v>人为误操作</v>
      </c>
      <c r="K293" s="65" t="str">
        <f>IFERROR(VLOOKUP(A:A,变更记录表_产品!A:M,13,0),"")</f>
        <v>程泽</v>
      </c>
      <c r="L293" s="65" t="str">
        <f>IFERROR(VLOOKUP(A:A,变更记录表_产品!A:N,14,0),"")</f>
        <v>陈飞</v>
      </c>
      <c r="M293" s="50">
        <f>IFERROR(VLOOKUP(A:A,变更记录表_产品!A:K,11,0),"")</f>
        <v>42573</v>
      </c>
      <c r="N293" s="50">
        <f>IFERROR(VLOOKUP(A:A,变更记录表_产品!A:L,12,0),"")</f>
        <v>42573</v>
      </c>
      <c r="O293" s="20">
        <f t="shared" ca="1" si="4"/>
        <v>544</v>
      </c>
      <c r="P293" s="65" t="str">
        <f>IFERROR(VLOOKUP(A:A,变更记录表_产品!A:O,15,0),"")</f>
        <v>数据变更</v>
      </c>
      <c r="Q293" s="70" t="str">
        <f>IFERROR(VLOOKUP(A:A,变更记录表_产品!A:P,16,0),"")</f>
        <v>已完成</v>
      </c>
      <c r="R293" s="40" t="str">
        <f>IFERROR(VLOOKUP(A:A,变更记录表_产品!A:Q,17,0),"")</f>
        <v>.\数据提取变更签字扫描件\机务\20160720.pdf</v>
      </c>
      <c r="S293" s="70" t="s">
        <v>92</v>
      </c>
      <c r="T293" s="71">
        <v>0</v>
      </c>
    </row>
    <row r="294" spans="1:20" ht="22.5">
      <c r="A294" s="24">
        <v>292</v>
      </c>
      <c r="B294" s="50">
        <f>IFERROR(VLOOKUP(A:A,变更记录表_产品!A:B,2,0),"")</f>
        <v>42573</v>
      </c>
      <c r="C294" s="43" t="str">
        <f>IFERROR(VLOOKUP(A:A,变更记录表_产品!A:C,3,0),"")</f>
        <v>张志瑜</v>
      </c>
      <c r="D294" s="43" t="str">
        <f>IFERROR(VLOOKUP(A:A,变更记录表_产品!A:D,4,0),"")</f>
        <v>采购保障部</v>
      </c>
      <c r="E294" s="43" t="str">
        <f>IFERROR(VLOOKUP(A:A,变更记录表_产品!A:E,5,0),"")</f>
        <v>MIS</v>
      </c>
      <c r="F294" s="40" t="str">
        <f>IFERROR(VLOOKUP(A:A,变更记录表_产品!A:F,6,0),"")</f>
        <v>20160722-发票无法推送ERP-signed</v>
      </c>
      <c r="G294" s="46" t="str">
        <f>IFERROR(VLOOKUP(A:A,变更记录表_产品!A:G,7,0),"")</f>
        <v xml:space="preserve">6792509/6791183/6789501/6795954 发票无法推送 ERP </v>
      </c>
      <c r="H294" s="57" t="str">
        <f>IFERROR(VLOOKUP(A:A,变更记录表_产品!A:I,9,0),"")</f>
        <v>中</v>
      </c>
      <c r="I294" s="57">
        <f>IFERROR(VLOOKUP(A:A,变更记录表_产品!A:J,10,0),"")</f>
        <v>0.1</v>
      </c>
      <c r="J294" s="61">
        <f>IFERROR(VLOOKUP(A:A,变更记录表_产品!A:H,8,0),"")</f>
        <v>0</v>
      </c>
      <c r="K294" s="65" t="str">
        <f>IFERROR(VLOOKUP(A:A,变更记录表_产品!A:M,13,0),"")</f>
        <v>杨潇白</v>
      </c>
      <c r="L294" s="65" t="str">
        <f>IFERROR(VLOOKUP(A:A,变更记录表_产品!A:N,14,0),"")</f>
        <v>陈飞</v>
      </c>
      <c r="M294" s="50">
        <f>IFERROR(VLOOKUP(A:A,变更记录表_产品!A:K,11,0),"")</f>
        <v>42580</v>
      </c>
      <c r="N294" s="50">
        <f>IFERROR(VLOOKUP(A:A,变更记录表_产品!A:L,12,0),"")</f>
        <v>42633</v>
      </c>
      <c r="O294" s="20">
        <f t="shared" ca="1" si="4"/>
        <v>544</v>
      </c>
      <c r="P294" s="65" t="str">
        <f>IFERROR(VLOOKUP(A:A,变更记录表_产品!A:O,15,0),"")</f>
        <v>数据变更</v>
      </c>
      <c r="Q294" s="70" t="str">
        <f>IFERROR(VLOOKUP(A:A,变更记录表_产品!A:P,16,0),"")</f>
        <v>已完成</v>
      </c>
      <c r="R294" s="40" t="str">
        <f>IFERROR(VLOOKUP(A:A,变更记录表_产品!A:Q,17,0),"")</f>
        <v>.\数据提取变更签字扫描件\机务\20160722-发票无法推送ERP-signed.pdf</v>
      </c>
      <c r="S294" s="70" t="s">
        <v>145</v>
      </c>
      <c r="T294" s="71">
        <v>0</v>
      </c>
    </row>
    <row r="295" spans="1:20" ht="22.5">
      <c r="A295" s="24">
        <v>293</v>
      </c>
      <c r="B295" s="50">
        <f>IFERROR(VLOOKUP(A:A,变更记录表_产品!A:B,2,0),"")</f>
        <v>42573</v>
      </c>
      <c r="C295" s="43" t="str">
        <f>IFERROR(VLOOKUP(A:A,变更记录表_产品!A:C,3,0),"")</f>
        <v>张志瑜</v>
      </c>
      <c r="D295" s="43" t="str">
        <f>IFERROR(VLOOKUP(A:A,变更记录表_产品!A:D,4,0),"")</f>
        <v>采购保障部</v>
      </c>
      <c r="E295" s="43" t="str">
        <f>IFERROR(VLOOKUP(A:A,变更记录表_产品!A:E,5,0),"")</f>
        <v>MIS</v>
      </c>
      <c r="F295" s="40" t="str">
        <f>IFERROR(VLOOKUP(A:A,变更记录表_产品!A:F,6,0),"")</f>
        <v>20160722-16SOLS0076去向单位修改</v>
      </c>
      <c r="G295" s="46" t="str">
        <f>IFERROR(VLOOKUP(A:A,变更记录表_产品!A:G,7,0),"")</f>
        <v xml:space="preserve">16SOLS0076 去向单位修改为：东航航空技术有限公司 </v>
      </c>
      <c r="H295" s="57" t="str">
        <f>IFERROR(VLOOKUP(A:A,变更记录表_产品!A:I,9,0),"")</f>
        <v>中</v>
      </c>
      <c r="I295" s="57">
        <f>IFERROR(VLOOKUP(A:A,变更记录表_产品!A:J,10,0),"")</f>
        <v>0.1</v>
      </c>
      <c r="J295" s="61">
        <f>IFERROR(VLOOKUP(A:A,变更记录表_产品!A:H,8,0),"")</f>
        <v>0</v>
      </c>
      <c r="K295" s="65" t="str">
        <f>IFERROR(VLOOKUP(A:A,变更记录表_产品!A:M,13,0),"")</f>
        <v>杨潇白</v>
      </c>
      <c r="L295" s="65" t="str">
        <f>IFERROR(VLOOKUP(A:A,变更记录表_产品!A:N,14,0),"")</f>
        <v>陈飞</v>
      </c>
      <c r="M295" s="50">
        <f>IFERROR(VLOOKUP(A:A,变更记录表_产品!A:K,11,0),"")</f>
        <v>42580</v>
      </c>
      <c r="N295" s="50">
        <f>IFERROR(VLOOKUP(A:A,变更记录表_产品!A:L,12,0),"")</f>
        <v>42597</v>
      </c>
      <c r="O295" s="20">
        <f t="shared" ca="1" si="4"/>
        <v>544</v>
      </c>
      <c r="P295" s="65" t="str">
        <f>IFERROR(VLOOKUP(A:A,变更记录表_产品!A:O,15,0),"")</f>
        <v>数据变更</v>
      </c>
      <c r="Q295" s="70" t="str">
        <f>IFERROR(VLOOKUP(A:A,变更记录表_产品!A:P,16,0),"")</f>
        <v>已完成</v>
      </c>
      <c r="R295" s="40" t="str">
        <f>IFERROR(VLOOKUP(A:A,变更记录表_产品!A:Q,17,0),"")</f>
        <v>.\数据提取变更签字扫描件\机务\20160722-16SOLS0076去向单位修改-signed.pdf</v>
      </c>
      <c r="S295" s="70" t="s">
        <v>92</v>
      </c>
      <c r="T295" s="71">
        <v>0</v>
      </c>
    </row>
    <row r="296" spans="1:20">
      <c r="A296" s="24">
        <v>294</v>
      </c>
      <c r="B296" s="50">
        <f>IFERROR(VLOOKUP(A:A,变更记录表_产品!A:B,2,0),"")</f>
        <v>42573</v>
      </c>
      <c r="C296" s="43" t="str">
        <f>IFERROR(VLOOKUP(A:A,变更记录表_产品!A:C,3,0),"")</f>
        <v>张志瑜</v>
      </c>
      <c r="D296" s="43" t="str">
        <f>IFERROR(VLOOKUP(A:A,变更记录表_产品!A:D,4,0),"")</f>
        <v>采购保障部</v>
      </c>
      <c r="E296" s="43" t="str">
        <f>IFERROR(VLOOKUP(A:A,变更记录表_产品!A:E,5,0),"")</f>
        <v>MIS</v>
      </c>
      <c r="F296" s="40" t="str">
        <f>IFERROR(VLOOKUP(A:A,变更记录表_产品!A:F,6,0),"")</f>
        <v>20160722-发票07395049无法推送ERP</v>
      </c>
      <c r="G296" s="46" t="str">
        <f>IFERROR(VLOOKUP(A:A,变更记录表_产品!A:G,7,0),"")</f>
        <v>07395049 发票无法推送 ERP 预估大类必输</v>
      </c>
      <c r="H296" s="57" t="str">
        <f>IFERROR(VLOOKUP(A:A,变更记录表_产品!A:I,9,0),"")</f>
        <v>中</v>
      </c>
      <c r="I296" s="57">
        <f>IFERROR(VLOOKUP(A:A,变更记录表_产品!A:J,10,0),"")</f>
        <v>0.1</v>
      </c>
      <c r="J296" s="61">
        <f>IFERROR(VLOOKUP(A:A,变更记录表_产品!A:H,8,0),"")</f>
        <v>0</v>
      </c>
      <c r="K296" s="65" t="str">
        <f>IFERROR(VLOOKUP(A:A,变更记录表_产品!A:M,13,0),"")</f>
        <v>杨潇白</v>
      </c>
      <c r="L296" s="65" t="str">
        <f>IFERROR(VLOOKUP(A:A,变更记录表_产品!A:N,14,0),"")</f>
        <v>陈飞</v>
      </c>
      <c r="M296" s="50">
        <f>IFERROR(VLOOKUP(A:A,变更记录表_产品!A:K,11,0),"")</f>
        <v>42580</v>
      </c>
      <c r="N296" s="50">
        <f>IFERROR(VLOOKUP(A:A,变更记录表_产品!A:L,12,0),"")</f>
        <v>42597</v>
      </c>
      <c r="O296" s="20">
        <f t="shared" ca="1" si="4"/>
        <v>544</v>
      </c>
      <c r="P296" s="65" t="str">
        <f>IFERROR(VLOOKUP(A:A,变更记录表_产品!A:O,15,0),"")</f>
        <v>数据变更</v>
      </c>
      <c r="Q296" s="70" t="str">
        <f>IFERROR(VLOOKUP(A:A,变更记录表_产品!A:P,16,0),"")</f>
        <v>已完成</v>
      </c>
      <c r="R296" s="40" t="str">
        <f>IFERROR(VLOOKUP(A:A,变更记录表_产品!A:Q,17,0),"")</f>
        <v>.\数据提取变更签字扫描件\机务\20160722-发票07395049无法推送ERP-signed.pdf</v>
      </c>
      <c r="S296" s="70" t="s">
        <v>145</v>
      </c>
      <c r="T296" s="71">
        <v>0</v>
      </c>
    </row>
    <row r="297" spans="1:20" ht="33.75">
      <c r="A297" s="24">
        <v>295</v>
      </c>
      <c r="B297" s="50">
        <f>IFERROR(VLOOKUP(A:A,变更记录表_产品!A:B,2,0),"")</f>
        <v>42573</v>
      </c>
      <c r="C297" s="43" t="str">
        <f>IFERROR(VLOOKUP(A:A,变更记录表_产品!A:C,3,0),"")</f>
        <v>张志瑜</v>
      </c>
      <c r="D297" s="43" t="str">
        <f>IFERROR(VLOOKUP(A:A,变更记录表_产品!A:D,4,0),"")</f>
        <v>采购保障部</v>
      </c>
      <c r="E297" s="43" t="str">
        <f>IFERROR(VLOOKUP(A:A,变更记录表_产品!A:E,5,0),"")</f>
        <v>MIS</v>
      </c>
      <c r="F297" s="40" t="str">
        <f>IFERROR(VLOOKUP(A:A,变更记录表_产品!A:F,6,0),"")</f>
        <v>20160722-16ROT0035供应商修改</v>
      </c>
      <c r="G297" s="46" t="str">
        <f>IFERROR(VLOOKUP(A:A,变更记录表_产品!A:G,7,0),"")</f>
        <v xml:space="preserve">16ROT0035 供应商修改为以下： 
编号：0653，  供应商：上海威士顿航空技术服务有限公司 </v>
      </c>
      <c r="H297" s="57" t="str">
        <f>IFERROR(VLOOKUP(A:A,变更记录表_产品!A:I,9,0),"")</f>
        <v>中</v>
      </c>
      <c r="I297" s="57">
        <f>IFERROR(VLOOKUP(A:A,变更记录表_产品!A:J,10,0),"")</f>
        <v>0.1</v>
      </c>
      <c r="J297" s="61">
        <f>IFERROR(VLOOKUP(A:A,变更记录表_产品!A:H,8,0),"")</f>
        <v>0</v>
      </c>
      <c r="K297" s="65" t="str">
        <f>IFERROR(VLOOKUP(A:A,变更记录表_产品!A:M,13,0),"")</f>
        <v>杨潇白</v>
      </c>
      <c r="L297" s="65" t="str">
        <f>IFERROR(VLOOKUP(A:A,变更记录表_产品!A:N,14,0),"")</f>
        <v>陈飞</v>
      </c>
      <c r="M297" s="50">
        <f>IFERROR(VLOOKUP(A:A,变更记录表_产品!A:K,11,0),"")</f>
        <v>42580</v>
      </c>
      <c r="N297" s="50">
        <f>IFERROR(VLOOKUP(A:A,变更记录表_产品!A:L,12,0),"")</f>
        <v>42597</v>
      </c>
      <c r="O297" s="20">
        <f t="shared" ca="1" si="4"/>
        <v>544</v>
      </c>
      <c r="P297" s="65" t="str">
        <f>IFERROR(VLOOKUP(A:A,变更记录表_产品!A:O,15,0),"")</f>
        <v>数据变更</v>
      </c>
      <c r="Q297" s="70" t="str">
        <f>IFERROR(VLOOKUP(A:A,变更记录表_产品!A:P,16,0),"")</f>
        <v>已完成</v>
      </c>
      <c r="R297" s="40" t="str">
        <f>IFERROR(VLOOKUP(A:A,变更记录表_产品!A:Q,17,0),"")</f>
        <v>.\数据提取变更签字扫描件\机务\20160722-16ROT0035供应商修改-signed.pdf</v>
      </c>
      <c r="S297" s="70" t="s">
        <v>92</v>
      </c>
      <c r="T297" s="71">
        <v>0</v>
      </c>
    </row>
    <row r="298" spans="1:20" ht="22.5">
      <c r="A298" s="24">
        <v>296</v>
      </c>
      <c r="B298" s="50">
        <f>IFERROR(VLOOKUP(A:A,变更记录表_产品!A:B,2,0),"")</f>
        <v>42573</v>
      </c>
      <c r="C298" s="43" t="str">
        <f>IFERROR(VLOOKUP(A:A,变更记录表_产品!A:C,3,0),"")</f>
        <v>吴葵智</v>
      </c>
      <c r="D298" s="43" t="str">
        <f>IFERROR(VLOOKUP(A:A,变更记录表_产品!A:D,4,0),"")</f>
        <v>维修工程部</v>
      </c>
      <c r="E298" s="43" t="str">
        <f>IFERROR(VLOOKUP(A:A,变更记录表_产品!A:E,5,0),"")</f>
        <v>MIS</v>
      </c>
      <c r="F298" s="40" t="str">
        <f>IFERROR(VLOOKUP(A:A,变更记录表_产品!A:F,6,0),"")</f>
        <v>B8645（MSN7099）飞机新增工卡导入需求</v>
      </c>
      <c r="G298" s="46" t="str">
        <f>IFERROR(VLOOKUP(A:A,变更记录表_产品!A:G,7,0),"")</f>
        <v>在7月25日中午12：00前将附件中新飞机的工卡导入MIS并反馈结果</v>
      </c>
      <c r="H298" s="57" t="str">
        <f>IFERROR(VLOOKUP(A:A,变更记录表_产品!A:I,9,0),"")</f>
        <v>高</v>
      </c>
      <c r="I298" s="57">
        <f>IFERROR(VLOOKUP(A:A,变更记录表_产品!A:J,10,0),"")</f>
        <v>0.1</v>
      </c>
      <c r="J298" s="61" t="str">
        <f>IFERROR(VLOOKUP(A:A,变更记录表_产品!A:H,8,0),"")</f>
        <v>新飞机</v>
      </c>
      <c r="K298" s="65" t="str">
        <f>IFERROR(VLOOKUP(A:A,变更记录表_产品!A:M,13,0),"")</f>
        <v>程泽</v>
      </c>
      <c r="L298" s="65" t="str">
        <f>IFERROR(VLOOKUP(A:A,变更记录表_产品!A:N,14,0),"")</f>
        <v>陈飞</v>
      </c>
      <c r="M298" s="50">
        <f>IFERROR(VLOOKUP(A:A,变更记录表_产品!A:K,11,0),"")</f>
        <v>42576</v>
      </c>
      <c r="N298" s="50">
        <f>IFERROR(VLOOKUP(A:A,变更记录表_产品!A:L,12,0),"")</f>
        <v>42576</v>
      </c>
      <c r="O298" s="20">
        <f t="shared" ca="1" si="4"/>
        <v>544</v>
      </c>
      <c r="P298" s="65" t="str">
        <f>IFERROR(VLOOKUP(A:A,变更记录表_产品!A:O,15,0),"")</f>
        <v>数据变更</v>
      </c>
      <c r="Q298" s="70" t="str">
        <f>IFERROR(VLOOKUP(A:A,变更记录表_产品!A:P,16,0),"")</f>
        <v>已完成</v>
      </c>
      <c r="R298" s="40">
        <f>IFERROR(VLOOKUP(A:A,变更记录表_产品!A:Q,17,0),"")</f>
        <v>0</v>
      </c>
      <c r="S298" s="70" t="s">
        <v>144</v>
      </c>
      <c r="T298" s="71">
        <v>0</v>
      </c>
    </row>
    <row r="299" spans="1:20">
      <c r="A299" s="24">
        <v>297</v>
      </c>
      <c r="B299" s="50">
        <f>IFERROR(VLOOKUP(A:A,变更记录表_产品!A:B,2,0),"")</f>
        <v>42573</v>
      </c>
      <c r="C299" s="43" t="str">
        <f>IFERROR(VLOOKUP(A:A,变更记录表_产品!A:C,3,0),"")</f>
        <v>徐辉</v>
      </c>
      <c r="D299" s="43" t="str">
        <f>IFERROR(VLOOKUP(A:A,变更记录表_产品!A:D,4,0),"")</f>
        <v>维修工程部</v>
      </c>
      <c r="E299" s="43" t="str">
        <f>IFERROR(VLOOKUP(A:A,变更记录表_产品!A:E,5,0),"")</f>
        <v>MIS</v>
      </c>
      <c r="F299" s="40" t="str">
        <f>IFERROR(VLOOKUP(A:A,变更记录表_产品!A:F,6,0),"")</f>
        <v>2016年上半年NRC匹配导出</v>
      </c>
      <c r="G299" s="46">
        <f>IFERROR(VLOOKUP(A:A,变更记录表_产品!A:G,7,0),"")</f>
        <v>0</v>
      </c>
      <c r="H299" s="57" t="str">
        <f>IFERROR(VLOOKUP(A:A,变更记录表_产品!A:I,9,0),"")</f>
        <v>中</v>
      </c>
      <c r="I299" s="57">
        <f>IFERROR(VLOOKUP(A:A,变更记录表_产品!A:J,10,0),"")</f>
        <v>0.6</v>
      </c>
      <c r="J299" s="61" t="str">
        <f>IFERROR(VLOOKUP(A:A,变更记录表_产品!A:H,8,0),"")</f>
        <v>例行工作</v>
      </c>
      <c r="K299" s="65" t="str">
        <f>IFERROR(VLOOKUP(A:A,变更记录表_产品!A:M,13,0),"")</f>
        <v>程泽</v>
      </c>
      <c r="L299" s="65" t="str">
        <f>IFERROR(VLOOKUP(A:A,变更记录表_产品!A:N,14,0),"")</f>
        <v>陈飞</v>
      </c>
      <c r="M299" s="50">
        <f>IFERROR(VLOOKUP(A:A,变更记录表_产品!A:K,11,0),"")</f>
        <v>42580</v>
      </c>
      <c r="N299" s="50" t="str">
        <f>IFERROR(VLOOKUP(A:A,变更记录表_产品!A:L,12,0),"")</f>
        <v>1、2016/8/4
2、2016/8/9</v>
      </c>
      <c r="O299" s="20">
        <f t="shared" ca="1" si="4"/>
        <v>544</v>
      </c>
      <c r="P299" s="65" t="str">
        <f>IFERROR(VLOOKUP(A:A,变更记录表_产品!A:O,15,0),"")</f>
        <v>数据提取</v>
      </c>
      <c r="Q299" s="70" t="str">
        <f>IFERROR(VLOOKUP(A:A,变更记录表_产品!A:P,16,0),"")</f>
        <v>已完成</v>
      </c>
      <c r="R299" s="40" t="str">
        <f>IFERROR(VLOOKUP(A:A,变更记录表_产品!A:Q,17,0),"")</f>
        <v>.\数据提取变更签字扫描件\机务\20160725.pdf</v>
      </c>
      <c r="S299" s="70" t="s">
        <v>25</v>
      </c>
      <c r="T299" s="71">
        <v>0</v>
      </c>
    </row>
    <row r="300" spans="1:20">
      <c r="A300" s="24">
        <v>298</v>
      </c>
      <c r="B300" s="50">
        <f>IFERROR(VLOOKUP(A:A,变更记录表_产品!A:B,2,0),"")</f>
        <v>42573</v>
      </c>
      <c r="C300" s="43" t="str">
        <f>IFERROR(VLOOKUP(A:A,变更记录表_产品!A:C,3,0),"")</f>
        <v>盛斌斌</v>
      </c>
      <c r="D300" s="43" t="str">
        <f>IFERROR(VLOOKUP(A:A,变更记录表_产品!A:D,4,0),"")</f>
        <v>维修工程部</v>
      </c>
      <c r="E300" s="43" t="str">
        <f>IFERROR(VLOOKUP(A:A,变更记录表_产品!A:E,5,0),"")</f>
        <v>MIS</v>
      </c>
      <c r="F300" s="40" t="str">
        <f>IFERROR(VLOOKUP(A:A,变更记录表_产品!A:F,6,0),"")</f>
        <v>B8371 B8427时控件ST导入</v>
      </c>
      <c r="G300" s="46">
        <f>IFERROR(VLOOKUP(A:A,变更记录表_产品!A:G,7,0),"")</f>
        <v>0</v>
      </c>
      <c r="H300" s="57" t="str">
        <f>IFERROR(VLOOKUP(A:A,变更记录表_产品!A:I,9,0),"")</f>
        <v>高</v>
      </c>
      <c r="I300" s="57">
        <f>IFERROR(VLOOKUP(A:A,变更记录表_产品!A:J,10,0),"")</f>
        <v>0.1</v>
      </c>
      <c r="J300" s="61" t="str">
        <f>IFERROR(VLOOKUP(A:A,变更记录表_产品!A:H,8,0),"")</f>
        <v>新飞机</v>
      </c>
      <c r="K300" s="65" t="str">
        <f>IFERROR(VLOOKUP(A:A,变更记录表_产品!A:M,13,0),"")</f>
        <v>程泽</v>
      </c>
      <c r="L300" s="65" t="str">
        <f>IFERROR(VLOOKUP(A:A,变更记录表_产品!A:N,14,0),"")</f>
        <v>陈飞</v>
      </c>
      <c r="M300" s="50">
        <f>IFERROR(VLOOKUP(A:A,变更记录表_产品!A:K,11,0),"")</f>
        <v>42576</v>
      </c>
      <c r="N300" s="50">
        <f>IFERROR(VLOOKUP(A:A,变更记录表_产品!A:L,12,0),"")</f>
        <v>42576</v>
      </c>
      <c r="O300" s="20">
        <f t="shared" ca="1" si="4"/>
        <v>544</v>
      </c>
      <c r="P300" s="65" t="str">
        <f>IFERROR(VLOOKUP(A:A,变更记录表_产品!A:O,15,0),"")</f>
        <v>数据变更</v>
      </c>
      <c r="Q300" s="70" t="str">
        <f>IFERROR(VLOOKUP(A:A,变更记录表_产品!A:P,16,0),"")</f>
        <v>已完成</v>
      </c>
      <c r="R300" s="40">
        <f>IFERROR(VLOOKUP(A:A,变更记录表_产品!A:Q,17,0),"")</f>
        <v>0</v>
      </c>
      <c r="S300" s="70" t="s">
        <v>144</v>
      </c>
      <c r="T300" s="71">
        <v>0</v>
      </c>
    </row>
    <row r="301" spans="1:20" ht="22.5">
      <c r="A301" s="24">
        <v>299</v>
      </c>
      <c r="B301" s="50">
        <f>IFERROR(VLOOKUP(A:A,变更记录表_产品!A:B,2,0),"")</f>
        <v>42576</v>
      </c>
      <c r="C301" s="43" t="str">
        <f>IFERROR(VLOOKUP(A:A,变更记录表_产品!A:C,3,0),"")</f>
        <v>张琦</v>
      </c>
      <c r="D301" s="43" t="str">
        <f>IFERROR(VLOOKUP(A:A,变更记录表_产品!A:D,4,0),"")</f>
        <v>维修工程部</v>
      </c>
      <c r="E301" s="43" t="str">
        <f>IFERROR(VLOOKUP(A:A,变更记录表_产品!A:E,5,0),"")</f>
        <v>MIS</v>
      </c>
      <c r="F301" s="40" t="str">
        <f>IFERROR(VLOOKUP(A:A,变更记录表_产品!A:F,6,0),"")</f>
        <v>Fw:MIS修改</v>
      </c>
      <c r="G301" s="46" t="str">
        <f>IFERROR(VLOOKUP(A:A,变更记录表_产品!A:G,7,0),"")</f>
        <v>培训管理&gt;培训实施信息&gt;培训计划管理 序号：7407 培训名称中ZXPX-16011更改为ZXPX-16035</v>
      </c>
      <c r="H301" s="57" t="str">
        <f>IFERROR(VLOOKUP(A:A,变更记录表_产品!A:I,9,0),"")</f>
        <v>中</v>
      </c>
      <c r="I301" s="57">
        <f>IFERROR(VLOOKUP(A:A,变更记录表_产品!A:J,10,0),"")</f>
        <v>0.1</v>
      </c>
      <c r="J301" s="61" t="str">
        <f>IFERROR(VLOOKUP(A:A,变更记录表_产品!A:H,8,0),"")</f>
        <v>人为误操作</v>
      </c>
      <c r="K301" s="65" t="str">
        <f>IFERROR(VLOOKUP(A:A,变更记录表_产品!A:M,13,0),"")</f>
        <v>程泽</v>
      </c>
      <c r="L301" s="65" t="str">
        <f>IFERROR(VLOOKUP(A:A,变更记录表_产品!A:N,14,0),"")</f>
        <v>陈飞</v>
      </c>
      <c r="M301" s="50">
        <f>IFERROR(VLOOKUP(A:A,变更记录表_产品!A:K,11,0),"")</f>
        <v>42580</v>
      </c>
      <c r="N301" s="50">
        <f>IFERROR(VLOOKUP(A:A,变更记录表_产品!A:L,12,0),"")</f>
        <v>42652</v>
      </c>
      <c r="O301" s="20">
        <f t="shared" ca="1" si="4"/>
        <v>541</v>
      </c>
      <c r="P301" s="65" t="str">
        <f>IFERROR(VLOOKUP(A:A,变更记录表_产品!A:O,15,0),"")</f>
        <v>数据变更</v>
      </c>
      <c r="Q301" s="70" t="str">
        <f>IFERROR(VLOOKUP(A:A,变更记录表_产品!A:P,16,0),"")</f>
        <v>已完成</v>
      </c>
      <c r="R301" s="40" t="str">
        <f>IFERROR(VLOOKUP(A:A,变更记录表_产品!A:Q,17,0),"")</f>
        <v>.\数据提取变更签字扫描件\机务\20160725.pdf</v>
      </c>
      <c r="S301" s="70" t="s">
        <v>92</v>
      </c>
      <c r="T301" s="71">
        <v>0</v>
      </c>
    </row>
    <row r="302" spans="1:20" ht="33.75">
      <c r="A302" s="24">
        <v>300</v>
      </c>
      <c r="B302" s="50">
        <f>IFERROR(VLOOKUP(A:A,变更记录表_产品!A:B,2,0),"")</f>
        <v>42576</v>
      </c>
      <c r="C302" s="43" t="str">
        <f>IFERROR(VLOOKUP(A:A,变更记录表_产品!A:C,3,0),"")</f>
        <v>谢志谦</v>
      </c>
      <c r="D302" s="43" t="str">
        <f>IFERROR(VLOOKUP(A:A,变更记录表_产品!A:D,4,0),"")</f>
        <v>维修工程部</v>
      </c>
      <c r="E302" s="43" t="str">
        <f>IFERROR(VLOOKUP(A:A,变更记录表_产品!A:E,5,0),"")</f>
        <v>MIS</v>
      </c>
      <c r="F302" s="40" t="str">
        <f>IFERROR(VLOOKUP(A:A,变更记录表_产品!A:F,6,0),"")</f>
        <v>止动机构错误信息删除</v>
      </c>
      <c r="G302" s="46" t="str">
        <f>IFERROR(VLOOKUP(A:A,变更记录表_产品!A:G,7,0),"")</f>
        <v xml:space="preserve">MIS中PN：3282970-4，SN：EM609289-U这个件的所有记录都删掉，删除范围是装机设备清单、送修合同、换件信息。 </v>
      </c>
      <c r="H302" s="57" t="str">
        <f>IFERROR(VLOOKUP(A:A,变更记录表_产品!A:I,9,0),"")</f>
        <v>中</v>
      </c>
      <c r="I302" s="57">
        <f>IFERROR(VLOOKUP(A:A,变更记录表_产品!A:J,10,0),"")</f>
        <v>0.1</v>
      </c>
      <c r="J302" s="61" t="str">
        <f>IFERROR(VLOOKUP(A:A,变更记录表_产品!A:H,8,0),"")</f>
        <v>序号从原始装机就弄错了，人为误操作</v>
      </c>
      <c r="K302" s="65" t="str">
        <f>IFERROR(VLOOKUP(A:A,变更记录表_产品!A:M,13,0),"")</f>
        <v>程泽</v>
      </c>
      <c r="L302" s="65" t="str">
        <f>IFERROR(VLOOKUP(A:A,变更记录表_产品!A:N,14,0),"")</f>
        <v>陈飞</v>
      </c>
      <c r="M302" s="50">
        <f>IFERROR(VLOOKUP(A:A,变更记录表_产品!A:K,11,0),"")</f>
        <v>42580</v>
      </c>
      <c r="N302" s="50">
        <f>IFERROR(VLOOKUP(A:A,变更记录表_产品!A:L,12,0),"")</f>
        <v>42583</v>
      </c>
      <c r="O302" s="20">
        <f t="shared" ca="1" si="4"/>
        <v>541</v>
      </c>
      <c r="P302" s="65" t="str">
        <f>IFERROR(VLOOKUP(A:A,变更记录表_产品!A:O,15,0),"")</f>
        <v>数据变更</v>
      </c>
      <c r="Q302" s="70" t="str">
        <f>IFERROR(VLOOKUP(A:A,变更记录表_产品!A:P,16,0),"")</f>
        <v>已完成</v>
      </c>
      <c r="R302" s="40" t="str">
        <f>IFERROR(VLOOKUP(A:A,变更记录表_产品!A:Q,17,0),"")</f>
        <v>.\数据提取变更签字扫描件\机务\20160810.pdf</v>
      </c>
      <c r="S302" s="70" t="s">
        <v>92</v>
      </c>
      <c r="T302" s="71">
        <v>0</v>
      </c>
    </row>
    <row r="303" spans="1:20" ht="22.5">
      <c r="A303" s="24">
        <v>301</v>
      </c>
      <c r="B303" s="50">
        <f>IFERROR(VLOOKUP(A:A,变更记录表_产品!A:B,2,0),"")</f>
        <v>42576</v>
      </c>
      <c r="C303" s="43" t="str">
        <f>IFERROR(VLOOKUP(A:A,变更记录表_产品!A:C,3,0),"")</f>
        <v>张琦</v>
      </c>
      <c r="D303" s="43" t="str">
        <f>IFERROR(VLOOKUP(A:A,变更记录表_产品!A:D,4,0),"")</f>
        <v>维修工程部</v>
      </c>
      <c r="E303" s="43" t="str">
        <f>IFERROR(VLOOKUP(A:A,变更记录表_产品!A:E,5,0),"")</f>
        <v>MIS</v>
      </c>
      <c r="F303" s="40" t="str">
        <f>IFERROR(VLOOKUP(A:A,变更记录表_产品!A:F,6,0),"")</f>
        <v>20160725 数据提取变更申请单V1.0</v>
      </c>
      <c r="G303" s="46" t="str">
        <f>IFERROR(VLOOKUP(A:A,变更记录表_产品!A:G,7,0),"")</f>
        <v>工程有份CAD评估，审核人和批准人为同一人，需要回退状态，重新审核批准。</v>
      </c>
      <c r="H303" s="57" t="str">
        <f>IFERROR(VLOOKUP(A:A,变更记录表_产品!A:I,9,0),"")</f>
        <v>高</v>
      </c>
      <c r="I303" s="57">
        <f>IFERROR(VLOOKUP(A:A,变更记录表_产品!A:J,10,0),"")</f>
        <v>0.1</v>
      </c>
      <c r="J303" s="61" t="str">
        <f>IFERROR(VLOOKUP(A:A,变更记录表_产品!A:H,8,0),"")</f>
        <v>误操作</v>
      </c>
      <c r="K303" s="65" t="str">
        <f>IFERROR(VLOOKUP(A:A,变更记录表_产品!A:M,13,0),"")</f>
        <v>程泽</v>
      </c>
      <c r="L303" s="65" t="str">
        <f>IFERROR(VLOOKUP(A:A,变更记录表_产品!A:N,14,0),"")</f>
        <v>陈飞</v>
      </c>
      <c r="M303" s="50">
        <f>IFERROR(VLOOKUP(A:A,变更记录表_产品!A:K,11,0),"")</f>
        <v>42576</v>
      </c>
      <c r="N303" s="50">
        <f>IFERROR(VLOOKUP(A:A,变更记录表_产品!A:L,12,0),"")</f>
        <v>42576</v>
      </c>
      <c r="O303" s="20">
        <f t="shared" ca="1" si="4"/>
        <v>541</v>
      </c>
      <c r="P303" s="65" t="str">
        <f>IFERROR(VLOOKUP(A:A,变更记录表_产品!A:O,15,0),"")</f>
        <v>数据变更</v>
      </c>
      <c r="Q303" s="70" t="str">
        <f>IFERROR(VLOOKUP(A:A,变更记录表_产品!A:P,16,0),"")</f>
        <v>已完成</v>
      </c>
      <c r="R303" s="40" t="str">
        <f>IFERROR(VLOOKUP(A:A,变更记录表_产品!A:Q,17,0),"")</f>
        <v>.\数据提取变更签字扫描件\机务\20160725.pdf</v>
      </c>
      <c r="S303" s="70" t="s">
        <v>92</v>
      </c>
      <c r="T303" s="71">
        <v>0</v>
      </c>
    </row>
    <row r="304" spans="1:20">
      <c r="A304" s="24">
        <v>302</v>
      </c>
      <c r="B304" s="50">
        <f>IFERROR(VLOOKUP(A:A,变更记录表_产品!A:B,2,0),"")</f>
        <v>42576</v>
      </c>
      <c r="C304" s="43" t="str">
        <f>IFERROR(VLOOKUP(A:A,变更记录表_产品!A:C,3,0),"")</f>
        <v>盛斌斌</v>
      </c>
      <c r="D304" s="43" t="str">
        <f>IFERROR(VLOOKUP(A:A,变更记录表_产品!A:D,4,0),"")</f>
        <v>维修工程部</v>
      </c>
      <c r="E304" s="43" t="str">
        <f>IFERROR(VLOOKUP(A:A,变更记录表_产品!A:E,5,0),"")</f>
        <v>MIS</v>
      </c>
      <c r="F304" s="40" t="str">
        <f>IFERROR(VLOOKUP(A:A,变更记录表_产品!A:F,6,0),"")</f>
        <v>Re:Fw:8435时控件IT标准版</v>
      </c>
      <c r="G304" s="46">
        <f>IFERROR(VLOOKUP(A:A,变更记录表_产品!A:G,7,0),"")</f>
        <v>0</v>
      </c>
      <c r="H304" s="57" t="str">
        <f>IFERROR(VLOOKUP(A:A,变更记录表_产品!A:I,9,0),"")</f>
        <v>高</v>
      </c>
      <c r="I304" s="57">
        <f>IFERROR(VLOOKUP(A:A,变更记录表_产品!A:J,10,0),"")</f>
        <v>0.1</v>
      </c>
      <c r="J304" s="61" t="str">
        <f>IFERROR(VLOOKUP(A:A,变更记录表_产品!A:H,8,0),"")</f>
        <v>新飞机</v>
      </c>
      <c r="K304" s="65" t="str">
        <f>IFERROR(VLOOKUP(A:A,变更记录表_产品!A:M,13,0),"")</f>
        <v>程泽</v>
      </c>
      <c r="L304" s="65" t="str">
        <f>IFERROR(VLOOKUP(A:A,变更记录表_产品!A:N,14,0),"")</f>
        <v>陈飞</v>
      </c>
      <c r="M304" s="50">
        <f>IFERROR(VLOOKUP(A:A,变更记录表_产品!A:K,11,0),"")</f>
        <v>42577</v>
      </c>
      <c r="N304" s="50">
        <f>IFERROR(VLOOKUP(A:A,变更记录表_产品!A:L,12,0),"")</f>
        <v>42577</v>
      </c>
      <c r="O304" s="20">
        <f t="shared" ca="1" si="4"/>
        <v>541</v>
      </c>
      <c r="P304" s="65" t="str">
        <f>IFERROR(VLOOKUP(A:A,变更记录表_产品!A:O,15,0),"")</f>
        <v>数据变更</v>
      </c>
      <c r="Q304" s="70" t="str">
        <f>IFERROR(VLOOKUP(A:A,变更记录表_产品!A:P,16,0),"")</f>
        <v>已完成</v>
      </c>
      <c r="R304" s="40">
        <f>IFERROR(VLOOKUP(A:A,变更记录表_产品!A:Q,17,0),"")</f>
        <v>0</v>
      </c>
      <c r="S304" s="70" t="s">
        <v>144</v>
      </c>
      <c r="T304" s="71">
        <v>0</v>
      </c>
    </row>
    <row r="305" spans="1:20">
      <c r="A305" s="24">
        <v>303</v>
      </c>
      <c r="B305" s="50">
        <f>IFERROR(VLOOKUP(A:A,变更记录表_产品!A:B,2,0),"")</f>
        <v>42577</v>
      </c>
      <c r="C305" s="43" t="str">
        <f>IFERROR(VLOOKUP(A:A,变更记录表_产品!A:C,3,0),"")</f>
        <v>盛斌斌</v>
      </c>
      <c r="D305" s="43" t="str">
        <f>IFERROR(VLOOKUP(A:A,变更记录表_产品!A:D,4,0),"")</f>
        <v>维修工程部</v>
      </c>
      <c r="E305" s="43" t="str">
        <f>IFERROR(VLOOKUP(A:A,变更记录表_产品!A:E,5,0),"")</f>
        <v>MIS</v>
      </c>
      <c r="F305" s="40" t="str">
        <f>IFERROR(VLOOKUP(A:A,变更记录表_产品!A:F,6,0),"")</f>
        <v>8436时控件IT标准版</v>
      </c>
      <c r="G305" s="46">
        <f>IFERROR(VLOOKUP(A:A,变更记录表_产品!A:G,7,0),"")</f>
        <v>0</v>
      </c>
      <c r="H305" s="57" t="str">
        <f>IFERROR(VLOOKUP(A:A,变更记录表_产品!A:I,9,0),"")</f>
        <v>高</v>
      </c>
      <c r="I305" s="57">
        <f>IFERROR(VLOOKUP(A:A,变更记录表_产品!A:J,10,0),"")</f>
        <v>0.1</v>
      </c>
      <c r="J305" s="61" t="str">
        <f>IFERROR(VLOOKUP(A:A,变更记录表_产品!A:H,8,0),"")</f>
        <v>新飞机</v>
      </c>
      <c r="K305" s="65" t="str">
        <f>IFERROR(VLOOKUP(A:A,变更记录表_产品!A:M,13,0),"")</f>
        <v>程泽</v>
      </c>
      <c r="L305" s="65" t="str">
        <f>IFERROR(VLOOKUP(A:A,变更记录表_产品!A:N,14,0),"")</f>
        <v>陈飞</v>
      </c>
      <c r="M305" s="50">
        <f>IFERROR(VLOOKUP(A:A,变更记录表_产品!A:K,11,0),"")</f>
        <v>42577</v>
      </c>
      <c r="N305" s="50">
        <f>IFERROR(VLOOKUP(A:A,变更记录表_产品!A:L,12,0),"")</f>
        <v>42577</v>
      </c>
      <c r="O305" s="20">
        <f t="shared" ca="1" si="4"/>
        <v>540</v>
      </c>
      <c r="P305" s="65" t="str">
        <f>IFERROR(VLOOKUP(A:A,变更记录表_产品!A:O,15,0),"")</f>
        <v>数据变更</v>
      </c>
      <c r="Q305" s="70" t="str">
        <f>IFERROR(VLOOKUP(A:A,变更记录表_产品!A:P,16,0),"")</f>
        <v>已完成</v>
      </c>
      <c r="R305" s="40">
        <f>IFERROR(VLOOKUP(A:A,变更记录表_产品!A:Q,17,0),"")</f>
        <v>0</v>
      </c>
      <c r="S305" s="70" t="s">
        <v>144</v>
      </c>
      <c r="T305" s="71">
        <v>0</v>
      </c>
    </row>
    <row r="306" spans="1:20">
      <c r="A306" s="24">
        <v>304</v>
      </c>
      <c r="B306" s="50">
        <f>IFERROR(VLOOKUP(A:A,变更记录表_产品!A:B,2,0),"")</f>
        <v>42577</v>
      </c>
      <c r="C306" s="43" t="str">
        <f>IFERROR(VLOOKUP(A:A,变更记录表_产品!A:C,3,0),"")</f>
        <v>盛斌斌</v>
      </c>
      <c r="D306" s="43" t="str">
        <f>IFERROR(VLOOKUP(A:A,变更记录表_产品!A:D,4,0),"")</f>
        <v>维修工程部</v>
      </c>
      <c r="E306" s="43" t="str">
        <f>IFERROR(VLOOKUP(A:A,变更记录表_产品!A:E,5,0),"")</f>
        <v>MIS</v>
      </c>
      <c r="F306" s="40" t="str">
        <f>IFERROR(VLOOKUP(A:A,变更记录表_产品!A:F,6,0),"")</f>
        <v>IDG滑油冷却器时控件IT标准版</v>
      </c>
      <c r="G306" s="46">
        <f>IFERROR(VLOOKUP(A:A,变更记录表_产品!A:G,7,0),"")</f>
        <v>0</v>
      </c>
      <c r="H306" s="57" t="str">
        <f>IFERROR(VLOOKUP(A:A,变更记录表_产品!A:I,9,0),"")</f>
        <v>中</v>
      </c>
      <c r="I306" s="57">
        <f>IFERROR(VLOOKUP(A:A,变更记录表_产品!A:J,10,0),"")</f>
        <v>0.1</v>
      </c>
      <c r="J306" s="61">
        <f>IFERROR(VLOOKUP(A:A,变更记录表_产品!A:H,8,0),"")</f>
        <v>0</v>
      </c>
      <c r="K306" s="65" t="str">
        <f>IFERROR(VLOOKUP(A:A,变更记录表_产品!A:M,13,0),"")</f>
        <v>程泽</v>
      </c>
      <c r="L306" s="65" t="str">
        <f>IFERROR(VLOOKUP(A:A,变更记录表_产品!A:N,14,0),"")</f>
        <v>陈飞</v>
      </c>
      <c r="M306" s="50">
        <f>IFERROR(VLOOKUP(A:A,变更记录表_产品!A:K,11,0),"")</f>
        <v>42580</v>
      </c>
      <c r="N306" s="50">
        <f>IFERROR(VLOOKUP(A:A,变更记录表_产品!A:L,12,0),"")</f>
        <v>42579</v>
      </c>
      <c r="O306" s="20">
        <f t="shared" ca="1" si="4"/>
        <v>540</v>
      </c>
      <c r="P306" s="65" t="str">
        <f>IFERROR(VLOOKUP(A:A,变更记录表_产品!A:O,15,0),"")</f>
        <v>数据变更</v>
      </c>
      <c r="Q306" s="70" t="str">
        <f>IFERROR(VLOOKUP(A:A,变更记录表_产品!A:P,16,0),"")</f>
        <v>已完成</v>
      </c>
      <c r="R306" s="40" t="str">
        <f>IFERROR(VLOOKUP(A:A,变更记录表_产品!A:Q,17,0),"")</f>
        <v>.\数据提取变更签字扫描件\机务\20160729.pdf</v>
      </c>
      <c r="S306" s="70" t="s">
        <v>144</v>
      </c>
      <c r="T306" s="71">
        <v>0</v>
      </c>
    </row>
    <row r="307" spans="1:20" ht="33.75">
      <c r="A307" s="24">
        <v>305</v>
      </c>
      <c r="B307" s="50">
        <f>IFERROR(VLOOKUP(A:A,变更记录表_产品!A:B,2,0),"")</f>
        <v>42578</v>
      </c>
      <c r="C307" s="43" t="str">
        <f>IFERROR(VLOOKUP(A:A,变更记录表_产品!A:C,3,0),"")</f>
        <v>张志瑜</v>
      </c>
      <c r="D307" s="43" t="str">
        <f>IFERROR(VLOOKUP(A:A,变更记录表_产品!A:D,4,0),"")</f>
        <v>采购保障部</v>
      </c>
      <c r="E307" s="43" t="str">
        <f>IFERROR(VLOOKUP(A:A,变更记录表_产品!A:E,5,0),"")</f>
        <v>MIS</v>
      </c>
      <c r="F307" s="40" t="str">
        <f>IFERROR(VLOOKUP(A:A,变更记录表_产品!A:F,6,0),"")</f>
        <v>20160726-工具可用库存数据提取</v>
      </c>
      <c r="G307" s="46" t="str">
        <f>IFERROR(VLOOKUP(A:A,变更记录表_产品!A:G,7,0),"")</f>
        <v>工具查询界面，  需要导出字段：工具件号、条形码、英文名、中文名、数量、仓库、架座、类别、厂家编号、属性、以及最后一栏：包内/包/包外。</v>
      </c>
      <c r="H307" s="57" t="str">
        <f>IFERROR(VLOOKUP(A:A,变更记录表_产品!A:I,9,0),"")</f>
        <v>高</v>
      </c>
      <c r="I307" s="57">
        <f>IFERROR(VLOOKUP(A:A,变更记录表_产品!A:J,10,0),"")</f>
        <v>0.2</v>
      </c>
      <c r="J307" s="61">
        <f>IFERROR(VLOOKUP(A:A,变更记录表_产品!A:H,8,0),"")</f>
        <v>0</v>
      </c>
      <c r="K307" s="65" t="str">
        <f>IFERROR(VLOOKUP(A:A,变更记录表_产品!A:M,13,0),"")</f>
        <v>杨潇白</v>
      </c>
      <c r="L307" s="65" t="str">
        <f>IFERROR(VLOOKUP(A:A,变更记录表_产品!A:N,14,0),"")</f>
        <v>陈飞</v>
      </c>
      <c r="M307" s="50">
        <f>IFERROR(VLOOKUP(A:A,变更记录表_产品!A:K,11,0),"")</f>
        <v>42580</v>
      </c>
      <c r="N307" s="50">
        <f>IFERROR(VLOOKUP(A:A,变更记录表_产品!A:L,12,0),"")</f>
        <v>42579</v>
      </c>
      <c r="O307" s="20">
        <f t="shared" ca="1" si="4"/>
        <v>539</v>
      </c>
      <c r="P307" s="65" t="str">
        <f>IFERROR(VLOOKUP(A:A,变更记录表_产品!A:O,15,0),"")</f>
        <v>数据提取</v>
      </c>
      <c r="Q307" s="70" t="str">
        <f>IFERROR(VLOOKUP(A:A,变更记录表_产品!A:P,16,0),"")</f>
        <v>已完成</v>
      </c>
      <c r="R307" s="40" t="str">
        <f>IFERROR(VLOOKUP(A:A,变更记录表_产品!A:Q,17,0),"")</f>
        <v>.\数据提取变更签字扫描件\机务\20160726-工具可用库存数据提取-signed.pdf</v>
      </c>
      <c r="S307" s="70" t="s">
        <v>25</v>
      </c>
      <c r="T307" s="71">
        <v>0</v>
      </c>
    </row>
    <row r="308" spans="1:20">
      <c r="A308" s="24">
        <v>306</v>
      </c>
      <c r="B308" s="50">
        <f>IFERROR(VLOOKUP(A:A,变更记录表_产品!A:B,2,0),"")</f>
        <v>42579</v>
      </c>
      <c r="C308" s="43" t="str">
        <f>IFERROR(VLOOKUP(A:A,变更记录表_产品!A:C,3,0),"")</f>
        <v>张志瑜</v>
      </c>
      <c r="D308" s="43" t="str">
        <f>IFERROR(VLOOKUP(A:A,变更记录表_产品!A:D,4,0),"")</f>
        <v>采购保障部</v>
      </c>
      <c r="E308" s="43" t="str">
        <f>IFERROR(VLOOKUP(A:A,变更记录表_产品!A:E,5,0),"")</f>
        <v>MIS</v>
      </c>
      <c r="F308" s="40" t="str">
        <f>IFERROR(VLOOKUP(A:A,变更记录表_产品!A:F,6,0),"")</f>
        <v>20160727-航材数据提取</v>
      </c>
      <c r="G308" s="46" t="str">
        <f>IFERROR(VLOOKUP(A:A,变更记录表_产品!A:G,7,0),"")</f>
        <v>件号定义界面并与其他界面的数据做链接提取</v>
      </c>
      <c r="H308" s="57" t="str">
        <f>IFERROR(VLOOKUP(A:A,变更记录表_产品!A:I,9,0),"")</f>
        <v>高</v>
      </c>
      <c r="I308" s="57">
        <f>IFERROR(VLOOKUP(A:A,变更记录表_产品!A:J,10,0),"")</f>
        <v>0.3</v>
      </c>
      <c r="J308" s="61">
        <f>IFERROR(VLOOKUP(A:A,变更记录表_产品!A:H,8,0),"")</f>
        <v>0</v>
      </c>
      <c r="K308" s="65" t="str">
        <f>IFERROR(VLOOKUP(A:A,变更记录表_产品!A:M,13,0),"")</f>
        <v>杨潇白</v>
      </c>
      <c r="L308" s="65" t="str">
        <f>IFERROR(VLOOKUP(A:A,变更记录表_产品!A:N,14,0),"")</f>
        <v>陈飞</v>
      </c>
      <c r="M308" s="50">
        <f>IFERROR(VLOOKUP(A:A,变更记录表_产品!A:K,11,0),"")</f>
        <v>42585</v>
      </c>
      <c r="N308" s="50">
        <f>IFERROR(VLOOKUP(A:A,变更记录表_产品!A:L,12,0),"")</f>
        <v>42584</v>
      </c>
      <c r="O308" s="20">
        <f t="shared" ca="1" si="4"/>
        <v>538</v>
      </c>
      <c r="P308" s="65" t="str">
        <f>IFERROR(VLOOKUP(A:A,变更记录表_产品!A:O,15,0),"")</f>
        <v>数据提取</v>
      </c>
      <c r="Q308" s="70" t="str">
        <f>IFERROR(VLOOKUP(A:A,变更记录表_产品!A:P,16,0),"")</f>
        <v>已完成</v>
      </c>
      <c r="R308" s="40" t="str">
        <f>IFERROR(VLOOKUP(A:A,变更记录表_产品!A:Q,17,0),"")</f>
        <v>.\数据提取变更签字扫描件\机务\20160727-航材数据提取-signed.pdf</v>
      </c>
      <c r="S308" s="70" t="s">
        <v>25</v>
      </c>
      <c r="T308" s="71">
        <v>0</v>
      </c>
    </row>
    <row r="309" spans="1:20">
      <c r="A309" s="24">
        <v>307</v>
      </c>
      <c r="B309" s="50">
        <f>IFERROR(VLOOKUP(A:A,变更记录表_产品!A:B,2,0),"")</f>
        <v>42579</v>
      </c>
      <c r="C309" s="43" t="str">
        <f>IFERROR(VLOOKUP(A:A,变更记录表_产品!A:C,3,0),"")</f>
        <v>盛斌斌</v>
      </c>
      <c r="D309" s="43" t="str">
        <f>IFERROR(VLOOKUP(A:A,变更记录表_产品!A:D,4,0),"")</f>
        <v>维修工程部</v>
      </c>
      <c r="E309" s="43" t="str">
        <f>IFERROR(VLOOKUP(A:A,变更记录表_产品!A:E,5,0),"")</f>
        <v>MIS</v>
      </c>
      <c r="F309" s="40" t="str">
        <f>IFERROR(VLOOKUP(A:A,变更记录表_产品!A:F,6,0),"")</f>
        <v>机组氧气瓶压力传感器时控件IT标准版</v>
      </c>
      <c r="G309" s="46">
        <f>IFERROR(VLOOKUP(A:A,变更记录表_产品!A:G,7,0),"")</f>
        <v>0</v>
      </c>
      <c r="H309" s="57" t="str">
        <f>IFERROR(VLOOKUP(A:A,变更记录表_产品!A:I,9,0),"")</f>
        <v>中</v>
      </c>
      <c r="I309" s="57">
        <f>IFERROR(VLOOKUP(A:A,变更记录表_产品!A:J,10,0),"")</f>
        <v>0.1</v>
      </c>
      <c r="J309" s="61">
        <f>IFERROR(VLOOKUP(A:A,变更记录表_产品!A:H,8,0),"")</f>
        <v>0</v>
      </c>
      <c r="K309" s="65" t="str">
        <f>IFERROR(VLOOKUP(A:A,变更记录表_产品!A:M,13,0),"")</f>
        <v>程泽</v>
      </c>
      <c r="L309" s="65" t="str">
        <f>IFERROR(VLOOKUP(A:A,变更记录表_产品!A:N,14,0),"")</f>
        <v>陈飞</v>
      </c>
      <c r="M309" s="50">
        <f>IFERROR(VLOOKUP(A:A,变更记录表_产品!A:K,11,0),"")</f>
        <v>42580</v>
      </c>
      <c r="N309" s="50">
        <f>IFERROR(VLOOKUP(A:A,变更记录表_产品!A:L,12,0),"")</f>
        <v>42579</v>
      </c>
      <c r="O309" s="20">
        <f t="shared" ca="1" si="4"/>
        <v>538</v>
      </c>
      <c r="P309" s="65" t="str">
        <f>IFERROR(VLOOKUP(A:A,变更记录表_产品!A:O,15,0),"")</f>
        <v>数据变更</v>
      </c>
      <c r="Q309" s="70" t="str">
        <f>IFERROR(VLOOKUP(A:A,变更记录表_产品!A:P,16,0),"")</f>
        <v>已完成</v>
      </c>
      <c r="R309" s="40" t="str">
        <f>IFERROR(VLOOKUP(A:A,变更记录表_产品!A:Q,17,0),"")</f>
        <v>.\数据提取变更签字扫描件\机务\20160729.pdf</v>
      </c>
      <c r="S309" s="70" t="s">
        <v>144</v>
      </c>
      <c r="T309" s="71">
        <v>0</v>
      </c>
    </row>
    <row r="310" spans="1:20" ht="22.5">
      <c r="A310" s="24">
        <v>308</v>
      </c>
      <c r="B310" s="50">
        <f>IFERROR(VLOOKUP(A:A,变更记录表_产品!A:B,2,0),"")</f>
        <v>42580</v>
      </c>
      <c r="C310" s="43" t="str">
        <f>IFERROR(VLOOKUP(A:A,变更记录表_产品!A:C,3,0),"")</f>
        <v>张琦</v>
      </c>
      <c r="D310" s="43" t="str">
        <f>IFERROR(VLOOKUP(A:A,变更记录表_产品!A:D,4,0),"")</f>
        <v>维修工程部</v>
      </c>
      <c r="E310" s="43" t="str">
        <f>IFERROR(VLOOKUP(A:A,变更记录表_产品!A:E,5,0),"")</f>
        <v>MIS</v>
      </c>
      <c r="F310" s="40" t="str">
        <f>IFERROR(VLOOKUP(A:A,变更记录表_产品!A:F,6,0),"")</f>
        <v>Fw:Re:Re:Fw:Re:Fw:  B8327飞行天数错</v>
      </c>
      <c r="G310" s="46" t="str">
        <f>IFERROR(VLOOKUP(A:A,变更记录表_产品!A:G,7,0),"")</f>
        <v>8435这架飞机的出厂日期无法在前台操作删除，请后台删除</v>
      </c>
      <c r="H310" s="57" t="str">
        <f>IFERROR(VLOOKUP(A:A,变更记录表_产品!A:I,9,0),"")</f>
        <v>中</v>
      </c>
      <c r="I310" s="57">
        <f>IFERROR(VLOOKUP(A:A,变更记录表_产品!A:J,10,0),"")</f>
        <v>0.1</v>
      </c>
      <c r="J310" s="61">
        <f>IFERROR(VLOOKUP(A:A,变更记录表_产品!A:H,8,0),"")</f>
        <v>0</v>
      </c>
      <c r="K310" s="65" t="str">
        <f>IFERROR(VLOOKUP(A:A,变更记录表_产品!A:M,13,0),"")</f>
        <v>程泽</v>
      </c>
      <c r="L310" s="65" t="str">
        <f>IFERROR(VLOOKUP(A:A,变更记录表_产品!A:N,14,0),"")</f>
        <v>陈飞</v>
      </c>
      <c r="M310" s="50">
        <f>IFERROR(VLOOKUP(A:A,变更记录表_产品!A:K,11,0),"")</f>
        <v>42587</v>
      </c>
      <c r="N310" s="50">
        <f>IFERROR(VLOOKUP(A:A,变更记录表_产品!A:L,12,0),"")</f>
        <v>42598</v>
      </c>
      <c r="O310" s="20">
        <f t="shared" ca="1" si="4"/>
        <v>537</v>
      </c>
      <c r="P310" s="65" t="str">
        <f>IFERROR(VLOOKUP(A:A,变更记录表_产品!A:O,15,0),"")</f>
        <v>数据变更</v>
      </c>
      <c r="Q310" s="70" t="str">
        <f>IFERROR(VLOOKUP(A:A,变更记录表_产品!A:P,16,0),"")</f>
        <v>已完成</v>
      </c>
      <c r="R310" s="40" t="str">
        <f>IFERROR(VLOOKUP(A:A,变更记录表_产品!A:Q,17,0),"")</f>
        <v>.\数据提取变更签字扫描件\机务\20160729.pdf</v>
      </c>
      <c r="S310" s="70" t="s">
        <v>92</v>
      </c>
      <c r="T310" s="71">
        <v>0</v>
      </c>
    </row>
    <row r="311" spans="1:20" ht="56.25">
      <c r="A311" s="24">
        <v>309</v>
      </c>
      <c r="B311" s="50">
        <f>IFERROR(VLOOKUP(A:A,变更记录表_产品!A:B,2,0),"")</f>
        <v>42580</v>
      </c>
      <c r="C311" s="43" t="str">
        <f>IFERROR(VLOOKUP(A:A,变更记录表_产品!A:C,3,0),"")</f>
        <v>张琦</v>
      </c>
      <c r="D311" s="43" t="str">
        <f>IFERROR(VLOOKUP(A:A,变更记录表_产品!A:D,4,0),"")</f>
        <v>维修工程部</v>
      </c>
      <c r="E311" s="43" t="str">
        <f>IFERROR(VLOOKUP(A:A,变更记录表_产品!A:E,5,0),"")</f>
        <v>MIS</v>
      </c>
      <c r="F311" s="40" t="str">
        <f>IFERROR(VLOOKUP(A:A,变更记录表_产品!A:F,6,0),"")</f>
        <v>Fw:关于DFDR译码工卡进MIS</v>
      </c>
      <c r="G311" s="46" t="str">
        <f>IFERROR(VLOOKUP(A:A,变更记录表_产品!A:G,7,0),"")</f>
        <v>做2个数据，将工卡数据加入化验类项目管理。
B1893 TGPE-M3133-001 WO160620857795 操作人 冯小辉 日期均按完工日期写入 2016-06-29
B1895 TGPE-M3133-001 WO160620857797 操作人 冯小辉 日期均按完工日期写入 2016-06-30</v>
      </c>
      <c r="H311" s="57" t="str">
        <f>IFERROR(VLOOKUP(A:A,变更记录表_产品!A:I,9,0),"")</f>
        <v>中</v>
      </c>
      <c r="I311" s="57">
        <f>IFERROR(VLOOKUP(A:A,变更记录表_产品!A:J,10,0),"")</f>
        <v>0.1</v>
      </c>
      <c r="J311" s="61" t="str">
        <f>IFERROR(VLOOKUP(A:A,变更记录表_产品!A:H,8,0),"")</f>
        <v>有2份化验类工卡，需要在化验类项目管理进行控制。但先后顺序没有协商好，完工时工卡还不是化验类，先进行了完工，再改版工卡为化验类工卡，目前这2份工卡无法在化验类项目管理功能内进行上传操作。</v>
      </c>
      <c r="K311" s="65" t="str">
        <f>IFERROR(VLOOKUP(A:A,变更记录表_产品!A:M,13,0),"")</f>
        <v>程泽</v>
      </c>
      <c r="L311" s="65" t="str">
        <f>IFERROR(VLOOKUP(A:A,变更记录表_产品!A:N,14,0),"")</f>
        <v>陈飞</v>
      </c>
      <c r="M311" s="50">
        <f>IFERROR(VLOOKUP(A:A,变更记录表_产品!A:K,11,0),"")</f>
        <v>42587</v>
      </c>
      <c r="N311" s="50">
        <f>IFERROR(VLOOKUP(A:A,变更记录表_产品!A:L,12,0),"")</f>
        <v>42592</v>
      </c>
      <c r="O311" s="20">
        <f t="shared" ca="1" si="4"/>
        <v>537</v>
      </c>
      <c r="P311" s="65" t="str">
        <f>IFERROR(VLOOKUP(A:A,变更记录表_产品!A:O,15,0),"")</f>
        <v>数据变更</v>
      </c>
      <c r="Q311" s="70" t="str">
        <f>IFERROR(VLOOKUP(A:A,变更记录表_产品!A:P,16,0),"")</f>
        <v>已完成</v>
      </c>
      <c r="R311" s="40" t="str">
        <f>IFERROR(VLOOKUP(A:A,变更记录表_产品!A:Q,17,0),"")</f>
        <v>.\数据提取变更签字扫描件\机务\20160729.pdf</v>
      </c>
      <c r="S311" s="70" t="s">
        <v>92</v>
      </c>
      <c r="T311" s="71">
        <v>0</v>
      </c>
    </row>
    <row r="312" spans="1:20">
      <c r="A312" s="24">
        <v>310</v>
      </c>
      <c r="B312" s="50">
        <f>IFERROR(VLOOKUP(A:A,变更记录表_产品!A:B,2,0),"")</f>
        <v>42580</v>
      </c>
      <c r="C312" s="43" t="str">
        <f>IFERROR(VLOOKUP(A:A,变更记录表_产品!A:C,3,0),"")</f>
        <v>盛斌斌</v>
      </c>
      <c r="D312" s="43" t="str">
        <f>IFERROR(VLOOKUP(A:A,变更记录表_产品!A:D,4,0),"")</f>
        <v>维修工程部</v>
      </c>
      <c r="E312" s="43" t="str">
        <f>IFERROR(VLOOKUP(A:A,变更记录表_产品!A:E,5,0),"")</f>
        <v>MIS</v>
      </c>
      <c r="F312" s="40" t="str">
        <f>IFERROR(VLOOKUP(A:A,变更记录表_产品!A:F,6,0),"")</f>
        <v>TGC-A321111-01-3时控件IT标准版</v>
      </c>
      <c r="G312" s="46">
        <f>IFERROR(VLOOKUP(A:A,变更记录表_产品!A:G,7,0),"")</f>
        <v>0</v>
      </c>
      <c r="H312" s="57" t="str">
        <f>IFERROR(VLOOKUP(A:A,变更记录表_产品!A:I,9,0),"")</f>
        <v>中</v>
      </c>
      <c r="I312" s="57">
        <f>IFERROR(VLOOKUP(A:A,变更记录表_产品!A:J,10,0),"")</f>
        <v>0.1</v>
      </c>
      <c r="J312" s="61">
        <f>IFERROR(VLOOKUP(A:A,变更记录表_产品!A:H,8,0),"")</f>
        <v>0</v>
      </c>
      <c r="K312" s="65" t="str">
        <f>IFERROR(VLOOKUP(A:A,变更记录表_产品!A:M,13,0),"")</f>
        <v>程泽</v>
      </c>
      <c r="L312" s="65" t="str">
        <f>IFERROR(VLOOKUP(A:A,变更记录表_产品!A:N,14,0),"")</f>
        <v>陈飞</v>
      </c>
      <c r="M312" s="50">
        <f>IFERROR(VLOOKUP(A:A,变更记录表_产品!A:K,11,0),"")</f>
        <v>42580</v>
      </c>
      <c r="N312" s="50">
        <f>IFERROR(VLOOKUP(A:A,变更记录表_产品!A:L,12,0),"")</f>
        <v>42583</v>
      </c>
      <c r="O312" s="20">
        <f t="shared" ca="1" si="4"/>
        <v>537</v>
      </c>
      <c r="P312" s="65" t="str">
        <f>IFERROR(VLOOKUP(A:A,变更记录表_产品!A:O,15,0),"")</f>
        <v>数据变更</v>
      </c>
      <c r="Q312" s="70" t="str">
        <f>IFERROR(VLOOKUP(A:A,变更记录表_产品!A:P,16,0),"")</f>
        <v>已完成</v>
      </c>
      <c r="R312" s="40" t="str">
        <f>IFERROR(VLOOKUP(A:A,变更记录表_产品!A:Q,17,0),"")</f>
        <v>.\数据提取变更签字扫描件\机务\20160729（2）.pdf</v>
      </c>
      <c r="S312" s="70" t="s">
        <v>144</v>
      </c>
      <c r="T312" s="71">
        <v>0</v>
      </c>
    </row>
    <row r="313" spans="1:20">
      <c r="A313" s="24">
        <v>311</v>
      </c>
      <c r="B313" s="50">
        <f>IFERROR(VLOOKUP(A:A,变更记录表_产品!A:B,2,0),"")</f>
        <v>42580</v>
      </c>
      <c r="C313" s="43" t="str">
        <f>IFERROR(VLOOKUP(A:A,变更记录表_产品!A:C,3,0),"")</f>
        <v>盛斌斌</v>
      </c>
      <c r="D313" s="43" t="str">
        <f>IFERROR(VLOOKUP(A:A,变更记录表_产品!A:D,4,0),"")</f>
        <v>维修工程部</v>
      </c>
      <c r="E313" s="43" t="str">
        <f>IFERROR(VLOOKUP(A:A,变更记录表_产品!A:E,5,0),"")</f>
        <v>MIS</v>
      </c>
      <c r="F313" s="40" t="str">
        <f>IFERROR(VLOOKUP(A:A,变更记录表_产品!A:F,6,0),"")</f>
        <v>TGC-M2126-002时控件IT标准版</v>
      </c>
      <c r="G313" s="46">
        <f>IFERROR(VLOOKUP(A:A,变更记录表_产品!A:G,7,0),"")</f>
        <v>0</v>
      </c>
      <c r="H313" s="57" t="str">
        <f>IFERROR(VLOOKUP(A:A,变更记录表_产品!A:I,9,0),"")</f>
        <v>中</v>
      </c>
      <c r="I313" s="57">
        <f>IFERROR(VLOOKUP(A:A,变更记录表_产品!A:J,10,0),"")</f>
        <v>0.1</v>
      </c>
      <c r="J313" s="61">
        <f>IFERROR(VLOOKUP(A:A,变更记录表_产品!A:H,8,0),"")</f>
        <v>0</v>
      </c>
      <c r="K313" s="65" t="str">
        <f>IFERROR(VLOOKUP(A:A,变更记录表_产品!A:M,13,0),"")</f>
        <v>程泽</v>
      </c>
      <c r="L313" s="65" t="str">
        <f>IFERROR(VLOOKUP(A:A,变更记录表_产品!A:N,14,0),"")</f>
        <v>陈飞</v>
      </c>
      <c r="M313" s="50">
        <f>IFERROR(VLOOKUP(A:A,变更记录表_产品!A:K,11,0),"")</f>
        <v>42580</v>
      </c>
      <c r="N313" s="50">
        <f>IFERROR(VLOOKUP(A:A,变更记录表_产品!A:L,12,0),"")</f>
        <v>42583</v>
      </c>
      <c r="O313" s="20">
        <f t="shared" ca="1" si="4"/>
        <v>537</v>
      </c>
      <c r="P313" s="65" t="str">
        <f>IFERROR(VLOOKUP(A:A,变更记录表_产品!A:O,15,0),"")</f>
        <v>数据变更</v>
      </c>
      <c r="Q313" s="70" t="str">
        <f>IFERROR(VLOOKUP(A:A,变更记录表_产品!A:P,16,0),"")</f>
        <v>已完成</v>
      </c>
      <c r="R313" s="40" t="str">
        <f>IFERROR(VLOOKUP(A:A,变更记录表_产品!A:Q,17,0),"")</f>
        <v>.\数据提取变更签字扫描件\机务\20160729（2）.pdf</v>
      </c>
      <c r="S313" s="70" t="s">
        <v>144</v>
      </c>
      <c r="T313" s="71">
        <v>0</v>
      </c>
    </row>
    <row r="314" spans="1:20">
      <c r="A314" s="24">
        <v>312</v>
      </c>
      <c r="B314" s="50">
        <f>IFERROR(VLOOKUP(A:A,变更记录表_产品!A:B,2,0),"")</f>
        <v>42580</v>
      </c>
      <c r="C314" s="43" t="str">
        <f>IFERROR(VLOOKUP(A:A,变更记录表_产品!A:C,3,0),"")</f>
        <v>谢志谦</v>
      </c>
      <c r="D314" s="43" t="str">
        <f>IFERROR(VLOOKUP(A:A,变更记录表_产品!A:D,4,0),"")</f>
        <v>维修工程部</v>
      </c>
      <c r="E314" s="43" t="str">
        <f>IFERROR(VLOOKUP(A:A,变更记录表_产品!A:E,5,0),"")</f>
        <v>MIS</v>
      </c>
      <c r="F314" s="40" t="str">
        <f>IFERROR(VLOOKUP(A:A,变更记录表_产品!A:F,6,0),"")</f>
        <v>Re:Fw:MIS中错误序号件信息删除</v>
      </c>
      <c r="G314" s="46" t="str">
        <f>IFERROR(VLOOKUP(A:A,变更记录表_产品!A:G,7,0),"")</f>
        <v>删除轮子刹车的移动记录，删除送修合同。</v>
      </c>
      <c r="H314" s="57" t="str">
        <f>IFERROR(VLOOKUP(A:A,变更记录表_产品!A:I,9,0),"")</f>
        <v>中</v>
      </c>
      <c r="I314" s="57">
        <f>IFERROR(VLOOKUP(A:A,变更记录表_产品!A:J,10,0),"")</f>
        <v>0.1</v>
      </c>
      <c r="J314" s="61">
        <f>IFERROR(VLOOKUP(A:A,变更记录表_产品!A:H,8,0),"")</f>
        <v>0</v>
      </c>
      <c r="K314" s="65" t="str">
        <f>IFERROR(VLOOKUP(A:A,变更记录表_产品!A:M,13,0),"")</f>
        <v>程泽</v>
      </c>
      <c r="L314" s="65" t="str">
        <f>IFERROR(VLOOKUP(A:A,变更记录表_产品!A:N,14,0),"")</f>
        <v>陈飞</v>
      </c>
      <c r="M314" s="50">
        <f>IFERROR(VLOOKUP(A:A,变更记录表_产品!A:K,11,0),"")</f>
        <v>42587</v>
      </c>
      <c r="N314" s="50">
        <f>IFERROR(VLOOKUP(A:A,变更记录表_产品!A:L,12,0),"")</f>
        <v>42652</v>
      </c>
      <c r="O314" s="20">
        <f t="shared" ca="1" si="4"/>
        <v>537</v>
      </c>
      <c r="P314" s="65" t="str">
        <f>IFERROR(VLOOKUP(A:A,变更记录表_产品!A:O,15,0),"")</f>
        <v>数据变更</v>
      </c>
      <c r="Q314" s="70" t="str">
        <f>IFERROR(VLOOKUP(A:A,变更记录表_产品!A:P,16,0),"")</f>
        <v>已完成</v>
      </c>
      <c r="R314" s="40" t="str">
        <f>IFERROR(VLOOKUP(A:A,变更记录表_产品!A:Q,17,0),"")</f>
        <v>.\数据提取变更签字扫描件\机务\20160729（2）.pdf</v>
      </c>
      <c r="S314" s="70" t="s">
        <v>92</v>
      </c>
      <c r="T314" s="71">
        <v>0</v>
      </c>
    </row>
    <row r="315" spans="1:20">
      <c r="A315" s="24">
        <v>313</v>
      </c>
      <c r="B315" s="50">
        <f>IFERROR(VLOOKUP(A:A,变更记录表_产品!A:B,2,0),"")</f>
        <v>42580</v>
      </c>
      <c r="C315" s="43" t="str">
        <f>IFERROR(VLOOKUP(A:A,变更记录表_产品!A:C,3,0),"")</f>
        <v>盛斌斌</v>
      </c>
      <c r="D315" s="43" t="str">
        <f>IFERROR(VLOOKUP(A:A,变更记录表_产品!A:D,4,0),"")</f>
        <v>维修工程部</v>
      </c>
      <c r="E315" s="43" t="str">
        <f>IFERROR(VLOOKUP(A:A,变更记录表_产品!A:E,5,0),"")</f>
        <v>MIS</v>
      </c>
      <c r="F315" s="40" t="str">
        <f>IFERROR(VLOOKUP(A:A,变更记录表_产品!A:F,6,0),"")</f>
        <v>拉一个子件-DMM</v>
      </c>
      <c r="G315" s="46">
        <f>IFERROR(VLOOKUP(A:A,变更记录表_产品!A:G,7,0),"")</f>
        <v>0</v>
      </c>
      <c r="H315" s="57" t="str">
        <f>IFERROR(VLOOKUP(A:A,变更记录表_产品!A:I,9,0),"")</f>
        <v>中</v>
      </c>
      <c r="I315" s="57">
        <f>IFERROR(VLOOKUP(A:A,变更记录表_产品!A:J,10,0),"")</f>
        <v>0.1</v>
      </c>
      <c r="J315" s="61">
        <f>IFERROR(VLOOKUP(A:A,变更记录表_产品!A:H,8,0),"")</f>
        <v>0</v>
      </c>
      <c r="K315" s="65" t="str">
        <f>IFERROR(VLOOKUP(A:A,变更记录表_产品!A:M,13,0),"")</f>
        <v>程泽</v>
      </c>
      <c r="L315" s="65" t="str">
        <f>IFERROR(VLOOKUP(A:A,变更记录表_产品!A:N,14,0),"")</f>
        <v>陈飞</v>
      </c>
      <c r="M315" s="50">
        <f>IFERROR(VLOOKUP(A:A,变更记录表_产品!A:K,11,0),"")</f>
        <v>42587</v>
      </c>
      <c r="N315" s="50">
        <f>IFERROR(VLOOKUP(A:A,变更记录表_产品!A:L,12,0),"")</f>
        <v>42652</v>
      </c>
      <c r="O315" s="20">
        <f t="shared" ca="1" si="4"/>
        <v>537</v>
      </c>
      <c r="P315" s="65" t="str">
        <f>IFERROR(VLOOKUP(A:A,变更记录表_产品!A:O,15,0),"")</f>
        <v>数据变更</v>
      </c>
      <c r="Q315" s="70" t="str">
        <f>IFERROR(VLOOKUP(A:A,变更记录表_产品!A:P,16,0),"")</f>
        <v>已完成</v>
      </c>
      <c r="R315" s="40" t="str">
        <f>IFERROR(VLOOKUP(A:A,变更记录表_产品!A:Q,17,0),"")</f>
        <v>.\数据提取变更签字扫描件\机务\20160729.pdf</v>
      </c>
      <c r="S315" s="70" t="s">
        <v>146</v>
      </c>
      <c r="T315" s="71">
        <v>0</v>
      </c>
    </row>
    <row r="316" spans="1:20" ht="45">
      <c r="A316" s="24">
        <v>314</v>
      </c>
      <c r="B316" s="50">
        <f>IFERROR(VLOOKUP(A:A,变更记录表_产品!A:B,2,0),"")</f>
        <v>42583</v>
      </c>
      <c r="C316" s="43" t="str">
        <f>IFERROR(VLOOKUP(A:A,变更记录表_产品!A:C,3,0),"")</f>
        <v>谢志谦</v>
      </c>
      <c r="D316" s="43" t="str">
        <f>IFERROR(VLOOKUP(A:A,变更记录表_产品!A:D,4,0),"")</f>
        <v>维修工程部</v>
      </c>
      <c r="E316" s="43" t="str">
        <f>IFERROR(VLOOKUP(A:A,变更记录表_产品!A:E,5,0),"")</f>
        <v>MIS</v>
      </c>
      <c r="F316" s="40" t="str">
        <f>IFERROR(VLOOKUP(A:A,变更记录表_产品!A:F,6,0),"")</f>
        <v>Re:Re:Fw:Re:Fw:Re:6752-F0666171</v>
      </c>
      <c r="G316" s="46" t="str">
        <f>IFERROR(VLOOKUP(A:A,变更记录表_产品!A:G,7,0),"")</f>
        <v>1、修改FLB数据，修改装机位置数据，装上件为PN:C20225510， SN:24780
2、错误的装上件 SN：YA016645-J 的装机位置需要恢复到2009年的发料位置</v>
      </c>
      <c r="H316" s="57" t="str">
        <f>IFERROR(VLOOKUP(A:A,变更记录表_产品!A:I,9,0),"")</f>
        <v>中</v>
      </c>
      <c r="I316" s="57">
        <f>IFERROR(VLOOKUP(A:A,变更记录表_产品!A:J,10,0),"")</f>
        <v>0.1</v>
      </c>
      <c r="J316" s="61" t="str">
        <f>IFERROR(VLOOKUP(A:A,变更记录表_产品!A:H,8,0),"")</f>
        <v>由于拆下件SN：16936不在DT或YC位，已经送修，所以FLB修改功能无法前台修改</v>
      </c>
      <c r="K316" s="65" t="str">
        <f>IFERROR(VLOOKUP(A:A,变更记录表_产品!A:M,13,0),"")</f>
        <v>程泽</v>
      </c>
      <c r="L316" s="65" t="str">
        <f>IFERROR(VLOOKUP(A:A,变更记录表_产品!A:N,14,0),"")</f>
        <v>陈飞</v>
      </c>
      <c r="M316" s="50">
        <f>IFERROR(VLOOKUP(A:A,变更记录表_产品!A:K,11,0),"")</f>
        <v>42587</v>
      </c>
      <c r="N316" s="50">
        <f>IFERROR(VLOOKUP(A:A,变更记录表_产品!A:L,12,0),"")</f>
        <v>42652</v>
      </c>
      <c r="O316" s="20">
        <f t="shared" ca="1" si="4"/>
        <v>534</v>
      </c>
      <c r="P316" s="65" t="str">
        <f>IFERROR(VLOOKUP(A:A,变更记录表_产品!A:O,15,0),"")</f>
        <v>数据变更</v>
      </c>
      <c r="Q316" s="70" t="str">
        <f>IFERROR(VLOOKUP(A:A,变更记录表_产品!A:P,16,0),"")</f>
        <v>已完成</v>
      </c>
      <c r="R316" s="40" t="str">
        <f>IFERROR(VLOOKUP(A:A,变更记录表_产品!A:Q,17,0),"")</f>
        <v>.\数据提取变更签字扫描件\机务\20160810.pdf</v>
      </c>
      <c r="S316" s="70" t="s">
        <v>92</v>
      </c>
      <c r="T316" s="71">
        <v>0</v>
      </c>
    </row>
    <row r="317" spans="1:20">
      <c r="A317" s="24">
        <v>315</v>
      </c>
      <c r="B317" s="50">
        <f>IFERROR(VLOOKUP(A:A,变更记录表_产品!A:B,2,0),"")</f>
        <v>42583</v>
      </c>
      <c r="C317" s="43" t="str">
        <f>IFERROR(VLOOKUP(A:A,变更记录表_产品!A:C,3,0),"")</f>
        <v>钱懿</v>
      </c>
      <c r="D317" s="43" t="str">
        <f>IFERROR(VLOOKUP(A:A,变更记录表_产品!A:D,4,0),"")</f>
        <v>维修工程部</v>
      </c>
      <c r="E317" s="43" t="str">
        <f>IFERROR(VLOOKUP(A:A,变更记录表_产品!A:E,5,0),"")</f>
        <v>MIS</v>
      </c>
      <c r="F317" s="40" t="str">
        <f>IFERROR(VLOOKUP(A:A,变更记录表_产品!A:F,6,0),"")</f>
        <v>B8645ST</v>
      </c>
      <c r="G317" s="46">
        <f>IFERROR(VLOOKUP(A:A,变更记录表_产品!A:G,7,0),"")</f>
        <v>0</v>
      </c>
      <c r="H317" s="57" t="str">
        <f>IFERROR(VLOOKUP(A:A,变更记录表_产品!A:I,9,0),"")</f>
        <v>高</v>
      </c>
      <c r="I317" s="57">
        <f>IFERROR(VLOOKUP(A:A,变更记录表_产品!A:J,10,0),"")</f>
        <v>0.1</v>
      </c>
      <c r="J317" s="61">
        <f>IFERROR(VLOOKUP(A:A,变更记录表_产品!A:H,8,0),"")</f>
        <v>0</v>
      </c>
      <c r="K317" s="65" t="str">
        <f>IFERROR(VLOOKUP(A:A,变更记录表_产品!A:M,13,0),"")</f>
        <v>程泽</v>
      </c>
      <c r="L317" s="65" t="str">
        <f>IFERROR(VLOOKUP(A:A,变更记录表_产品!A:N,14,0),"")</f>
        <v>陈飞</v>
      </c>
      <c r="M317" s="50">
        <f>IFERROR(VLOOKUP(A:A,变更记录表_产品!A:K,11,0),"")</f>
        <v>42583</v>
      </c>
      <c r="N317" s="50">
        <f>IFERROR(VLOOKUP(A:A,变更记录表_产品!A:L,12,0),"")</f>
        <v>42583</v>
      </c>
      <c r="O317" s="20">
        <f t="shared" ca="1" si="4"/>
        <v>534</v>
      </c>
      <c r="P317" s="65" t="str">
        <f>IFERROR(VLOOKUP(A:A,变更记录表_产品!A:O,15,0),"")</f>
        <v>数据变更</v>
      </c>
      <c r="Q317" s="70" t="str">
        <f>IFERROR(VLOOKUP(A:A,变更记录表_产品!A:P,16,0),"")</f>
        <v>已完成</v>
      </c>
      <c r="R317" s="40">
        <f>IFERROR(VLOOKUP(A:A,变更记录表_产品!A:Q,17,0),"")</f>
        <v>0</v>
      </c>
      <c r="S317" s="70" t="s">
        <v>144</v>
      </c>
      <c r="T317" s="71">
        <v>0</v>
      </c>
    </row>
    <row r="318" spans="1:20" ht="22.5">
      <c r="A318" s="24">
        <v>316</v>
      </c>
      <c r="B318" s="50">
        <f>IFERROR(VLOOKUP(A:A,变更记录表_产品!A:B,2,0),"")</f>
        <v>42584</v>
      </c>
      <c r="C318" s="43" t="str">
        <f>IFERROR(VLOOKUP(A:A,变更记录表_产品!A:C,3,0),"")</f>
        <v>谢志谦</v>
      </c>
      <c r="D318" s="43" t="str">
        <f>IFERROR(VLOOKUP(A:A,变更记录表_产品!A:D,4,0),"")</f>
        <v>维修工程部</v>
      </c>
      <c r="E318" s="43" t="str">
        <f>IFERROR(VLOOKUP(A:A,变更记录表_产品!A:E,5,0),"")</f>
        <v>MIS</v>
      </c>
      <c r="F318" s="40" t="str">
        <f>IFERROR(VLOOKUP(A:A,变更记录表_产品!A:F,6,0),"")</f>
        <v>B1628-F0676159删除换件信息</v>
      </c>
      <c r="G318" s="46" t="str">
        <f>IFERROR(VLOOKUP(A:A,变更记录表_产品!A:G,7,0),"")</f>
        <v>将FLB中的拆下件和装上件的信息都删除，然后PPC人工进行FLB修改。</v>
      </c>
      <c r="H318" s="57" t="str">
        <f>IFERROR(VLOOKUP(A:A,变更记录表_产品!A:I,9,0),"")</f>
        <v>中</v>
      </c>
      <c r="I318" s="57">
        <f>IFERROR(VLOOKUP(A:A,变更记录表_产品!A:J,10,0),"")</f>
        <v>0.1</v>
      </c>
      <c r="J318" s="61">
        <f>IFERROR(VLOOKUP(A:A,变更记录表_产品!A:H,8,0),"")</f>
        <v>0</v>
      </c>
      <c r="K318" s="65" t="str">
        <f>IFERROR(VLOOKUP(A:A,变更记录表_产品!A:M,13,0),"")</f>
        <v>程泽</v>
      </c>
      <c r="L318" s="65" t="str">
        <f>IFERROR(VLOOKUP(A:A,变更记录表_产品!A:N,14,0),"")</f>
        <v>陈飞</v>
      </c>
      <c r="M318" s="50">
        <f>IFERROR(VLOOKUP(A:A,变更记录表_产品!A:K,11,0),"")</f>
        <v>42587</v>
      </c>
      <c r="N318" s="50">
        <f>IFERROR(VLOOKUP(A:A,变更记录表_产品!A:L,12,0),"")</f>
        <v>42652</v>
      </c>
      <c r="O318" s="20">
        <f t="shared" ca="1" si="4"/>
        <v>533</v>
      </c>
      <c r="P318" s="65" t="str">
        <f>IFERROR(VLOOKUP(A:A,变更记录表_产品!A:O,15,0),"")</f>
        <v>数据变更</v>
      </c>
      <c r="Q318" s="70" t="str">
        <f>IFERROR(VLOOKUP(A:A,变更记录表_产品!A:P,16,0),"")</f>
        <v>已完成</v>
      </c>
      <c r="R318" s="40" t="str">
        <f>IFERROR(VLOOKUP(A:A,变更记录表_产品!A:Q,17,0),"")</f>
        <v>.\数据提取变更签字扫描件\机务\20160810.pdf</v>
      </c>
      <c r="S318" s="70" t="s">
        <v>92</v>
      </c>
      <c r="T318" s="71">
        <v>0</v>
      </c>
    </row>
    <row r="319" spans="1:20" ht="33.75">
      <c r="A319" s="24">
        <v>317</v>
      </c>
      <c r="B319" s="50">
        <f>IFERROR(VLOOKUP(A:A,变更记录表_产品!A:B,2,0),"")</f>
        <v>42584</v>
      </c>
      <c r="C319" s="43" t="str">
        <f>IFERROR(VLOOKUP(A:A,变更记录表_产品!A:C,3,0),"")</f>
        <v>周磊</v>
      </c>
      <c r="D319" s="43" t="str">
        <f>IFERROR(VLOOKUP(A:A,变更记录表_产品!A:D,4,0),"")</f>
        <v>维修工程部</v>
      </c>
      <c r="E319" s="43" t="str">
        <f>IFERROR(VLOOKUP(A:A,变更记录表_产品!A:E,5,0),"")</f>
        <v>MIS</v>
      </c>
      <c r="F319" s="40" t="str">
        <f>IFERROR(VLOOKUP(A:A,变更记录表_产品!A:F,6,0),"")</f>
        <v>Re:止动机构错误信息删除</v>
      </c>
      <c r="G319" s="46" t="str">
        <f>IFERROR(VLOOKUP(A:A,变更记录表_产品!A:G,7,0),"")</f>
        <v>装上件并没有随着换件记录的删除，而推到DZ位。
麻烦将部件PN：3282970-4，SN：YG092924-5，退回到DZ</v>
      </c>
      <c r="H319" s="57" t="str">
        <f>IFERROR(VLOOKUP(A:A,变更记录表_产品!A:I,9,0),"")</f>
        <v>中</v>
      </c>
      <c r="I319" s="57">
        <f>IFERROR(VLOOKUP(A:A,变更记录表_产品!A:J,10,0),"")</f>
        <v>0.1</v>
      </c>
      <c r="J319" s="61">
        <f>IFERROR(VLOOKUP(A:A,变更记录表_产品!A:H,8,0),"")</f>
        <v>0</v>
      </c>
      <c r="K319" s="65" t="str">
        <f>IFERROR(VLOOKUP(A:A,变更记录表_产品!A:M,13,0),"")</f>
        <v>程泽</v>
      </c>
      <c r="L319" s="65" t="str">
        <f>IFERROR(VLOOKUP(A:A,变更记录表_产品!A:N,14,0),"")</f>
        <v>陈飞</v>
      </c>
      <c r="M319" s="50">
        <f>IFERROR(VLOOKUP(A:A,变更记录表_产品!A:K,11,0),"")</f>
        <v>42587</v>
      </c>
      <c r="N319" s="50">
        <f>IFERROR(VLOOKUP(A:A,变更记录表_产品!A:L,12,0),"")</f>
        <v>42626</v>
      </c>
      <c r="O319" s="20">
        <f t="shared" ca="1" si="4"/>
        <v>533</v>
      </c>
      <c r="P319" s="65" t="str">
        <f>IFERROR(VLOOKUP(A:A,变更记录表_产品!A:O,15,0),"")</f>
        <v>数据变更</v>
      </c>
      <c r="Q319" s="70" t="str">
        <f>IFERROR(VLOOKUP(A:A,变更记录表_产品!A:P,16,0),"")</f>
        <v>已完成</v>
      </c>
      <c r="R319" s="40" t="str">
        <f>IFERROR(VLOOKUP(A:A,变更记录表_产品!A:Q,17,0),"")</f>
        <v>.\数据提取变更签字扫描件\机务\20160810.pdf</v>
      </c>
      <c r="S319" s="70" t="s">
        <v>92</v>
      </c>
      <c r="T319" s="71">
        <v>0</v>
      </c>
    </row>
    <row r="320" spans="1:20" ht="22.5">
      <c r="A320" s="24">
        <v>318</v>
      </c>
      <c r="B320" s="50">
        <f>IFERROR(VLOOKUP(A:A,变更记录表_产品!A:B,2,0),"")</f>
        <v>42584</v>
      </c>
      <c r="C320" s="43" t="str">
        <f>IFERROR(VLOOKUP(A:A,变更记录表_产品!A:C,3,0),"")</f>
        <v>张志瑜</v>
      </c>
      <c r="D320" s="43" t="str">
        <f>IFERROR(VLOOKUP(A:A,变更记录表_产品!A:D,4,0),"")</f>
        <v>采购保障部</v>
      </c>
      <c r="E320" s="43" t="str">
        <f>IFERROR(VLOOKUP(A:A,变更记录表_产品!A:E,5,0),"")</f>
        <v>MIS</v>
      </c>
      <c r="F320" s="40" t="str">
        <f>IFERROR(VLOOKUP(A:A,变更记录表_产品!A:F,6,0),"")</f>
        <v>20160802-送修合同 ERP推送数量为空</v>
      </c>
      <c r="G320" s="46" t="str">
        <f>IFERROR(VLOOKUP(A:A,变更记录表_产品!A:G,7,0),"")</f>
        <v>16ROW0100，  16ROR1986    ERP 推送，显示数量为空</v>
      </c>
      <c r="H320" s="57" t="str">
        <f>IFERROR(VLOOKUP(A:A,变更记录表_产品!A:I,9,0),"")</f>
        <v>高</v>
      </c>
      <c r="I320" s="57">
        <f>IFERROR(VLOOKUP(A:A,变更记录表_产品!A:J,10,0),"")</f>
        <v>0.1</v>
      </c>
      <c r="J320" s="61">
        <f>IFERROR(VLOOKUP(A:A,变更记录表_产品!A:H,8,0),"")</f>
        <v>0</v>
      </c>
      <c r="K320" s="65" t="str">
        <f>IFERROR(VLOOKUP(A:A,变更记录表_产品!A:M,13,0),"")</f>
        <v>柳琢</v>
      </c>
      <c r="L320" s="65" t="str">
        <f>IFERROR(VLOOKUP(A:A,变更记录表_产品!A:N,14,0),"")</f>
        <v>陈飞</v>
      </c>
      <c r="M320" s="50">
        <f>IFERROR(VLOOKUP(A:A,变更记录表_产品!A:K,11,0),"")</f>
        <v>42587</v>
      </c>
      <c r="N320" s="50">
        <f>IFERROR(VLOOKUP(A:A,变更记录表_产品!A:L,12,0),"")</f>
        <v>42597</v>
      </c>
      <c r="O320" s="20">
        <f t="shared" ca="1" si="4"/>
        <v>533</v>
      </c>
      <c r="P320" s="65" t="str">
        <f>IFERROR(VLOOKUP(A:A,变更记录表_产品!A:O,15,0),"")</f>
        <v>数据变更</v>
      </c>
      <c r="Q320" s="70" t="str">
        <f>IFERROR(VLOOKUP(A:A,变更记录表_产品!A:P,16,0),"")</f>
        <v>已完成</v>
      </c>
      <c r="R320" s="40" t="str">
        <f>IFERROR(VLOOKUP(A:A,变更记录表_产品!A:Q,17,0),"")</f>
        <v>.\数据提取变更签字扫描件\机务\20160802-ERP推送数量为空-signed.pdf</v>
      </c>
      <c r="S320" s="70" t="s">
        <v>145</v>
      </c>
      <c r="T320" s="71">
        <v>0</v>
      </c>
    </row>
    <row r="321" spans="1:20" ht="33.75">
      <c r="A321" s="24">
        <v>319</v>
      </c>
      <c r="B321" s="50">
        <f>IFERROR(VLOOKUP(A:A,变更记录表_产品!A:B,2,0),"")</f>
        <v>42584</v>
      </c>
      <c r="C321" s="43" t="str">
        <f>IFERROR(VLOOKUP(A:A,变更记录表_产品!A:C,3,0),"")</f>
        <v>张志瑜</v>
      </c>
      <c r="D321" s="43" t="str">
        <f>IFERROR(VLOOKUP(A:A,变更记录表_产品!A:D,4,0),"")</f>
        <v>采购保障部</v>
      </c>
      <c r="E321" s="43" t="str">
        <f>IFERROR(VLOOKUP(A:A,变更记录表_产品!A:E,5,0),"")</f>
        <v>MIS</v>
      </c>
      <c r="F321" s="40" t="str">
        <f>IFERROR(VLOOKUP(A:A,变更记录表_产品!A:F,6,0),"")</f>
        <v>20160802-POLS合同修改供应商地点 租赁改采购</v>
      </c>
      <c r="G321" s="46" t="str">
        <f>IFERROR(VLOOKUP(A:A,变更记录表_产品!A:G,7,0),"")</f>
        <v>15POLS0256、15POLS0413、16POLS0105、16POLS0130、16POLS0354这些合同做供应商地点修改，改为：航材采购</v>
      </c>
      <c r="H321" s="57" t="str">
        <f>IFERROR(VLOOKUP(A:A,变更记录表_产品!A:I,9,0),"")</f>
        <v>中</v>
      </c>
      <c r="I321" s="57">
        <f>IFERROR(VLOOKUP(A:A,变更记录表_产品!A:J,10,0),"")</f>
        <v>0.1</v>
      </c>
      <c r="J321" s="61">
        <f>IFERROR(VLOOKUP(A:A,变更记录表_产品!A:H,8,0),"")</f>
        <v>0</v>
      </c>
      <c r="K321" s="65" t="str">
        <f>IFERROR(VLOOKUP(A:A,变更记录表_产品!A:M,13,0),"")</f>
        <v>柳琢</v>
      </c>
      <c r="L321" s="65" t="str">
        <f>IFERROR(VLOOKUP(A:A,变更记录表_产品!A:N,14,0),"")</f>
        <v>陈飞</v>
      </c>
      <c r="M321" s="50">
        <f>IFERROR(VLOOKUP(A:A,变更记录表_产品!A:K,11,0),"")</f>
        <v>42587</v>
      </c>
      <c r="N321" s="50">
        <f>IFERROR(VLOOKUP(A:A,变更记录表_产品!A:L,12,0),"")</f>
        <v>42604</v>
      </c>
      <c r="O321" s="20">
        <f t="shared" ca="1" si="4"/>
        <v>533</v>
      </c>
      <c r="P321" s="65" t="str">
        <f>IFERROR(VLOOKUP(A:A,变更记录表_产品!A:O,15,0),"")</f>
        <v>数据变更</v>
      </c>
      <c r="Q321" s="70" t="str">
        <f>IFERROR(VLOOKUP(A:A,变更记录表_产品!A:P,16,0),"")</f>
        <v>已完成</v>
      </c>
      <c r="R321" s="40" t="str">
        <f>IFERROR(VLOOKUP(A:A,变更记录表_产品!A:Q,17,0),"")</f>
        <v>.\数据提取变更签字扫描件\机务\20160802-POLS合同租赁改价拨-signed.pdf</v>
      </c>
      <c r="S321" s="70" t="s">
        <v>92</v>
      </c>
      <c r="T321" s="71">
        <v>0</v>
      </c>
    </row>
    <row r="322" spans="1:20">
      <c r="A322" s="24">
        <v>320</v>
      </c>
      <c r="B322" s="50">
        <f>IFERROR(VLOOKUP(A:A,变更记录表_产品!A:B,2,0),"")</f>
        <v>42584</v>
      </c>
      <c r="C322" s="43" t="str">
        <f>IFERROR(VLOOKUP(A:A,变更记录表_产品!A:C,3,0),"")</f>
        <v>夏友平</v>
      </c>
      <c r="D322" s="43" t="str">
        <f>IFERROR(VLOOKUP(A:A,变更记录表_产品!A:D,4,0),"")</f>
        <v>维修工程部</v>
      </c>
      <c r="E322" s="43" t="str">
        <f>IFERROR(VLOOKUP(A:A,变更记录表_产品!A:E,5,0),"")</f>
        <v>MIS</v>
      </c>
      <c r="F322" s="40" t="str">
        <f>IFERROR(VLOOKUP(A:A,变更记录表_产品!A:F,6,0),"")</f>
        <v>B-8645飞机基本信息修订需求</v>
      </c>
      <c r="G322" s="46">
        <f>IFERROR(VLOOKUP(A:A,变更记录表_产品!A:G,7,0),"")</f>
        <v>0</v>
      </c>
      <c r="H322" s="57" t="str">
        <f>IFERROR(VLOOKUP(A:A,变更记录表_产品!A:I,9,0),"")</f>
        <v>高</v>
      </c>
      <c r="I322" s="57">
        <f>IFERROR(VLOOKUP(A:A,变更记录表_产品!A:J,10,0),"")</f>
        <v>0.1</v>
      </c>
      <c r="J322" s="61" t="str">
        <f>IFERROR(VLOOKUP(A:A,变更记录表_产品!A:H,8,0),"")</f>
        <v>目前发现MIS有4个页面中无B-8645 APU信息。其中APU记录录入页面，在8月1日有出现过，后来在新增APU功能页就没有了</v>
      </c>
      <c r="K322" s="65" t="str">
        <f>IFERROR(VLOOKUP(A:A,变更记录表_产品!A:M,13,0),"")</f>
        <v>程泽</v>
      </c>
      <c r="L322" s="65" t="str">
        <f>IFERROR(VLOOKUP(A:A,变更记录表_产品!A:N,14,0),"")</f>
        <v>陈飞</v>
      </c>
      <c r="M322" s="50">
        <f>IFERROR(VLOOKUP(A:A,变更记录表_产品!A:K,11,0),"")</f>
        <v>42584</v>
      </c>
      <c r="N322" s="50" t="str">
        <f>IFERROR(VLOOKUP(A:A,变更记录表_产品!A:L,12,0),"")</f>
        <v>2016/8/5
2016/8/18</v>
      </c>
      <c r="O322" s="20">
        <f t="shared" ca="1" si="4"/>
        <v>533</v>
      </c>
      <c r="P322" s="65" t="str">
        <f>IFERROR(VLOOKUP(A:A,变更记录表_产品!A:O,15,0),"")</f>
        <v>数据变更</v>
      </c>
      <c r="Q322" s="70" t="str">
        <f>IFERROR(VLOOKUP(A:A,变更记录表_产品!A:P,16,0),"")</f>
        <v>已完成</v>
      </c>
      <c r="R322" s="40">
        <f>IFERROR(VLOOKUP(A:A,变更记录表_产品!A:Q,17,0),"")</f>
        <v>0</v>
      </c>
      <c r="S322" s="70" t="s">
        <v>92</v>
      </c>
      <c r="T322" s="71">
        <v>0</v>
      </c>
    </row>
    <row r="323" spans="1:20" ht="22.5">
      <c r="A323" s="24">
        <v>321</v>
      </c>
      <c r="B323" s="50">
        <f>IFERROR(VLOOKUP(A:A,变更记录表_产品!A:B,2,0),"")</f>
        <v>42584</v>
      </c>
      <c r="C323" s="43" t="str">
        <f>IFERROR(VLOOKUP(A:A,变更记录表_产品!A:C,3,0),"")</f>
        <v>张志瑜</v>
      </c>
      <c r="D323" s="43" t="str">
        <f>IFERROR(VLOOKUP(A:A,变更记录表_产品!A:D,4,0),"")</f>
        <v>采购保障部</v>
      </c>
      <c r="E323" s="43" t="str">
        <f>IFERROR(VLOOKUP(A:A,变更记录表_产品!A:E,5,0),"")</f>
        <v>MIS</v>
      </c>
      <c r="F323" s="40" t="str">
        <f>IFERROR(VLOOKUP(A:A,变更记录表_产品!A:F,6,0),"")</f>
        <v>20160802-16POT0249申请报批单问题</v>
      </c>
      <c r="G323" s="46" t="str">
        <f>IFERROR(VLOOKUP(A:A,变更记录表_产品!A:G,7,0),"")</f>
        <v>16POT0249重新点击：报批申请单，显示的数量没变, 单价推送错误。</v>
      </c>
      <c r="H323" s="57" t="str">
        <f>IFERROR(VLOOKUP(A:A,变更记录表_产品!A:I,9,0),"")</f>
        <v>中</v>
      </c>
      <c r="I323" s="57">
        <f>IFERROR(VLOOKUP(A:A,变更记录表_产品!A:J,10,0),"")</f>
        <v>0</v>
      </c>
      <c r="J323" s="61">
        <f>IFERROR(VLOOKUP(A:A,变更记录表_产品!A:H,8,0),"")</f>
        <v>0</v>
      </c>
      <c r="K323" s="65" t="str">
        <f>IFERROR(VLOOKUP(A:A,变更记录表_产品!A:M,13,0),"")</f>
        <v>柳琢</v>
      </c>
      <c r="L323" s="65" t="str">
        <f>IFERROR(VLOOKUP(A:A,变更记录表_产品!A:N,14,0),"")</f>
        <v>陈飞</v>
      </c>
      <c r="M323" s="50">
        <f>IFERROR(VLOOKUP(A:A,变更记录表_产品!A:K,11,0),"")</f>
        <v>42587</v>
      </c>
      <c r="N323" s="50">
        <f>IFERROR(VLOOKUP(A:A,变更记录表_产品!A:L,12,0),"")</f>
        <v>42619</v>
      </c>
      <c r="O323" s="20">
        <f t="shared" ref="O323:O386" ca="1" si="5">IFERROR((TODAY()-B323),"")</f>
        <v>533</v>
      </c>
      <c r="P323" s="65" t="str">
        <f>IFERROR(VLOOKUP(A:A,变更记录表_产品!A:O,15,0),"")</f>
        <v>数据变更</v>
      </c>
      <c r="Q323" s="70" t="str">
        <f>IFERROR(VLOOKUP(A:A,变更记录表_产品!A:P,16,0),"")</f>
        <v>已取消</v>
      </c>
      <c r="R323" s="40" t="str">
        <f>IFERROR(VLOOKUP(A:A,变更记录表_产品!A:Q,17,0),"")</f>
        <v>.\数据提取变更签字扫描件\机务\20160802-16POT0249申请报批单问题-signed.pdf</v>
      </c>
      <c r="S323" s="70" t="s">
        <v>145</v>
      </c>
      <c r="T323" s="71">
        <v>0</v>
      </c>
    </row>
    <row r="324" spans="1:20">
      <c r="A324" s="24">
        <v>322</v>
      </c>
      <c r="B324" s="50">
        <f>IFERROR(VLOOKUP(A:A,变更记录表_产品!A:B,2,0),"")</f>
        <v>42584</v>
      </c>
      <c r="C324" s="43" t="str">
        <f>IFERROR(VLOOKUP(A:A,变更记录表_产品!A:C,3,0),"")</f>
        <v>张琦</v>
      </c>
      <c r="D324" s="43" t="str">
        <f>IFERROR(VLOOKUP(A:A,变更记录表_产品!A:D,4,0),"")</f>
        <v>维修工程部</v>
      </c>
      <c r="E324" s="43" t="str">
        <f>IFERROR(VLOOKUP(A:A,变更记录表_产品!A:E,5,0),"")</f>
        <v>MIS</v>
      </c>
      <c r="F324" s="40" t="str">
        <f>IFERROR(VLOOKUP(A:A,变更记录表_产品!A:F,6,0),"")</f>
        <v>维修方案ALI和CMR内容（以此份为准）</v>
      </c>
      <c r="G324" s="46">
        <f>IFERROR(VLOOKUP(A:A,变更记录表_产品!A:G,7,0),"")</f>
        <v>0</v>
      </c>
      <c r="H324" s="57" t="str">
        <f>IFERROR(VLOOKUP(A:A,变更记录表_产品!A:I,9,0),"")</f>
        <v>中</v>
      </c>
      <c r="I324" s="57">
        <f>IFERROR(VLOOKUP(A:A,变更记录表_产品!A:J,10,0),"")</f>
        <v>0.2</v>
      </c>
      <c r="J324" s="61">
        <f>IFERROR(VLOOKUP(A:A,变更记录表_产品!A:H,8,0),"")</f>
        <v>0</v>
      </c>
      <c r="K324" s="65" t="str">
        <f>IFERROR(VLOOKUP(A:A,变更记录表_产品!A:M,13,0),"")</f>
        <v>程泽</v>
      </c>
      <c r="L324" s="65" t="str">
        <f>IFERROR(VLOOKUP(A:A,变更记录表_产品!A:N,14,0),"")</f>
        <v>陈飞</v>
      </c>
      <c r="M324" s="50">
        <f>IFERROR(VLOOKUP(A:A,变更记录表_产品!A:K,11,0),"")</f>
        <v>42587</v>
      </c>
      <c r="N324" s="50">
        <f>IFERROR(VLOOKUP(A:A,变更记录表_产品!A:L,12,0),"")</f>
        <v>42616</v>
      </c>
      <c r="O324" s="20">
        <f t="shared" ca="1" si="5"/>
        <v>533</v>
      </c>
      <c r="P324" s="65" t="str">
        <f>IFERROR(VLOOKUP(A:A,变更记录表_产品!A:O,15,0),"")</f>
        <v>数据提取</v>
      </c>
      <c r="Q324" s="70" t="str">
        <f>IFERROR(VLOOKUP(A:A,变更记录表_产品!A:P,16,0),"")</f>
        <v>已完成</v>
      </c>
      <c r="R324" s="40" t="str">
        <f>IFERROR(VLOOKUP(A:A,变更记录表_产品!A:Q,17,0),"")</f>
        <v>.\数据提取变更签字扫描件\机务\20160802.pdf</v>
      </c>
      <c r="S324" s="70" t="s">
        <v>147</v>
      </c>
      <c r="T324" s="71">
        <v>0</v>
      </c>
    </row>
    <row r="325" spans="1:20">
      <c r="A325" s="24">
        <v>323</v>
      </c>
      <c r="B325" s="50">
        <f>IFERROR(VLOOKUP(A:A,变更记录表_产品!A:B,2,0),"")</f>
        <v>42585</v>
      </c>
      <c r="C325" s="43" t="str">
        <f>IFERROR(VLOOKUP(A:A,变更记录表_产品!A:C,3,0),"")</f>
        <v>罗强</v>
      </c>
      <c r="D325" s="43" t="str">
        <f>IFERROR(VLOOKUP(A:A,变更记录表_产品!A:D,4,0),"")</f>
        <v>维修工程部</v>
      </c>
      <c r="E325" s="43" t="str">
        <f>IFERROR(VLOOKUP(A:A,变更记录表_产品!A:E,5,0),"")</f>
        <v>MIS</v>
      </c>
      <c r="F325" s="40" t="str">
        <f>IFERROR(VLOOKUP(A:A,变更记录表_产品!A:F,6,0),"")</f>
        <v>B8436装机清册导入清单</v>
      </c>
      <c r="G325" s="46">
        <f>IFERROR(VLOOKUP(A:A,变更记录表_产品!A:G,7,0),"")</f>
        <v>0</v>
      </c>
      <c r="H325" s="57" t="str">
        <f>IFERROR(VLOOKUP(A:A,变更记录表_产品!A:I,9,0),"")</f>
        <v>高</v>
      </c>
      <c r="I325" s="57">
        <f>IFERROR(VLOOKUP(A:A,变更记录表_产品!A:J,10,0),"")</f>
        <v>0.1</v>
      </c>
      <c r="J325" s="61">
        <f>IFERROR(VLOOKUP(A:A,变更记录表_产品!A:H,8,0),"")</f>
        <v>0</v>
      </c>
      <c r="K325" s="65" t="str">
        <f>IFERROR(VLOOKUP(A:A,变更记录表_产品!A:M,13,0),"")</f>
        <v>程泽</v>
      </c>
      <c r="L325" s="65" t="str">
        <f>IFERROR(VLOOKUP(A:A,变更记录表_产品!A:N,14,0),"")</f>
        <v>陈飞</v>
      </c>
      <c r="M325" s="50">
        <f>IFERROR(VLOOKUP(A:A,变更记录表_产品!A:K,11,0),"")</f>
        <v>42585</v>
      </c>
      <c r="N325" s="50">
        <f>IFERROR(VLOOKUP(A:A,变更记录表_产品!A:L,12,0),"")</f>
        <v>42587</v>
      </c>
      <c r="O325" s="20">
        <f t="shared" ca="1" si="5"/>
        <v>532</v>
      </c>
      <c r="P325" s="65" t="str">
        <f>IFERROR(VLOOKUP(A:A,变更记录表_产品!A:O,15,0),"")</f>
        <v>数据变更</v>
      </c>
      <c r="Q325" s="70" t="str">
        <f>IFERROR(VLOOKUP(A:A,变更记录表_产品!A:P,16,0),"")</f>
        <v>已完成</v>
      </c>
      <c r="R325" s="40" t="str">
        <f>IFERROR(VLOOKUP(A:A,变更记录表_产品!A:Q,17,0),"")</f>
        <v>无需签字</v>
      </c>
      <c r="S325" s="70" t="s">
        <v>144</v>
      </c>
      <c r="T325" s="71">
        <v>0</v>
      </c>
    </row>
    <row r="326" spans="1:20" ht="45">
      <c r="A326" s="24">
        <v>324</v>
      </c>
      <c r="B326" s="50">
        <f>IFERROR(VLOOKUP(A:A,变更记录表_产品!A:B,2,0),"")</f>
        <v>42585</v>
      </c>
      <c r="C326" s="43" t="str">
        <f>IFERROR(VLOOKUP(A:A,变更记录表_产品!A:C,3,0),"")</f>
        <v>张志瑜</v>
      </c>
      <c r="D326" s="43" t="str">
        <f>IFERROR(VLOOKUP(A:A,变更记录表_产品!A:D,4,0),"")</f>
        <v>采购保障部</v>
      </c>
      <c r="E326" s="43" t="str">
        <f>IFERROR(VLOOKUP(A:A,变更记录表_产品!A:E,5,0),"")</f>
        <v>MIS</v>
      </c>
      <c r="F326" s="40" t="str">
        <f>IFERROR(VLOOKUP(A:A,变更记录表_产品!A:F,6,0),"")</f>
        <v>20160803-牵引杆工具移动历史数据提取</v>
      </c>
      <c r="G326" s="46" t="str">
        <f>IFERROR(VLOOKUP(A:A,变更记录表_产品!A:G,7,0),"")</f>
        <v xml:space="preserve">工具条形码：100101-100133，一共33个条形码的工具。工具库存综合查询—库存查询---输入条形码---移动历史（一）的所有数据（请根据条形码导出，即一个条形码对应它的移动历史） </v>
      </c>
      <c r="H326" s="57" t="str">
        <f>IFERROR(VLOOKUP(A:A,变更记录表_产品!A:I,9,0),"")</f>
        <v>高</v>
      </c>
      <c r="I326" s="57">
        <f>IFERROR(VLOOKUP(A:A,变更记录表_产品!A:J,10,0),"")</f>
        <v>0.1</v>
      </c>
      <c r="J326" s="61">
        <f>IFERROR(VLOOKUP(A:A,变更记录表_产品!A:H,8,0),"")</f>
        <v>0</v>
      </c>
      <c r="K326" s="65" t="str">
        <f>IFERROR(VLOOKUP(A:A,变更记录表_产品!A:M,13,0),"")</f>
        <v>柳琢</v>
      </c>
      <c r="L326" s="65" t="str">
        <f>IFERROR(VLOOKUP(A:A,变更记录表_产品!A:N,14,0),"")</f>
        <v>陈飞</v>
      </c>
      <c r="M326" s="50">
        <f>IFERROR(VLOOKUP(A:A,变更记录表_产品!A:K,11,0),"")</f>
        <v>42587</v>
      </c>
      <c r="N326" s="50">
        <f>IFERROR(VLOOKUP(A:A,变更记录表_产品!A:L,12,0),"")</f>
        <v>42587</v>
      </c>
      <c r="O326" s="20">
        <f t="shared" ca="1" si="5"/>
        <v>532</v>
      </c>
      <c r="P326" s="65" t="str">
        <f>IFERROR(VLOOKUP(A:A,变更记录表_产品!A:O,15,0),"")</f>
        <v>数据提取</v>
      </c>
      <c r="Q326" s="70" t="str">
        <f>IFERROR(VLOOKUP(A:A,变更记录表_产品!A:P,16,0),"")</f>
        <v>已完成</v>
      </c>
      <c r="R326" s="40" t="str">
        <f>IFERROR(VLOOKUP(A:A,变更记录表_产品!A:Q,17,0),"")</f>
        <v>.\数据提取变更签字扫描件\机务\20160803-工具移动历史数据提取-signed.pdf</v>
      </c>
      <c r="S326" s="70" t="s">
        <v>145</v>
      </c>
      <c r="T326" s="71">
        <v>0</v>
      </c>
    </row>
    <row r="327" spans="1:20" ht="22.5">
      <c r="A327" s="24">
        <v>325</v>
      </c>
      <c r="B327" s="50">
        <f>IFERROR(VLOOKUP(A:A,变更记录表_产品!A:B,2,0),"")</f>
        <v>42586</v>
      </c>
      <c r="C327" s="43" t="str">
        <f>IFERROR(VLOOKUP(A:A,变更记录表_产品!A:C,3,0),"")</f>
        <v>张琦</v>
      </c>
      <c r="D327" s="43" t="str">
        <f>IFERROR(VLOOKUP(A:A,变更记录表_产品!A:D,4,0),"")</f>
        <v>维修工程部</v>
      </c>
      <c r="E327" s="43" t="str">
        <f>IFERROR(VLOOKUP(A:A,变更记录表_产品!A:E,5,0),"")</f>
        <v>MIS</v>
      </c>
      <c r="F327" s="40" t="str">
        <f>IFERROR(VLOOKUP(A:A,变更记录表_产品!A:F,6,0),"")</f>
        <v>Fw:B8436飞机  CDD0045002被误关闭</v>
      </c>
      <c r="G327" s="46" t="str">
        <f>IFERROR(VLOOKUP(A:A,变更记录表_产品!A:G,7,0),"")</f>
        <v>将CDD0045002状态恢复为打开状态，关联FLB F0676636请断开与CDD0045002关闭的关联关系。</v>
      </c>
      <c r="H327" s="57" t="str">
        <f>IFERROR(VLOOKUP(A:A,变更记录表_产品!A:I,9,0),"")</f>
        <v>中</v>
      </c>
      <c r="I327" s="57">
        <f>IFERROR(VLOOKUP(A:A,变更记录表_产品!A:J,10,0),"")</f>
        <v>0.1</v>
      </c>
      <c r="J327" s="61">
        <f>IFERROR(VLOOKUP(A:A,变更记录表_产品!A:H,8,0),"")</f>
        <v>0</v>
      </c>
      <c r="K327" s="65" t="str">
        <f>IFERROR(VLOOKUP(A:A,变更记录表_产品!A:M,13,0),"")</f>
        <v>程泽</v>
      </c>
      <c r="L327" s="65" t="str">
        <f>IFERROR(VLOOKUP(A:A,变更记录表_产品!A:N,14,0),"")</f>
        <v>陈飞</v>
      </c>
      <c r="M327" s="50">
        <f>IFERROR(VLOOKUP(A:A,变更记录表_产品!A:K,11,0),"")</f>
        <v>42587</v>
      </c>
      <c r="N327" s="50">
        <f>IFERROR(VLOOKUP(A:A,变更记录表_产品!A:L,12,0),"")</f>
        <v>42592</v>
      </c>
      <c r="O327" s="20">
        <f t="shared" ca="1" si="5"/>
        <v>531</v>
      </c>
      <c r="P327" s="65" t="str">
        <f>IFERROR(VLOOKUP(A:A,变更记录表_产品!A:O,15,0),"")</f>
        <v>数据变更</v>
      </c>
      <c r="Q327" s="70" t="str">
        <f>IFERROR(VLOOKUP(A:A,变更记录表_产品!A:P,16,0),"")</f>
        <v>已完成</v>
      </c>
      <c r="R327" s="40" t="str">
        <f>IFERROR(VLOOKUP(A:A,变更记录表_产品!A:Q,17,0),"")</f>
        <v>.\数据提取变更签字扫描件\机务\20160804.pdf</v>
      </c>
      <c r="S327" s="70" t="s">
        <v>92</v>
      </c>
      <c r="T327" s="71">
        <v>0</v>
      </c>
    </row>
    <row r="328" spans="1:20" ht="45">
      <c r="A328" s="24">
        <v>326</v>
      </c>
      <c r="B328" s="50">
        <f>IFERROR(VLOOKUP(A:A,变更记录表_产品!A:B,2,0),"")</f>
        <v>42586</v>
      </c>
      <c r="C328" s="43" t="str">
        <f>IFERROR(VLOOKUP(A:A,变更记录表_产品!A:C,3,0),"")</f>
        <v>张琦</v>
      </c>
      <c r="D328" s="43" t="str">
        <f>IFERROR(VLOOKUP(A:A,变更记录表_产品!A:D,4,0),"")</f>
        <v>维修工程部</v>
      </c>
      <c r="E328" s="43" t="str">
        <f>IFERROR(VLOOKUP(A:A,变更记录表_产品!A:E,5,0),"")</f>
        <v>MIS</v>
      </c>
      <c r="F328" s="40" t="str">
        <f>IFERROR(VLOOKUP(A:A,变更记录表_产品!A:F,6,0),"")</f>
        <v>微信截图_20160804105926</v>
      </c>
      <c r="G328" s="46" t="str">
        <f>IFERROR(VLOOKUP(A:A,变更记录表_产品!A:G,7,0),"")</f>
        <v>7月份工时突变，查了一下是7月20日的工时有问题，估计是FLB的完工时间写人名或者2016开头的MIS账号引起的，烦请查一下具体哪几张FLB工时突变，FLB号给我，再定FLB的工时应该修改为多少。</v>
      </c>
      <c r="H328" s="57" t="str">
        <f>IFERROR(VLOOKUP(A:A,变更记录表_产品!A:I,9,0),"")</f>
        <v>中</v>
      </c>
      <c r="I328" s="57">
        <f>IFERROR(VLOOKUP(A:A,变更记录表_产品!A:J,10,0),"")</f>
        <v>0.1</v>
      </c>
      <c r="J328" s="61">
        <f>IFERROR(VLOOKUP(A:A,变更记录表_产品!A:H,8,0),"")</f>
        <v>0</v>
      </c>
      <c r="K328" s="65" t="str">
        <f>IFERROR(VLOOKUP(A:A,变更记录表_产品!A:M,13,0),"")</f>
        <v>程泽</v>
      </c>
      <c r="L328" s="65" t="str">
        <f>IFERROR(VLOOKUP(A:A,变更记录表_产品!A:N,14,0),"")</f>
        <v>陈飞</v>
      </c>
      <c r="M328" s="50">
        <f>IFERROR(VLOOKUP(A:A,变更记录表_产品!A:K,11,0),"")</f>
        <v>42587</v>
      </c>
      <c r="N328" s="50" t="str">
        <f>IFERROR(VLOOKUP(A:A,变更记录表_产品!A:L,12,0),"")</f>
        <v>2016/8/10
2016/9/2</v>
      </c>
      <c r="O328" s="20">
        <f t="shared" ca="1" si="5"/>
        <v>531</v>
      </c>
      <c r="P328" s="65" t="str">
        <f>IFERROR(VLOOKUP(A:A,变更记录表_产品!A:O,15,0),"")</f>
        <v>数据变更</v>
      </c>
      <c r="Q328" s="70" t="str">
        <f>IFERROR(VLOOKUP(A:A,变更记录表_产品!A:P,16,0),"")</f>
        <v>已完成</v>
      </c>
      <c r="R328" s="40" t="str">
        <f>IFERROR(VLOOKUP(A:A,变更记录表_产品!A:Q,17,0),"")</f>
        <v>.\数据提取变更签字扫描件\机务\20160804.pdf</v>
      </c>
      <c r="S328" s="70" t="s">
        <v>92</v>
      </c>
      <c r="T328" s="71">
        <v>0</v>
      </c>
    </row>
    <row r="329" spans="1:20">
      <c r="A329" s="24">
        <v>327</v>
      </c>
      <c r="B329" s="50">
        <f>IFERROR(VLOOKUP(A:A,变更记录表_产品!A:B,2,0),"")</f>
        <v>42587</v>
      </c>
      <c r="C329" s="43" t="str">
        <f>IFERROR(VLOOKUP(A:A,变更记录表_产品!A:C,3,0),"")</f>
        <v>吴葵智</v>
      </c>
      <c r="D329" s="43" t="str">
        <f>IFERROR(VLOOKUP(A:A,变更记录表_产品!A:D,4,0),"")</f>
        <v>维修工程部</v>
      </c>
      <c r="E329" s="43" t="str">
        <f>IFERROR(VLOOKUP(A:A,变更记录表_产品!A:E,5,0),"")</f>
        <v>MIS</v>
      </c>
      <c r="F329" s="40" t="str">
        <f>IFERROR(VLOOKUP(A:A,变更记录表_产品!A:F,6,0),"")</f>
        <v>请帮忙将B-8646[MSN 7122] 新飞机工卡MIS导入</v>
      </c>
      <c r="G329" s="46">
        <f>IFERROR(VLOOKUP(A:A,变更记录表_产品!A:G,7,0),"")</f>
        <v>0</v>
      </c>
      <c r="H329" s="57" t="str">
        <f>IFERROR(VLOOKUP(A:A,变更记录表_产品!A:I,9,0),"")</f>
        <v>高</v>
      </c>
      <c r="I329" s="57">
        <f>IFERROR(VLOOKUP(A:A,变更记录表_产品!A:J,10,0),"")</f>
        <v>0.1</v>
      </c>
      <c r="J329" s="61">
        <f>IFERROR(VLOOKUP(A:A,变更记录表_产品!A:H,8,0),"")</f>
        <v>0</v>
      </c>
      <c r="K329" s="65" t="str">
        <f>IFERROR(VLOOKUP(A:A,变更记录表_产品!A:M,13,0),"")</f>
        <v>程泽</v>
      </c>
      <c r="L329" s="65" t="str">
        <f>IFERROR(VLOOKUP(A:A,变更记录表_产品!A:N,14,0),"")</f>
        <v>陈飞</v>
      </c>
      <c r="M329" s="50">
        <f>IFERROR(VLOOKUP(A:A,变更记录表_产品!A:K,11,0),"")</f>
        <v>42587</v>
      </c>
      <c r="N329" s="50">
        <f>IFERROR(VLOOKUP(A:A,变更记录表_产品!A:L,12,0),"")</f>
        <v>42587</v>
      </c>
      <c r="O329" s="20">
        <f t="shared" ca="1" si="5"/>
        <v>530</v>
      </c>
      <c r="P329" s="65" t="str">
        <f>IFERROR(VLOOKUP(A:A,变更记录表_产品!A:O,15,0),"")</f>
        <v>数据变更</v>
      </c>
      <c r="Q329" s="70" t="str">
        <f>IFERROR(VLOOKUP(A:A,变更记录表_产品!A:P,16,0),"")</f>
        <v>已完成</v>
      </c>
      <c r="R329" s="40" t="str">
        <f>IFERROR(VLOOKUP(A:A,变更记录表_产品!A:Q,17,0),"")</f>
        <v>无需签字</v>
      </c>
      <c r="S329" s="70" t="s">
        <v>144</v>
      </c>
      <c r="T329" s="71">
        <v>0</v>
      </c>
    </row>
    <row r="330" spans="1:20" ht="78.75">
      <c r="A330" s="24">
        <v>328</v>
      </c>
      <c r="B330" s="50">
        <f>IFERROR(VLOOKUP(A:A,变更记录表_产品!A:B,2,0),"")</f>
        <v>42587</v>
      </c>
      <c r="C330" s="43" t="str">
        <f>IFERROR(VLOOKUP(A:A,变更记录表_产品!A:C,3,0),"")</f>
        <v>周磊</v>
      </c>
      <c r="D330" s="43" t="str">
        <f>IFERROR(VLOOKUP(A:A,变更记录表_产品!A:D,4,0),"")</f>
        <v>维修工程部</v>
      </c>
      <c r="E330" s="43" t="str">
        <f>IFERROR(VLOOKUP(A:A,变更记录表_产品!A:E,5,0),"")</f>
        <v>MIS</v>
      </c>
      <c r="F330" s="40" t="str">
        <f>IFERROR(VLOOKUP(A:A,变更记录表_产品!A:F,6,0),"")</f>
        <v>Fw:修改一个错误的换件记录</v>
      </c>
      <c r="G330" s="46" t="str">
        <f>IFERROR(VLOOKUP(A:A,变更记录表_产品!A:G,7,0),"")</f>
        <v>1、FLB：F0636247，删除一条换件记录，见附件“部件修改”
2、删除拆下件（PN：C20195162，SN：54361）的错误记录，将部件恢复到飞机上（B6862），见附件“部件修改1”
3、删除装上件（PN：C20195162，SN：41671）的错误记录，将部件恢复到DZ位，见附件“部件修改2”</v>
      </c>
      <c r="H330" s="57" t="str">
        <f>IFERROR(VLOOKUP(A:A,变更记录表_产品!A:I,9,0),"")</f>
        <v>中</v>
      </c>
      <c r="I330" s="57">
        <f>IFERROR(VLOOKUP(A:A,变更记录表_产品!A:J,10,0),"")</f>
        <v>0.1</v>
      </c>
      <c r="J330" s="61">
        <f>IFERROR(VLOOKUP(A:A,变更记录表_产品!A:H,8,0),"")</f>
        <v>0</v>
      </c>
      <c r="K330" s="65" t="str">
        <f>IFERROR(VLOOKUP(A:A,变更记录表_产品!A:M,13,0),"")</f>
        <v>程泽</v>
      </c>
      <c r="L330" s="65" t="str">
        <f>IFERROR(VLOOKUP(A:A,变更记录表_产品!A:N,14,0),"")</f>
        <v>陈飞</v>
      </c>
      <c r="M330" s="50">
        <f>IFERROR(VLOOKUP(A:A,变更记录表_产品!A:K,11,0),"")</f>
        <v>42587</v>
      </c>
      <c r="N330" s="50">
        <f>IFERROR(VLOOKUP(A:A,变更记录表_产品!A:L,12,0),"")</f>
        <v>42592</v>
      </c>
      <c r="O330" s="20">
        <f t="shared" ca="1" si="5"/>
        <v>530</v>
      </c>
      <c r="P330" s="65" t="str">
        <f>IFERROR(VLOOKUP(A:A,变更记录表_产品!A:O,15,0),"")</f>
        <v>数据变更</v>
      </c>
      <c r="Q330" s="70" t="str">
        <f>IFERROR(VLOOKUP(A:A,变更记录表_产品!A:P,16,0),"")</f>
        <v>已完成</v>
      </c>
      <c r="R330" s="40" t="str">
        <f>IFERROR(VLOOKUP(A:A,变更记录表_产品!A:Q,17,0),"")</f>
        <v>.\数据提取变更签字扫描件\机务\20160810.pdf</v>
      </c>
      <c r="S330" s="70" t="s">
        <v>92</v>
      </c>
      <c r="T330" s="71">
        <v>0</v>
      </c>
    </row>
    <row r="331" spans="1:20">
      <c r="A331" s="24">
        <v>329</v>
      </c>
      <c r="B331" s="50">
        <f>IFERROR(VLOOKUP(A:A,变更记录表_产品!A:B,2,0),"")</f>
        <v>42591</v>
      </c>
      <c r="C331" s="43" t="str">
        <f>IFERROR(VLOOKUP(A:A,变更记录表_产品!A:C,3,0),"")</f>
        <v>张志瑜</v>
      </c>
      <c r="D331" s="43" t="str">
        <f>IFERROR(VLOOKUP(A:A,变更记录表_产品!A:D,4,0),"")</f>
        <v>采购保障部</v>
      </c>
      <c r="E331" s="43" t="str">
        <f>IFERROR(VLOOKUP(A:A,变更记录表_产品!A:E,5,0),"")</f>
        <v>MIS</v>
      </c>
      <c r="F331" s="40" t="str">
        <f>IFERROR(VLOOKUP(A:A,变更记录表_产品!A:F,6,0),"")</f>
        <v>20160809-发动机无法从YC退回DT观察</v>
      </c>
      <c r="G331" s="46" t="str">
        <f>IFERROR(VLOOKUP(A:A,变更记录表_产品!A:G,7,0),"")</f>
        <v>CFM56-5B4/3, S/N:699974 无法从 YC 退回 DT</v>
      </c>
      <c r="H331" s="57" t="str">
        <f>IFERROR(VLOOKUP(A:A,变更记录表_产品!A:I,9,0),"")</f>
        <v>中</v>
      </c>
      <c r="I331" s="57">
        <f>IFERROR(VLOOKUP(A:A,变更记录表_产品!A:J,10,0),"")</f>
        <v>0.1</v>
      </c>
      <c r="J331" s="61">
        <f>IFERROR(VLOOKUP(A:A,变更记录表_产品!A:H,8,0),"")</f>
        <v>0</v>
      </c>
      <c r="K331" s="65" t="str">
        <f>IFERROR(VLOOKUP(A:A,变更记录表_产品!A:M,13,0),"")</f>
        <v>柳琢</v>
      </c>
      <c r="L331" s="65" t="str">
        <f>IFERROR(VLOOKUP(A:A,变更记录表_产品!A:N,14,0),"")</f>
        <v>陈飞</v>
      </c>
      <c r="M331" s="50">
        <f>IFERROR(VLOOKUP(A:A,变更记录表_产品!A:K,11,0),"")</f>
        <v>42594</v>
      </c>
      <c r="N331" s="50">
        <f>IFERROR(VLOOKUP(A:A,变更记录表_产品!A:L,12,0),"")</f>
        <v>42597</v>
      </c>
      <c r="O331" s="20">
        <f t="shared" ca="1" si="5"/>
        <v>526</v>
      </c>
      <c r="P331" s="65" t="str">
        <f>IFERROR(VLOOKUP(A:A,变更记录表_产品!A:O,15,0),"")</f>
        <v>数据变更</v>
      </c>
      <c r="Q331" s="70" t="str">
        <f>IFERROR(VLOOKUP(A:A,变更记录表_产品!A:P,16,0),"")</f>
        <v>已完成</v>
      </c>
      <c r="R331" s="40" t="str">
        <f>IFERROR(VLOOKUP(A:A,变更记录表_产品!A:Q,17,0),"")</f>
        <v>.\数据提取变更签字扫描件\机务\20160809-发动机无法从YC退回DT观察-signed.pdf</v>
      </c>
      <c r="S331" s="70" t="s">
        <v>92</v>
      </c>
      <c r="T331" s="71">
        <v>0</v>
      </c>
    </row>
    <row r="332" spans="1:20" ht="45">
      <c r="A332" s="24">
        <v>330</v>
      </c>
      <c r="B332" s="50">
        <f>IFERROR(VLOOKUP(A:A,变更记录表_产品!A:B,2,0),"")</f>
        <v>42591</v>
      </c>
      <c r="C332" s="43" t="str">
        <f>IFERROR(VLOOKUP(A:A,变更记录表_产品!A:C,3,0),"")</f>
        <v>张志瑜</v>
      </c>
      <c r="D332" s="43" t="str">
        <f>IFERROR(VLOOKUP(A:A,变更记录表_产品!A:D,4,0),"")</f>
        <v>采购保障部</v>
      </c>
      <c r="E332" s="43" t="str">
        <f>IFERROR(VLOOKUP(A:A,变更记录表_产品!A:E,5,0),"")</f>
        <v>MIS</v>
      </c>
      <c r="F332" s="40" t="str">
        <f>IFERROR(VLOOKUP(A:A,变更记录表_产品!A:F,6,0),"")</f>
        <v>20160809-16ROR2676-2074删除</v>
      </c>
      <c r="G332" s="46" t="str">
        <f>IFERROR(VLOOKUP(A:A,变更记录表_产品!A:G,7,0),"")</f>
        <v xml:space="preserve">删除16ROR2676,16ROR2074合同行
1.  合同号码留着，给其他航材送修用； 
2.  所有这些件序号还是在 DX 状态，可供挑选，做新的 ROR； </v>
      </c>
      <c r="H332" s="57" t="str">
        <f>IFERROR(VLOOKUP(A:A,变更记录表_产品!A:I,9,0),"")</f>
        <v>高</v>
      </c>
      <c r="I332" s="57">
        <f>IFERROR(VLOOKUP(A:A,变更记录表_产品!A:J,10,0),"")</f>
        <v>0.1</v>
      </c>
      <c r="J332" s="61">
        <f>IFERROR(VLOOKUP(A:A,变更记录表_产品!A:H,8,0),"")</f>
        <v>0</v>
      </c>
      <c r="K332" s="65" t="str">
        <f>IFERROR(VLOOKUP(A:A,变更记录表_产品!A:M,13,0),"")</f>
        <v>柳琢</v>
      </c>
      <c r="L332" s="65" t="str">
        <f>IFERROR(VLOOKUP(A:A,变更记录表_产品!A:N,14,0),"")</f>
        <v>陈飞</v>
      </c>
      <c r="M332" s="50">
        <f>IFERROR(VLOOKUP(A:A,变更记录表_产品!A:K,11,0),"")</f>
        <v>42594</v>
      </c>
      <c r="N332" s="50">
        <f>IFERROR(VLOOKUP(A:A,变更记录表_产品!A:L,12,0),"")</f>
        <v>42594</v>
      </c>
      <c r="O332" s="20">
        <f t="shared" ca="1" si="5"/>
        <v>526</v>
      </c>
      <c r="P332" s="65" t="str">
        <f>IFERROR(VLOOKUP(A:A,变更记录表_产品!A:O,15,0),"")</f>
        <v>数据变更</v>
      </c>
      <c r="Q332" s="70" t="str">
        <f>IFERROR(VLOOKUP(A:A,变更记录表_产品!A:P,16,0),"")</f>
        <v>已完成</v>
      </c>
      <c r="R332" s="40" t="str">
        <f>IFERROR(VLOOKUP(A:A,变更记录表_产品!A:Q,17,0),"")</f>
        <v>.\数据提取变更签字扫描件\机务\20160809-16ROR2676-2074删除-signed.pdf</v>
      </c>
      <c r="S332" s="70" t="s">
        <v>145</v>
      </c>
      <c r="T332" s="71">
        <v>0</v>
      </c>
    </row>
    <row r="333" spans="1:20" ht="22.5">
      <c r="A333" s="24">
        <v>331</v>
      </c>
      <c r="B333" s="50">
        <f>IFERROR(VLOOKUP(A:A,变更记录表_产品!A:B,2,0),"")</f>
        <v>42592</v>
      </c>
      <c r="C333" s="43" t="str">
        <f>IFERROR(VLOOKUP(A:A,变更记录表_产品!A:C,3,0),"")</f>
        <v>张志瑜</v>
      </c>
      <c r="D333" s="43" t="str">
        <f>IFERROR(VLOOKUP(A:A,变更记录表_产品!A:D,4,0),"")</f>
        <v>采购保障部</v>
      </c>
      <c r="E333" s="43" t="str">
        <f>IFERROR(VLOOKUP(A:A,变更记录表_产品!A:E,5,0),"")</f>
        <v>MIS</v>
      </c>
      <c r="F333" s="40" t="str">
        <f>IFERROR(VLOOKUP(A:A,变更记录表_产品!A:F,6,0),"")</f>
        <v>16POT0176合同总价错误 BUG</v>
      </c>
      <c r="G333" s="46" t="str">
        <f>IFERROR(VLOOKUP(A:A,变更记录表_产品!A:G,7,0),"")</f>
        <v>16POT0176合同的总价，不等于每个合同行的金额之和。实际应为58650，系统显示49515</v>
      </c>
      <c r="H333" s="57" t="str">
        <f>IFERROR(VLOOKUP(A:A,变更记录表_产品!A:I,9,0),"")</f>
        <v>中</v>
      </c>
      <c r="I333" s="57">
        <f>IFERROR(VLOOKUP(A:A,变更记录表_产品!A:J,10,0),"")</f>
        <v>0.1</v>
      </c>
      <c r="J333" s="61">
        <f>IFERROR(VLOOKUP(A:A,变更记录表_产品!A:H,8,0),"")</f>
        <v>0</v>
      </c>
      <c r="K333" s="65" t="str">
        <f>IFERROR(VLOOKUP(A:A,变更记录表_产品!A:M,13,0),"")</f>
        <v>柳琢</v>
      </c>
      <c r="L333" s="65" t="str">
        <f>IFERROR(VLOOKUP(A:A,变更记录表_产品!A:N,14,0),"")</f>
        <v>陈飞</v>
      </c>
      <c r="M333" s="50">
        <f>IFERROR(VLOOKUP(A:A,变更记录表_产品!A:K,11,0),"")</f>
        <v>42594</v>
      </c>
      <c r="N333" s="50">
        <f>IFERROR(VLOOKUP(A:A,变更记录表_产品!A:L,12,0),"")</f>
        <v>42594</v>
      </c>
      <c r="O333" s="20">
        <f t="shared" ca="1" si="5"/>
        <v>525</v>
      </c>
      <c r="P333" s="65" t="str">
        <f>IFERROR(VLOOKUP(A:A,变更记录表_产品!A:O,15,0),"")</f>
        <v>数据变更</v>
      </c>
      <c r="Q333" s="70" t="str">
        <f>IFERROR(VLOOKUP(A:A,变更记录表_产品!A:P,16,0),"")</f>
        <v>已完成</v>
      </c>
      <c r="R333" s="40">
        <f>IFERROR(VLOOKUP(A:A,变更记录表_产品!A:Q,17,0),"")</f>
        <v>0</v>
      </c>
      <c r="S333" s="70" t="s">
        <v>145</v>
      </c>
      <c r="T333" s="71">
        <v>0</v>
      </c>
    </row>
    <row r="334" spans="1:20" ht="22.5">
      <c r="A334" s="24">
        <v>332</v>
      </c>
      <c r="B334" s="50">
        <f>IFERROR(VLOOKUP(A:A,变更记录表_产品!A:B,2,0),"")</f>
        <v>42592</v>
      </c>
      <c r="C334" s="43" t="str">
        <f>IFERROR(VLOOKUP(A:A,变更记录表_产品!A:C,3,0),"")</f>
        <v>张志瑜</v>
      </c>
      <c r="D334" s="43" t="str">
        <f>IFERROR(VLOOKUP(A:A,变更记录表_产品!A:D,4,0),"")</f>
        <v>采购保障部</v>
      </c>
      <c r="E334" s="43" t="str">
        <f>IFERROR(VLOOKUP(A:A,变更记录表_产品!A:E,5,0),"")</f>
        <v>MIS</v>
      </c>
      <c r="F334" s="40" t="str">
        <f>IFERROR(VLOOKUP(A:A,变更记录表_产品!A:F,6,0),"")</f>
        <v>20160809-合同16POT0170数量修改</v>
      </c>
      <c r="G334" s="46" t="str">
        <f>IFERROR(VLOOKUP(A:A,变更记录表_产品!A:G,7,0),"")</f>
        <v>16POT0170 合同修改退回未批准状态，把件号 98D27903500000 的数量改为 4 个</v>
      </c>
      <c r="H334" s="57" t="str">
        <f>IFERROR(VLOOKUP(A:A,变更记录表_产品!A:I,9,0),"")</f>
        <v>中</v>
      </c>
      <c r="I334" s="57">
        <f>IFERROR(VLOOKUP(A:A,变更记录表_产品!A:J,10,0),"")</f>
        <v>0</v>
      </c>
      <c r="J334" s="61">
        <f>IFERROR(VLOOKUP(A:A,变更记录表_产品!A:H,8,0),"")</f>
        <v>0</v>
      </c>
      <c r="K334" s="65" t="str">
        <f>IFERROR(VLOOKUP(A:A,变更记录表_产品!A:M,13,0),"")</f>
        <v>柳琢</v>
      </c>
      <c r="L334" s="65" t="str">
        <f>IFERROR(VLOOKUP(A:A,变更记录表_产品!A:N,14,0),"")</f>
        <v>陈飞</v>
      </c>
      <c r="M334" s="50">
        <f>IFERROR(VLOOKUP(A:A,变更记录表_产品!A:K,11,0),"")</f>
        <v>42594</v>
      </c>
      <c r="N334" s="50">
        <f>IFERROR(VLOOKUP(A:A,变更记录表_产品!A:L,12,0),"")</f>
        <v>42598</v>
      </c>
      <c r="O334" s="20">
        <f t="shared" ca="1" si="5"/>
        <v>525</v>
      </c>
      <c r="P334" s="65" t="str">
        <f>IFERROR(VLOOKUP(A:A,变更记录表_产品!A:O,15,0),"")</f>
        <v>数据变更</v>
      </c>
      <c r="Q334" s="70" t="str">
        <f>IFERROR(VLOOKUP(A:A,变更记录表_产品!A:P,16,0),"")</f>
        <v>已取消</v>
      </c>
      <c r="R334" s="40" t="str">
        <f>IFERROR(VLOOKUP(A:A,变更记录表_产品!A:Q,17,0),"")</f>
        <v>.\数据提取变更签字扫描件\机务\20160809-16POT0170合同修改-signed.pdf</v>
      </c>
      <c r="S334" s="70" t="s">
        <v>92</v>
      </c>
      <c r="T334" s="71">
        <v>0</v>
      </c>
    </row>
    <row r="335" spans="1:20">
      <c r="A335" s="24">
        <v>333</v>
      </c>
      <c r="B335" s="50">
        <f>IFERROR(VLOOKUP(A:A,变更记录表_产品!A:B,2,0),"")</f>
        <v>42592</v>
      </c>
      <c r="C335" s="43" t="str">
        <f>IFERROR(VLOOKUP(A:A,变更记录表_产品!A:C,3,0),"")</f>
        <v>夏友平</v>
      </c>
      <c r="D335" s="43" t="str">
        <f>IFERROR(VLOOKUP(A:A,变更记录表_产品!A:D,4,0),"")</f>
        <v>维修工程部</v>
      </c>
      <c r="E335" s="43" t="str">
        <f>IFERROR(VLOOKUP(A:A,变更记录表_产品!A:E,5,0),"")</f>
        <v>MIS</v>
      </c>
      <c r="F335" s="40" t="str">
        <f>IFERROR(VLOOKUP(A:A,变更记录表_产品!A:F,6,0),"")</f>
        <v>B-8646飞机基本信息修订需求</v>
      </c>
      <c r="G335" s="46">
        <f>IFERROR(VLOOKUP(A:A,变更记录表_产品!A:G,7,0),"")</f>
        <v>0</v>
      </c>
      <c r="H335" s="57" t="str">
        <f>IFERROR(VLOOKUP(A:A,变更记录表_产品!A:I,9,0),"")</f>
        <v>高</v>
      </c>
      <c r="I335" s="57">
        <f>IFERROR(VLOOKUP(A:A,变更记录表_产品!A:J,10,0),"")</f>
        <v>0.1</v>
      </c>
      <c r="J335" s="61">
        <f>IFERROR(VLOOKUP(A:A,变更记录表_产品!A:H,8,0),"")</f>
        <v>0</v>
      </c>
      <c r="K335" s="65" t="str">
        <f>IFERROR(VLOOKUP(A:A,变更记录表_产品!A:M,13,0),"")</f>
        <v>程泽</v>
      </c>
      <c r="L335" s="65" t="str">
        <f>IFERROR(VLOOKUP(A:A,变更记录表_产品!A:N,14,0),"")</f>
        <v>陈飞</v>
      </c>
      <c r="M335" s="50">
        <f>IFERROR(VLOOKUP(A:A,变更记录表_产品!A:K,11,0),"")</f>
        <v>42593</v>
      </c>
      <c r="N335" s="50">
        <f>IFERROR(VLOOKUP(A:A,变更记录表_产品!A:L,12,0),"")</f>
        <v>42592</v>
      </c>
      <c r="O335" s="20">
        <f t="shared" ca="1" si="5"/>
        <v>525</v>
      </c>
      <c r="P335" s="65" t="str">
        <f>IFERROR(VLOOKUP(A:A,变更记录表_产品!A:O,15,0),"")</f>
        <v>数据变更</v>
      </c>
      <c r="Q335" s="70" t="str">
        <f>IFERROR(VLOOKUP(A:A,变更记录表_产品!A:P,16,0),"")</f>
        <v>已完成</v>
      </c>
      <c r="R335" s="40">
        <f>IFERROR(VLOOKUP(A:A,变更记录表_产品!A:Q,17,0),"")</f>
        <v>0</v>
      </c>
      <c r="S335" s="70" t="s">
        <v>92</v>
      </c>
      <c r="T335" s="71">
        <v>0</v>
      </c>
    </row>
    <row r="336" spans="1:20" ht="56.25">
      <c r="A336" s="24">
        <v>334</v>
      </c>
      <c r="B336" s="50">
        <f>IFERROR(VLOOKUP(A:A,变更记录表_产品!A:B,2,0),"")</f>
        <v>42592</v>
      </c>
      <c r="C336" s="43" t="str">
        <f>IFERROR(VLOOKUP(A:A,变更记录表_产品!A:C,3,0),"")</f>
        <v>张志瑜</v>
      </c>
      <c r="D336" s="43" t="str">
        <f>IFERROR(VLOOKUP(A:A,变更记录表_产品!A:D,4,0),"")</f>
        <v>采购保障部</v>
      </c>
      <c r="E336" s="43" t="str">
        <f>IFERROR(VLOOKUP(A:A,变更记录表_产品!A:E,5,0),"")</f>
        <v>MIS</v>
      </c>
      <c r="F336" s="40" t="str">
        <f>IFERROR(VLOOKUP(A:A,变更记录表_产品!A:F,6,0),"")</f>
        <v>20160810-16ROR1872-2110供应商修改</v>
      </c>
      <c r="G336" s="46" t="str">
        <f>IFERROR(VLOOKUP(A:A,变更记录表_产品!A:G,7,0),"")</f>
        <v xml:space="preserve">1)16ROR1872，把厂家编号改为 0068，对应的厂家名称和实际送修供应商同步修改为上海沪特航空技术有限公司 
2)16ROR2110，把实际送修供应商也改为：上海沪特航空技术有限公司 </v>
      </c>
      <c r="H336" s="57" t="str">
        <f>IFERROR(VLOOKUP(A:A,变更记录表_产品!A:I,9,0),"")</f>
        <v>中</v>
      </c>
      <c r="I336" s="57">
        <f>IFERROR(VLOOKUP(A:A,变更记录表_产品!A:J,10,0),"")</f>
        <v>0.1</v>
      </c>
      <c r="J336" s="61">
        <f>IFERROR(VLOOKUP(A:A,变更记录表_产品!A:H,8,0),"")</f>
        <v>0</v>
      </c>
      <c r="K336" s="65" t="str">
        <f>IFERROR(VLOOKUP(A:A,变更记录表_产品!A:M,13,0),"")</f>
        <v>柳琢</v>
      </c>
      <c r="L336" s="65" t="str">
        <f>IFERROR(VLOOKUP(A:A,变更记录表_产品!A:N,14,0),"")</f>
        <v>陈飞</v>
      </c>
      <c r="M336" s="50">
        <f>IFERROR(VLOOKUP(A:A,变更记录表_产品!A:K,11,0),"")</f>
        <v>42594</v>
      </c>
      <c r="N336" s="50">
        <f>IFERROR(VLOOKUP(A:A,变更记录表_产品!A:L,12,0),"")</f>
        <v>42604</v>
      </c>
      <c r="O336" s="20">
        <f t="shared" ca="1" si="5"/>
        <v>525</v>
      </c>
      <c r="P336" s="65" t="str">
        <f>IFERROR(VLOOKUP(A:A,变更记录表_产品!A:O,15,0),"")</f>
        <v>数据变更</v>
      </c>
      <c r="Q336" s="70" t="str">
        <f>IFERROR(VLOOKUP(A:A,变更记录表_产品!A:P,16,0),"")</f>
        <v>已完成</v>
      </c>
      <c r="R336" s="40" t="str">
        <f>IFERROR(VLOOKUP(A:A,变更记录表_产品!A:Q,17,0),"")</f>
        <v>.\数据提取变更签字扫描件\机务\20160810-16ROR1872-2110供应商修改-signed.pdf</v>
      </c>
      <c r="S336" s="70" t="s">
        <v>142</v>
      </c>
      <c r="T336" s="71">
        <v>0</v>
      </c>
    </row>
    <row r="337" spans="1:20" ht="22.5">
      <c r="A337" s="24">
        <v>335</v>
      </c>
      <c r="B337" s="50">
        <f>IFERROR(VLOOKUP(A:A,变更记录表_产品!A:B,2,0),"")</f>
        <v>42592</v>
      </c>
      <c r="C337" s="43" t="str">
        <f>IFERROR(VLOOKUP(A:A,变更记录表_产品!A:C,3,0),"")</f>
        <v>张志瑜</v>
      </c>
      <c r="D337" s="43" t="str">
        <f>IFERROR(VLOOKUP(A:A,变更记录表_产品!A:D,4,0),"")</f>
        <v>采购保障部</v>
      </c>
      <c r="E337" s="43" t="str">
        <f>IFERROR(VLOOKUP(A:A,变更记录表_产品!A:E,5,0),"")</f>
        <v>MIS</v>
      </c>
      <c r="F337" s="40" t="str">
        <f>IFERROR(VLOOKUP(A:A,变更记录表_产品!A:F,6,0),"")</f>
        <v>20160810-16ROR2371-2406报价无法推送：合同数量为空</v>
      </c>
      <c r="G337" s="46" t="str">
        <f>IFERROR(VLOOKUP(A:A,变更记录表_产品!A:G,7,0),"")</f>
        <v>16ROR2371、16ROR2406 报价推送时提示：合同数量为空</v>
      </c>
      <c r="H337" s="57" t="str">
        <f>IFERROR(VLOOKUP(A:A,变更记录表_产品!A:I,9,0),"")</f>
        <v>中</v>
      </c>
      <c r="I337" s="57">
        <f>IFERROR(VLOOKUP(A:A,变更记录表_产品!A:J,10,0),"")</f>
        <v>0.1</v>
      </c>
      <c r="J337" s="61">
        <f>IFERROR(VLOOKUP(A:A,变更记录表_产品!A:H,8,0),"")</f>
        <v>0</v>
      </c>
      <c r="K337" s="65" t="str">
        <f>IFERROR(VLOOKUP(A:A,变更记录表_产品!A:M,13,0),"")</f>
        <v>柳琢</v>
      </c>
      <c r="L337" s="65" t="str">
        <f>IFERROR(VLOOKUP(A:A,变更记录表_产品!A:N,14,0),"")</f>
        <v>陈飞</v>
      </c>
      <c r="M337" s="50">
        <f>IFERROR(VLOOKUP(A:A,变更记录表_产品!A:K,11,0),"")</f>
        <v>42594</v>
      </c>
      <c r="N337" s="50">
        <f>IFERROR(VLOOKUP(A:A,变更记录表_产品!A:L,12,0),"")</f>
        <v>42604</v>
      </c>
      <c r="O337" s="20">
        <f t="shared" ca="1" si="5"/>
        <v>525</v>
      </c>
      <c r="P337" s="65" t="str">
        <f>IFERROR(VLOOKUP(A:A,变更记录表_产品!A:O,15,0),"")</f>
        <v>数据变更</v>
      </c>
      <c r="Q337" s="70" t="str">
        <f>IFERROR(VLOOKUP(A:A,变更记录表_产品!A:P,16,0),"")</f>
        <v>已完成</v>
      </c>
      <c r="R337" s="40" t="str">
        <f>IFERROR(VLOOKUP(A:A,变更记录表_产品!A:Q,17,0),"")</f>
        <v>.\数据提取变更签字扫描件\机务\20160810-16ROR2371-2406报价无法推送-signed.pdf</v>
      </c>
      <c r="S337" s="70" t="s">
        <v>145</v>
      </c>
      <c r="T337" s="71">
        <v>0</v>
      </c>
    </row>
    <row r="338" spans="1:20">
      <c r="A338" s="24">
        <v>336</v>
      </c>
      <c r="B338" s="50">
        <f>IFERROR(VLOOKUP(A:A,变更记录表_产品!A:B,2,0),"")</f>
        <v>42592</v>
      </c>
      <c r="C338" s="43" t="str">
        <f>IFERROR(VLOOKUP(A:A,变更记录表_产品!A:C,3,0),"")</f>
        <v>张志瑜</v>
      </c>
      <c r="D338" s="43" t="str">
        <f>IFERROR(VLOOKUP(A:A,变更记录表_产品!A:D,4,0),"")</f>
        <v>采购保障部</v>
      </c>
      <c r="E338" s="43" t="str">
        <f>IFERROR(VLOOKUP(A:A,变更记录表_产品!A:E,5,0),"")</f>
        <v>MIS</v>
      </c>
      <c r="F338" s="40" t="str">
        <f>IFERROR(VLOOKUP(A:A,变更记录表_产品!A:F,6,0),"")</f>
        <v>20160810-16POP1353验收记录删除</v>
      </c>
      <c r="G338" s="46" t="str">
        <f>IFERROR(VLOOKUP(A:A,变更记录表_产品!A:G,7,0),"")</f>
        <v>16POP1353删除该验收记录</v>
      </c>
      <c r="H338" s="57" t="str">
        <f>IFERROR(VLOOKUP(A:A,变更记录表_产品!A:I,9,0),"")</f>
        <v>高</v>
      </c>
      <c r="I338" s="57">
        <f>IFERROR(VLOOKUP(A:A,变更记录表_产品!A:J,10,0),"")</f>
        <v>0.1</v>
      </c>
      <c r="J338" s="61">
        <f>IFERROR(VLOOKUP(A:A,变更记录表_产品!A:H,8,0),"")</f>
        <v>0</v>
      </c>
      <c r="K338" s="65" t="str">
        <f>IFERROR(VLOOKUP(A:A,变更记录表_产品!A:M,13,0),"")</f>
        <v>柳琢</v>
      </c>
      <c r="L338" s="65" t="str">
        <f>IFERROR(VLOOKUP(A:A,变更记录表_产品!A:N,14,0),"")</f>
        <v>陈飞</v>
      </c>
      <c r="M338" s="50">
        <f>IFERROR(VLOOKUP(A:A,变更记录表_产品!A:K,11,0),"")</f>
        <v>42594</v>
      </c>
      <c r="N338" s="50">
        <f>IFERROR(VLOOKUP(A:A,变更记录表_产品!A:L,12,0),"")</f>
        <v>42600</v>
      </c>
      <c r="O338" s="20">
        <f t="shared" ca="1" si="5"/>
        <v>525</v>
      </c>
      <c r="P338" s="65" t="str">
        <f>IFERROR(VLOOKUP(A:A,变更记录表_产品!A:O,15,0),"")</f>
        <v>数据变更</v>
      </c>
      <c r="Q338" s="70" t="str">
        <f>IFERROR(VLOOKUP(A:A,变更记录表_产品!A:P,16,0),"")</f>
        <v>已完成</v>
      </c>
      <c r="R338" s="40" t="str">
        <f>IFERROR(VLOOKUP(A:A,变更记录表_产品!A:Q,17,0),"")</f>
        <v>.\数据提取变更签字扫描件\机务\20160810-16POP1353验收记录删除-signed.pdf</v>
      </c>
      <c r="S338" s="70" t="s">
        <v>92</v>
      </c>
      <c r="T338" s="71">
        <v>0</v>
      </c>
    </row>
    <row r="339" spans="1:20" ht="90">
      <c r="A339" s="24">
        <v>337</v>
      </c>
      <c r="B339" s="50">
        <f>IFERROR(VLOOKUP(A:A,变更记录表_产品!A:B,2,0),"")</f>
        <v>42586</v>
      </c>
      <c r="C339" s="43" t="str">
        <f>IFERROR(VLOOKUP(A:A,变更记录表_产品!A:C,3,0),"")</f>
        <v>盛斌斌</v>
      </c>
      <c r="D339" s="43" t="str">
        <f>IFERROR(VLOOKUP(A:A,变更记录表_产品!A:D,4,0),"")</f>
        <v>维修工程部</v>
      </c>
      <c r="E339" s="43" t="str">
        <f>IFERROR(VLOOKUP(A:A,变更记录表_产品!A:E,5,0),"")</f>
        <v>MIS</v>
      </c>
      <c r="F339" s="40" t="str">
        <f>IFERROR(VLOOKUP(A:A,变更记录表_产品!A:F,6,0),"")</f>
        <v>换件异常清理</v>
      </c>
      <c r="G339" s="46" t="str">
        <f>IFERROR(VLOOKUP(A:A,变更记录表_产品!A:G,7,0),"")</f>
        <v>麻烦让IT把附件中的6个换件异常删除掉。
从上往下，依次排序为1,2,3,4,5,6.具体原因如下
(1)(2)航线 录入了两遍拆换件，我们不确定有效的是哪一条，因此最保险的做法就是删除掉换件异常。
（3）（5）（6） 换件都是正常的，因此之前MIS修改后遗留的BUG造成的错误报错
（4） 该件在其他FLB被拆下了，由于这个件已经到GH，我们没有权限删除，因此直接删除掉换件异常。</v>
      </c>
      <c r="H339" s="57" t="str">
        <f>IFERROR(VLOOKUP(A:A,变更记录表_产品!A:I,9,0),"")</f>
        <v>中</v>
      </c>
      <c r="I339" s="57">
        <f>IFERROR(VLOOKUP(A:A,变更记录表_产品!A:J,10,0),"")</f>
        <v>0.1</v>
      </c>
      <c r="J339" s="61">
        <f>IFERROR(VLOOKUP(A:A,变更记录表_产品!A:H,8,0),"")</f>
        <v>0</v>
      </c>
      <c r="K339" s="65" t="str">
        <f>IFERROR(VLOOKUP(A:A,变更记录表_产品!A:M,13,0),"")</f>
        <v>程泽</v>
      </c>
      <c r="L339" s="65" t="str">
        <f>IFERROR(VLOOKUP(A:A,变更记录表_产品!A:N,14,0),"")</f>
        <v>陈飞</v>
      </c>
      <c r="M339" s="50">
        <f>IFERROR(VLOOKUP(A:A,变更记录表_产品!A:K,11,0),"")</f>
        <v>42601</v>
      </c>
      <c r="N339" s="50">
        <f>IFERROR(VLOOKUP(A:A,变更记录表_产品!A:L,12,0),"")</f>
        <v>42640</v>
      </c>
      <c r="O339" s="20">
        <f t="shared" ca="1" si="5"/>
        <v>531</v>
      </c>
      <c r="P339" s="65" t="str">
        <f>IFERROR(VLOOKUP(A:A,变更记录表_产品!A:O,15,0),"")</f>
        <v>数据变更</v>
      </c>
      <c r="Q339" s="70" t="str">
        <f>IFERROR(VLOOKUP(A:A,变更记录表_产品!A:P,16,0),"")</f>
        <v>已完成</v>
      </c>
      <c r="R339" s="40" t="str">
        <f>IFERROR(VLOOKUP(A:A,变更记录表_产品!A:Q,17,0),"")</f>
        <v>.\数据提取变更签字扫描件\机务\20160816.pdf</v>
      </c>
      <c r="S339" s="70" t="s">
        <v>145</v>
      </c>
      <c r="T339" s="71">
        <v>0</v>
      </c>
    </row>
    <row r="340" spans="1:20" ht="33.75">
      <c r="A340" s="24">
        <v>338</v>
      </c>
      <c r="B340" s="50">
        <f>IFERROR(VLOOKUP(A:A,变更记录表_产品!A:B,2,0),"")</f>
        <v>42590</v>
      </c>
      <c r="C340" s="43" t="str">
        <f>IFERROR(VLOOKUP(A:A,变更记录表_产品!A:C,3,0),"")</f>
        <v>蔡磊</v>
      </c>
      <c r="D340" s="43" t="str">
        <f>IFERROR(VLOOKUP(A:A,变更记录表_产品!A:D,4,0),"")</f>
        <v>维修工程部</v>
      </c>
      <c r="E340" s="43" t="str">
        <f>IFERROR(VLOOKUP(A:A,变更记录表_产品!A:E,5,0),"")</f>
        <v>MIS</v>
      </c>
      <c r="F340" s="40" t="str">
        <f>IFERROR(VLOOKUP(A:A,变更记录表_产品!A:F,6,0),"")</f>
        <v>B8347换发MAOA320-71-133完工时间修改</v>
      </c>
      <c r="G340" s="46" t="str">
        <f>IFERROR(VLOOKUP(A:A,变更记录表_产品!A:G,7,0),"")</f>
        <v xml:space="preserve">经和定检确认，B8347换发MAOA320-71-133的完工时间为2016年8月5日，麻烦在系统中修改一下此份MAO的完工时间，谢谢！ </v>
      </c>
      <c r="H340" s="57" t="str">
        <f>IFERROR(VLOOKUP(A:A,变更记录表_产品!A:I,9,0),"")</f>
        <v>中</v>
      </c>
      <c r="I340" s="57">
        <f>IFERROR(VLOOKUP(A:A,变更记录表_产品!A:J,10,0),"")</f>
        <v>0.1</v>
      </c>
      <c r="J340" s="61">
        <f>IFERROR(VLOOKUP(A:A,变更记录表_产品!A:H,8,0),"")</f>
        <v>0</v>
      </c>
      <c r="K340" s="65" t="str">
        <f>IFERROR(VLOOKUP(A:A,变更记录表_产品!A:M,13,0),"")</f>
        <v>程泽</v>
      </c>
      <c r="L340" s="65" t="str">
        <f>IFERROR(VLOOKUP(A:A,变更记录表_产品!A:N,14,0),"")</f>
        <v>陈飞</v>
      </c>
      <c r="M340" s="50">
        <f>IFERROR(VLOOKUP(A:A,变更记录表_产品!A:K,11,0),"")</f>
        <v>42601</v>
      </c>
      <c r="N340" s="50">
        <f>IFERROR(VLOOKUP(A:A,变更记录表_产品!A:L,12,0),"")</f>
        <v>42598</v>
      </c>
      <c r="O340" s="20">
        <f t="shared" ca="1" si="5"/>
        <v>527</v>
      </c>
      <c r="P340" s="65" t="str">
        <f>IFERROR(VLOOKUP(A:A,变更记录表_产品!A:O,15,0),"")</f>
        <v>数据变更</v>
      </c>
      <c r="Q340" s="70" t="str">
        <f>IFERROR(VLOOKUP(A:A,变更记录表_产品!A:P,16,0),"")</f>
        <v>已完成</v>
      </c>
      <c r="R340" s="40" t="str">
        <f>IFERROR(VLOOKUP(A:A,变更记录表_产品!A:Q,17,0),"")</f>
        <v>.\数据提取变更签字扫描件\机务\20160816.pdf</v>
      </c>
      <c r="S340" s="70" t="s">
        <v>92</v>
      </c>
      <c r="T340" s="71">
        <v>0</v>
      </c>
    </row>
    <row r="341" spans="1:20" ht="22.5">
      <c r="A341" s="24">
        <v>339</v>
      </c>
      <c r="B341" s="50">
        <f>IFERROR(VLOOKUP(A:A,变更记录表_产品!A:B,2,0),"")</f>
        <v>42591</v>
      </c>
      <c r="C341" s="43" t="str">
        <f>IFERROR(VLOOKUP(A:A,变更记录表_产品!A:C,3,0),"")</f>
        <v>盛斌斌</v>
      </c>
      <c r="D341" s="43" t="str">
        <f>IFERROR(VLOOKUP(A:A,变更记录表_产品!A:D,4,0),"")</f>
        <v>维修工程部</v>
      </c>
      <c r="E341" s="43" t="str">
        <f>IFERROR(VLOOKUP(A:A,变更记录表_产品!A:E,5,0),"")</f>
        <v>MIS</v>
      </c>
      <c r="F341" s="40" t="str">
        <f>IFERROR(VLOOKUP(A:A,变更记录表_产品!A:F,6,0),"")</f>
        <v>修改当前FIN号</v>
      </c>
      <c r="G341" s="46" t="str">
        <f>IFERROR(VLOOKUP(A:A,变更记录表_产品!A:G,7,0),"")</f>
        <v>麻烦让IT把 PN:3214-31 SN:780498 当前位置的FIN号从“13WL-2”修改为“11WL-2”，谢谢！</v>
      </c>
      <c r="H341" s="57" t="str">
        <f>IFERROR(VLOOKUP(A:A,变更记录表_产品!A:I,9,0),"")</f>
        <v>中</v>
      </c>
      <c r="I341" s="57">
        <f>IFERROR(VLOOKUP(A:A,变更记录表_产品!A:J,10,0),"")</f>
        <v>0.1</v>
      </c>
      <c r="J341" s="61" t="str">
        <f>IFERROR(VLOOKUP(A:A,变更记录表_产品!A:H,8,0),"")</f>
        <v xml:space="preserve">很早之前的BUG。现在应该已经修复。 </v>
      </c>
      <c r="K341" s="65" t="str">
        <f>IFERROR(VLOOKUP(A:A,变更记录表_产品!A:M,13,0),"")</f>
        <v>程泽</v>
      </c>
      <c r="L341" s="65" t="str">
        <f>IFERROR(VLOOKUP(A:A,变更记录表_产品!A:N,14,0),"")</f>
        <v>陈飞</v>
      </c>
      <c r="M341" s="50">
        <f>IFERROR(VLOOKUP(A:A,变更记录表_产品!A:K,11,0),"")</f>
        <v>42601</v>
      </c>
      <c r="N341" s="50">
        <f>IFERROR(VLOOKUP(A:A,变更记录表_产品!A:L,12,0),"")</f>
        <v>42598</v>
      </c>
      <c r="O341" s="20">
        <f t="shared" ca="1" si="5"/>
        <v>526</v>
      </c>
      <c r="P341" s="65" t="str">
        <f>IFERROR(VLOOKUP(A:A,变更记录表_产品!A:O,15,0),"")</f>
        <v>数据变更</v>
      </c>
      <c r="Q341" s="70" t="str">
        <f>IFERROR(VLOOKUP(A:A,变更记录表_产品!A:P,16,0),"")</f>
        <v>已完成</v>
      </c>
      <c r="R341" s="40" t="str">
        <f>IFERROR(VLOOKUP(A:A,变更记录表_产品!A:Q,17,0),"")</f>
        <v>.\数据提取变更签字扫描件\机务\20160816.pdf</v>
      </c>
      <c r="S341" s="70" t="s">
        <v>92</v>
      </c>
      <c r="T341" s="71">
        <v>0</v>
      </c>
    </row>
    <row r="342" spans="1:20" ht="67.5">
      <c r="A342" s="24">
        <v>340</v>
      </c>
      <c r="B342" s="50">
        <f>IFERROR(VLOOKUP(A:A,变更记录表_产品!A:B,2,0),"")</f>
        <v>42586</v>
      </c>
      <c r="C342" s="43" t="str">
        <f>IFERROR(VLOOKUP(A:A,变更记录表_产品!A:C,3,0),"")</f>
        <v>盛斌斌</v>
      </c>
      <c r="D342" s="43" t="str">
        <f>IFERROR(VLOOKUP(A:A,变更记录表_产品!A:D,4,0),"")</f>
        <v>维修工程部</v>
      </c>
      <c r="E342" s="43" t="str">
        <f>IFERROR(VLOOKUP(A:A,变更记录表_产品!A:E,5,0),"")</f>
        <v>MIS</v>
      </c>
      <c r="F342" s="40" t="str">
        <f>IFERROR(VLOOKUP(A:A,变更记录表_产品!A:F,6,0),"")</f>
        <v>删除两个件最近一步移动步骤</v>
      </c>
      <c r="G342" s="46" t="str">
        <f>IFERROR(VLOOKUP(A:A,变更记录表_产品!A:G,7,0),"")</f>
        <v>把 PN：3291556-3 SN：YG324167-V 这个件的最近一步移动步骤删除，使之回到697988的STR VLV上。具体见附件1.
把 PN：3291556-3 SN：YG455903 这个件的最近一步移动步骤删除，使之回到699974的STR VLV上。具体见附件2.</v>
      </c>
      <c r="H342" s="57" t="str">
        <f>IFERROR(VLOOKUP(A:A,变更记录表_产品!A:I,9,0),"")</f>
        <v>高</v>
      </c>
      <c r="I342" s="57">
        <f>IFERROR(VLOOKUP(A:A,变更记录表_产品!A:J,10,0),"")</f>
        <v>0.1</v>
      </c>
      <c r="J342" s="61">
        <f>IFERROR(VLOOKUP(A:A,变更记录表_产品!A:H,8,0),"")</f>
        <v>0</v>
      </c>
      <c r="K342" s="65" t="str">
        <f>IFERROR(VLOOKUP(A:A,变更记录表_产品!A:M,13,0),"")</f>
        <v>程泽</v>
      </c>
      <c r="L342" s="65" t="str">
        <f>IFERROR(VLOOKUP(A:A,变更记录表_产品!A:N,14,0),"")</f>
        <v>陈飞</v>
      </c>
      <c r="M342" s="50">
        <f>IFERROR(VLOOKUP(A:A,变更记录表_产品!A:K,11,0),"")</f>
        <v>42601</v>
      </c>
      <c r="N342" s="50">
        <f>IFERROR(VLOOKUP(A:A,变更记录表_产品!A:L,12,0),"")</f>
        <v>42598</v>
      </c>
      <c r="O342" s="20">
        <f t="shared" ca="1" si="5"/>
        <v>531</v>
      </c>
      <c r="P342" s="65" t="str">
        <f>IFERROR(VLOOKUP(A:A,变更记录表_产品!A:O,15,0),"")</f>
        <v>数据变更</v>
      </c>
      <c r="Q342" s="70" t="str">
        <f>IFERROR(VLOOKUP(A:A,变更记录表_产品!A:P,16,0),"")</f>
        <v>已完成</v>
      </c>
      <c r="R342" s="40" t="str">
        <f>IFERROR(VLOOKUP(A:A,变更记录表_产品!A:Q,17,0),"")</f>
        <v>.\数据提取变更签字扫描件\机务\20160810.pdf</v>
      </c>
      <c r="S342" s="70" t="s">
        <v>92</v>
      </c>
      <c r="T342" s="71">
        <v>0</v>
      </c>
    </row>
    <row r="343" spans="1:20" ht="33.75">
      <c r="A343" s="24">
        <v>341</v>
      </c>
      <c r="B343" s="50">
        <f>IFERROR(VLOOKUP(A:A,变更记录表_产品!A:B,2,0),"")</f>
        <v>42593</v>
      </c>
      <c r="C343" s="43" t="str">
        <f>IFERROR(VLOOKUP(A:A,变更记录表_产品!A:C,3,0),"")</f>
        <v>张琦</v>
      </c>
      <c r="D343" s="43" t="str">
        <f>IFERROR(VLOOKUP(A:A,变更记录表_产品!A:D,4,0),"")</f>
        <v>维修工程部</v>
      </c>
      <c r="E343" s="43" t="str">
        <f>IFERROR(VLOOKUP(A:A,变更记录表_产品!A:E,5,0),"")</f>
        <v>MIS</v>
      </c>
      <c r="F343" s="40" t="str">
        <f>IFERROR(VLOOKUP(A:A,变更记录表_产品!A:F,6,0),"")</f>
        <v>Fw:MIS修改</v>
      </c>
      <c r="G343" s="46" t="str">
        <f>IFERROR(VLOOKUP(A:A,变更记录表_产品!A:G,7,0),"")</f>
        <v xml:space="preserve">“工程管理-技术文件评估-查询”界面中，进入“SB A320-27-1251 评估版本 0” ，选择“处理意见”页面，批准日期应该为2016-08-04，而不是2016-06-29 </v>
      </c>
      <c r="H343" s="57" t="str">
        <f>IFERROR(VLOOKUP(A:A,变更记录表_产品!A:I,9,0),"")</f>
        <v>中</v>
      </c>
      <c r="I343" s="57">
        <f>IFERROR(VLOOKUP(A:A,变更记录表_产品!A:J,10,0),"")</f>
        <v>0.1</v>
      </c>
      <c r="J343" s="61">
        <f>IFERROR(VLOOKUP(A:A,变更记录表_产品!A:H,8,0),"")</f>
        <v>0</v>
      </c>
      <c r="K343" s="65" t="str">
        <f>IFERROR(VLOOKUP(A:A,变更记录表_产品!A:M,13,0),"")</f>
        <v>程泽</v>
      </c>
      <c r="L343" s="65" t="str">
        <f>IFERROR(VLOOKUP(A:A,变更记录表_产品!A:N,14,0),"")</f>
        <v>陈飞</v>
      </c>
      <c r="M343" s="50">
        <f>IFERROR(VLOOKUP(A:A,变更记录表_产品!A:K,11,0),"")</f>
        <v>42601</v>
      </c>
      <c r="N343" s="50">
        <f>IFERROR(VLOOKUP(A:A,变更记录表_产品!A:L,12,0),"")</f>
        <v>42594</v>
      </c>
      <c r="O343" s="20">
        <f t="shared" ca="1" si="5"/>
        <v>524</v>
      </c>
      <c r="P343" s="65" t="str">
        <f>IFERROR(VLOOKUP(A:A,变更记录表_产品!A:O,15,0),"")</f>
        <v>数据变更</v>
      </c>
      <c r="Q343" s="70" t="str">
        <f>IFERROR(VLOOKUP(A:A,变更记录表_产品!A:P,16,0),"")</f>
        <v>已完成</v>
      </c>
      <c r="R343" s="40" t="str">
        <f>IFERROR(VLOOKUP(A:A,变更记录表_产品!A:Q,17,0),"")</f>
        <v>.\数据提取变更签字扫描件\机务\20160811.pdf</v>
      </c>
      <c r="S343" s="70" t="s">
        <v>92</v>
      </c>
      <c r="T343" s="71">
        <v>0</v>
      </c>
    </row>
    <row r="344" spans="1:20" ht="67.5">
      <c r="A344" s="24">
        <v>342</v>
      </c>
      <c r="B344" s="50">
        <f>IFERROR(VLOOKUP(A:A,变更记录表_产品!A:B,2,0),"")</f>
        <v>42593</v>
      </c>
      <c r="C344" s="43" t="str">
        <f>IFERROR(VLOOKUP(A:A,变更记录表_产品!A:C,3,0),"")</f>
        <v>盛斌斌</v>
      </c>
      <c r="D344" s="43" t="str">
        <f>IFERROR(VLOOKUP(A:A,变更记录表_产品!A:D,4,0),"")</f>
        <v>维修工程部</v>
      </c>
      <c r="E344" s="43" t="str">
        <f>IFERROR(VLOOKUP(A:A,变更记录表_产品!A:E,5,0),"")</f>
        <v>MIS</v>
      </c>
      <c r="F344" s="40" t="str">
        <f>IFERROR(VLOOKUP(A:A,变更记录表_产品!A:F,6,0),"")</f>
        <v>拉两个子件</v>
      </c>
      <c r="G344" s="46" t="str">
        <f>IFERROR(VLOOKUP(A:A,变更记录表_产品!A:G,7,0),"")</f>
        <v>把PN:338-001-204-0 ，SN：MEEA0136 这个件拉入发动机699974，子件FIN：SPINNER 进入清单时间：2010-07-17
把PN:338-001-305-0，SN：DFEA0389 这个件拉入发动机699974，子件FIN：AFT SPINNR 进入清单时间：2010-07-17</v>
      </c>
      <c r="H344" s="57" t="str">
        <f>IFERROR(VLOOKUP(A:A,变更记录表_产品!A:I,9,0),"")</f>
        <v>中</v>
      </c>
      <c r="I344" s="57">
        <f>IFERROR(VLOOKUP(A:A,变更记录表_产品!A:J,10,0),"")</f>
        <v>0.1</v>
      </c>
      <c r="J344" s="61">
        <f>IFERROR(VLOOKUP(A:A,变更记录表_产品!A:H,8,0),"")</f>
        <v>0</v>
      </c>
      <c r="K344" s="65" t="str">
        <f>IFERROR(VLOOKUP(A:A,变更记录表_产品!A:M,13,0),"")</f>
        <v>程泽</v>
      </c>
      <c r="L344" s="65" t="str">
        <f>IFERROR(VLOOKUP(A:A,变更记录表_产品!A:N,14,0),"")</f>
        <v>陈飞</v>
      </c>
      <c r="M344" s="50">
        <f>IFERROR(VLOOKUP(A:A,变更记录表_产品!A:K,11,0),"")</f>
        <v>42601</v>
      </c>
      <c r="N344" s="50">
        <f>IFERROR(VLOOKUP(A:A,变更记录表_产品!A:L,12,0),"")</f>
        <v>42598</v>
      </c>
      <c r="O344" s="20">
        <f t="shared" ca="1" si="5"/>
        <v>524</v>
      </c>
      <c r="P344" s="65" t="str">
        <f>IFERROR(VLOOKUP(A:A,变更记录表_产品!A:O,15,0),"")</f>
        <v>数据变更</v>
      </c>
      <c r="Q344" s="70" t="str">
        <f>IFERROR(VLOOKUP(A:A,变更记录表_产品!A:P,16,0),"")</f>
        <v>已完成</v>
      </c>
      <c r="R344" s="40" t="str">
        <f>IFERROR(VLOOKUP(A:A,变更记录表_产品!A:Q,17,0),"")</f>
        <v>.\数据提取变更签字扫描件\机务\20160816.pdf</v>
      </c>
      <c r="S344" s="70" t="s">
        <v>146</v>
      </c>
      <c r="T344" s="71">
        <v>0</v>
      </c>
    </row>
    <row r="345" spans="1:20" ht="101.25">
      <c r="A345" s="24">
        <v>343</v>
      </c>
      <c r="B345" s="50">
        <f>IFERROR(VLOOKUP(A:A,变更记录表_产品!A:B,2,0),"")</f>
        <v>42593</v>
      </c>
      <c r="C345" s="43" t="str">
        <f>IFERROR(VLOOKUP(A:A,变更记录表_产品!A:C,3,0),"")</f>
        <v>蔡磊</v>
      </c>
      <c r="D345" s="43" t="str">
        <f>IFERROR(VLOOKUP(A:A,变更记录表_产品!A:D,4,0),"")</f>
        <v>维修工程部</v>
      </c>
      <c r="E345" s="43" t="str">
        <f>IFERROR(VLOOKUP(A:A,变更记录表_产品!A:E,5,0),"")</f>
        <v>MIS</v>
      </c>
      <c r="F345" s="40" t="str">
        <f>IFERROR(VLOOKUP(A:A,变更记录表_产品!A:F,6,0),"")</f>
        <v>B8436 装机设备信息修改</v>
      </c>
      <c r="G345" s="46" t="str">
        <f>IFERROR(VLOOKUP(A:A,变更记录表_产品!A:G,7,0),"")</f>
        <v>1、B1896 FIN:1CE3这个位置目前没有件，恢复为Q26023005635
2、Q26023005635虽然目前在B8436上，但通过机号B8346、FIN:1CE3这2个查询条件，找不到Q26023005635，请后台确认一下B8346、FIN:1CE3这个架位就1个件，是Q26023009256。
3、出现换件异常后为何会机号发生变化（看上去Q26023005635并未写入B8346、FIN:1CE3这个架位），改数据前请先查一下原因。</v>
      </c>
      <c r="H345" s="57" t="str">
        <f>IFERROR(VLOOKUP(A:A,变更记录表_产品!A:I,9,0),"")</f>
        <v>中</v>
      </c>
      <c r="I345" s="57">
        <f>IFERROR(VLOOKUP(A:A,变更记录表_产品!A:J,10,0),"")</f>
        <v>0.1</v>
      </c>
      <c r="J345" s="61">
        <f>IFERROR(VLOOKUP(A:A,变更记录表_产品!A:H,8,0),"")</f>
        <v>0</v>
      </c>
      <c r="K345" s="65" t="str">
        <f>IFERROR(VLOOKUP(A:A,变更记录表_产品!A:M,13,0),"")</f>
        <v>程泽</v>
      </c>
      <c r="L345" s="65" t="str">
        <f>IFERROR(VLOOKUP(A:A,变更记录表_产品!A:N,14,0),"")</f>
        <v>陈飞</v>
      </c>
      <c r="M345" s="50">
        <f>IFERROR(VLOOKUP(A:A,变更记录表_产品!A:K,11,0),"")</f>
        <v>42601</v>
      </c>
      <c r="N345" s="50">
        <f>IFERROR(VLOOKUP(A:A,变更记录表_产品!A:L,12,0),"")</f>
        <v>42597</v>
      </c>
      <c r="O345" s="20">
        <f t="shared" ca="1" si="5"/>
        <v>524</v>
      </c>
      <c r="P345" s="65" t="str">
        <f>IFERROR(VLOOKUP(A:A,变更记录表_产品!A:O,15,0),"")</f>
        <v>数据变更</v>
      </c>
      <c r="Q345" s="70" t="str">
        <f>IFERROR(VLOOKUP(A:A,变更记录表_产品!A:P,16,0),"")</f>
        <v>已完成</v>
      </c>
      <c r="R345" s="40" t="str">
        <f>IFERROR(VLOOKUP(A:A,变更记录表_产品!A:Q,17,0),"")</f>
        <v>.\数据提取变更签字扫描件\机务\20160811.pdf</v>
      </c>
      <c r="S345" s="70" t="s">
        <v>92</v>
      </c>
      <c r="T345" s="71">
        <v>0</v>
      </c>
    </row>
    <row r="346" spans="1:20">
      <c r="A346" s="24">
        <v>344</v>
      </c>
      <c r="B346" s="50">
        <f>IFERROR(VLOOKUP(A:A,变更记录表_产品!A:B,2,0),"")</f>
        <v>42593</v>
      </c>
      <c r="C346" s="43" t="str">
        <f>IFERROR(VLOOKUP(A:A,变更记录表_产品!A:C,3,0),"")</f>
        <v>钱懿</v>
      </c>
      <c r="D346" s="43" t="str">
        <f>IFERROR(VLOOKUP(A:A,变更记录表_产品!A:D,4,0),"")</f>
        <v>维修工程部</v>
      </c>
      <c r="E346" s="43" t="str">
        <f>IFERROR(VLOOKUP(A:A,变更记录表_产品!A:E,5,0),"")</f>
        <v>MIS</v>
      </c>
      <c r="F346" s="40" t="str">
        <f>IFERROR(VLOOKUP(A:A,变更记录表_产品!A:F,6,0),"")</f>
        <v>B8646ST</v>
      </c>
      <c r="G346" s="46">
        <f>IFERROR(VLOOKUP(A:A,变更记录表_产品!A:G,7,0),"")</f>
        <v>0</v>
      </c>
      <c r="H346" s="57" t="str">
        <f>IFERROR(VLOOKUP(A:A,变更记录表_产品!A:I,9,0),"")</f>
        <v>高</v>
      </c>
      <c r="I346" s="57">
        <f>IFERROR(VLOOKUP(A:A,变更记录表_产品!A:J,10,0),"")</f>
        <v>0.1</v>
      </c>
      <c r="J346" s="61">
        <f>IFERROR(VLOOKUP(A:A,变更记录表_产品!A:H,8,0),"")</f>
        <v>0</v>
      </c>
      <c r="K346" s="65" t="str">
        <f>IFERROR(VLOOKUP(A:A,变更记录表_产品!A:M,13,0),"")</f>
        <v>程泽</v>
      </c>
      <c r="L346" s="65" t="str">
        <f>IFERROR(VLOOKUP(A:A,变更记录表_产品!A:N,14,0),"")</f>
        <v>陈飞</v>
      </c>
      <c r="M346" s="50">
        <f>IFERROR(VLOOKUP(A:A,变更记录表_产品!A:K,11,0),"")</f>
        <v>42593</v>
      </c>
      <c r="N346" s="50">
        <f>IFERROR(VLOOKUP(A:A,变更记录表_产品!A:L,12,0),"")</f>
        <v>42594</v>
      </c>
      <c r="O346" s="20">
        <f t="shared" ca="1" si="5"/>
        <v>524</v>
      </c>
      <c r="P346" s="65" t="str">
        <f>IFERROR(VLOOKUP(A:A,变更记录表_产品!A:O,15,0),"")</f>
        <v>数据变更</v>
      </c>
      <c r="Q346" s="70" t="str">
        <f>IFERROR(VLOOKUP(A:A,变更记录表_产品!A:P,16,0),"")</f>
        <v>已完成</v>
      </c>
      <c r="R346" s="40">
        <f>IFERROR(VLOOKUP(A:A,变更记录表_产品!A:Q,17,0),"")</f>
        <v>0</v>
      </c>
      <c r="S346" s="70" t="s">
        <v>144</v>
      </c>
      <c r="T346" s="71">
        <v>0</v>
      </c>
    </row>
    <row r="347" spans="1:20">
      <c r="A347" s="24">
        <v>345</v>
      </c>
      <c r="B347" s="50">
        <f>IFERROR(VLOOKUP(A:A,变更记录表_产品!A:B,2,0),"")</f>
        <v>42594</v>
      </c>
      <c r="C347" s="43" t="str">
        <f>IFERROR(VLOOKUP(A:A,变更记录表_产品!A:C,3,0),"")</f>
        <v>罗强</v>
      </c>
      <c r="D347" s="43" t="str">
        <f>IFERROR(VLOOKUP(A:A,变更记录表_产品!A:D,4,0),"")</f>
        <v>维修工程部</v>
      </c>
      <c r="E347" s="43" t="str">
        <f>IFERROR(VLOOKUP(A:A,变更记录表_产品!A:E,5,0),"")</f>
        <v>MIS</v>
      </c>
      <c r="F347" s="40" t="str">
        <f>IFERROR(VLOOKUP(A:A,变更记录表_产品!A:F,6,0),"")</f>
        <v>B8646装机清册导入清单</v>
      </c>
      <c r="G347" s="46">
        <f>IFERROR(VLOOKUP(A:A,变更记录表_产品!A:G,7,0),"")</f>
        <v>0</v>
      </c>
      <c r="H347" s="57" t="str">
        <f>IFERROR(VLOOKUP(A:A,变更记录表_产品!A:I,9,0),"")</f>
        <v>高</v>
      </c>
      <c r="I347" s="57">
        <f>IFERROR(VLOOKUP(A:A,变更记录表_产品!A:J,10,0),"")</f>
        <v>0</v>
      </c>
      <c r="J347" s="61" t="str">
        <f>IFERROR(VLOOKUP(A:A,变更记录表_产品!A:H,8,0),"")</f>
        <v>取消导入，8.17发了新版清单</v>
      </c>
      <c r="K347" s="65" t="str">
        <f>IFERROR(VLOOKUP(A:A,变更记录表_产品!A:M,13,0),"")</f>
        <v>程泽</v>
      </c>
      <c r="L347" s="65" t="str">
        <f>IFERROR(VLOOKUP(A:A,变更记录表_产品!A:N,14,0),"")</f>
        <v>陈飞</v>
      </c>
      <c r="M347" s="50">
        <f>IFERROR(VLOOKUP(A:A,变更记录表_产品!A:K,11,0),"")</f>
        <v>42594</v>
      </c>
      <c r="N347" s="50">
        <f>IFERROR(VLOOKUP(A:A,变更记录表_产品!A:L,12,0),"")</f>
        <v>0</v>
      </c>
      <c r="O347" s="20">
        <f t="shared" ca="1" si="5"/>
        <v>523</v>
      </c>
      <c r="P347" s="65" t="str">
        <f>IFERROR(VLOOKUP(A:A,变更记录表_产品!A:O,15,0),"")</f>
        <v>数据变更</v>
      </c>
      <c r="Q347" s="70" t="str">
        <f>IFERROR(VLOOKUP(A:A,变更记录表_产品!A:P,16,0),"")</f>
        <v>已取消</v>
      </c>
      <c r="R347" s="40">
        <f>IFERROR(VLOOKUP(A:A,变更记录表_产品!A:Q,17,0),"")</f>
        <v>0</v>
      </c>
      <c r="S347" s="70" t="s">
        <v>144</v>
      </c>
      <c r="T347" s="71">
        <v>0</v>
      </c>
    </row>
    <row r="348" spans="1:20">
      <c r="A348" s="24">
        <v>346</v>
      </c>
      <c r="B348" s="50">
        <f>IFERROR(VLOOKUP(A:A,变更记录表_产品!A:B,2,0),"")</f>
        <v>42594</v>
      </c>
      <c r="C348" s="43" t="str">
        <f>IFERROR(VLOOKUP(A:A,变更记录表_产品!A:C,3,0),"")</f>
        <v>张志瑜</v>
      </c>
      <c r="D348" s="43" t="str">
        <f>IFERROR(VLOOKUP(A:A,变更记录表_产品!A:D,4,0),"")</f>
        <v>采购保障部</v>
      </c>
      <c r="E348" s="43" t="str">
        <f>IFERROR(VLOOKUP(A:A,变更记录表_产品!A:E,5,0),"")</f>
        <v>MIS</v>
      </c>
      <c r="F348" s="40" t="str">
        <f>IFERROR(VLOOKUP(A:A,变更记录表_产品!A:F,6,0),"")</f>
        <v>发票02792683</v>
      </c>
      <c r="G348" s="46" t="str">
        <f>IFERROR(VLOOKUP(A:A,变更记录表_产品!A:G,7,0),"")</f>
        <v>发票 02792683 无法推送 ERP</v>
      </c>
      <c r="H348" s="57" t="str">
        <f>IFERROR(VLOOKUP(A:A,变更记录表_产品!A:I,9,0),"")</f>
        <v>中</v>
      </c>
      <c r="I348" s="57">
        <f>IFERROR(VLOOKUP(A:A,变更记录表_产品!A:J,10,0),"")</f>
        <v>0.1</v>
      </c>
      <c r="J348" s="61">
        <f>IFERROR(VLOOKUP(A:A,变更记录表_产品!A:H,8,0),"")</f>
        <v>0</v>
      </c>
      <c r="K348" s="65" t="str">
        <f>IFERROR(VLOOKUP(A:A,变更记录表_产品!A:M,13,0),"")</f>
        <v>柳琢</v>
      </c>
      <c r="L348" s="65" t="str">
        <f>IFERROR(VLOOKUP(A:A,变更记录表_产品!A:N,14,0),"")</f>
        <v>陈飞</v>
      </c>
      <c r="M348" s="50">
        <f>IFERROR(VLOOKUP(A:A,变更记录表_产品!A:K,11,0),"")</f>
        <v>42601</v>
      </c>
      <c r="N348" s="50">
        <f>IFERROR(VLOOKUP(A:A,变更记录表_产品!A:L,12,0),"")</f>
        <v>42599</v>
      </c>
      <c r="O348" s="20">
        <f t="shared" ca="1" si="5"/>
        <v>523</v>
      </c>
      <c r="P348" s="65" t="str">
        <f>IFERROR(VLOOKUP(A:A,变更记录表_产品!A:O,15,0),"")</f>
        <v>数据变更</v>
      </c>
      <c r="Q348" s="70" t="str">
        <f>IFERROR(VLOOKUP(A:A,变更记录表_产品!A:P,16,0),"")</f>
        <v>已完成</v>
      </c>
      <c r="R348" s="40" t="str">
        <f>IFERROR(VLOOKUP(A:A,变更记录表_产品!A:Q,17,0),"")</f>
        <v>.\数据提取变更签字扫描件\机务\20160812-发票02792683无法推送ERP-signed.pdf</v>
      </c>
      <c r="S348" s="70" t="s">
        <v>145</v>
      </c>
      <c r="T348" s="71">
        <v>0</v>
      </c>
    </row>
    <row r="349" spans="1:20">
      <c r="A349" s="24">
        <v>347</v>
      </c>
      <c r="B349" s="50">
        <f>IFERROR(VLOOKUP(A:A,变更记录表_产品!A:B,2,0),"")</f>
        <v>42594</v>
      </c>
      <c r="C349" s="43" t="str">
        <f>IFERROR(VLOOKUP(A:A,变更记录表_产品!A:C,3,0),"")</f>
        <v>张志瑜</v>
      </c>
      <c r="D349" s="43" t="str">
        <f>IFERROR(VLOOKUP(A:A,变更记录表_产品!A:D,4,0),"")</f>
        <v>采购保障部</v>
      </c>
      <c r="E349" s="43" t="str">
        <f>IFERROR(VLOOKUP(A:A,变更记录表_产品!A:E,5,0),"")</f>
        <v>MIS</v>
      </c>
      <c r="F349" s="40" t="str">
        <f>IFERROR(VLOOKUP(A:A,变更记录表_产品!A:F,6,0),"")</f>
        <v>发票02792683</v>
      </c>
      <c r="G349" s="46" t="str">
        <f>IFERROR(VLOOKUP(A:A,变更记录表_产品!A:G,7,0),"")</f>
        <v>16POLS015,0017,0030,0059 租赁改价拨</v>
      </c>
      <c r="H349" s="57" t="str">
        <f>IFERROR(VLOOKUP(A:A,变更记录表_产品!A:I,9,0),"")</f>
        <v>中</v>
      </c>
      <c r="I349" s="57">
        <f>IFERROR(VLOOKUP(A:A,变更记录表_产品!A:J,10,0),"")</f>
        <v>0.1</v>
      </c>
      <c r="J349" s="61">
        <f>IFERROR(VLOOKUP(A:A,变更记录表_产品!A:H,8,0),"")</f>
        <v>0</v>
      </c>
      <c r="K349" s="65" t="str">
        <f>IFERROR(VLOOKUP(A:A,变更记录表_产品!A:M,13,0),"")</f>
        <v>柳琢</v>
      </c>
      <c r="L349" s="65" t="str">
        <f>IFERROR(VLOOKUP(A:A,变更记录表_产品!A:N,14,0),"")</f>
        <v>陈飞</v>
      </c>
      <c r="M349" s="50">
        <f>IFERROR(VLOOKUP(A:A,变更记录表_产品!A:K,11,0),"")</f>
        <v>42601</v>
      </c>
      <c r="N349" s="50">
        <f>IFERROR(VLOOKUP(A:A,变更记录表_产品!A:L,12,0),"")</f>
        <v>42599</v>
      </c>
      <c r="O349" s="20">
        <f t="shared" ca="1" si="5"/>
        <v>523</v>
      </c>
      <c r="P349" s="65" t="str">
        <f>IFERROR(VLOOKUP(A:A,变更记录表_产品!A:O,15,0),"")</f>
        <v>数据变更</v>
      </c>
      <c r="Q349" s="70" t="str">
        <f>IFERROR(VLOOKUP(A:A,变更记录表_产品!A:P,16,0),"")</f>
        <v>已完成</v>
      </c>
      <c r="R349" s="40" t="str">
        <f>IFERROR(VLOOKUP(A:A,变更记录表_产品!A:Q,17,0),"")</f>
        <v>.\数据提取变更签字扫描件\机务\20160812-16POLS0015-17-30-59租赁改价拨-signed.pdf</v>
      </c>
      <c r="S349" s="70" t="s">
        <v>92</v>
      </c>
      <c r="T349" s="71">
        <v>0</v>
      </c>
    </row>
    <row r="350" spans="1:20" ht="22.5">
      <c r="A350" s="24">
        <v>348</v>
      </c>
      <c r="B350" s="50">
        <f>IFERROR(VLOOKUP(A:A,变更记录表_产品!A:B,2,0),"")</f>
        <v>42594</v>
      </c>
      <c r="C350" s="43" t="str">
        <f>IFERROR(VLOOKUP(A:A,变更记录表_产品!A:C,3,0),"")</f>
        <v>张志瑜</v>
      </c>
      <c r="D350" s="43" t="str">
        <f>IFERROR(VLOOKUP(A:A,变更记录表_产品!A:D,4,0),"")</f>
        <v>采购保障部</v>
      </c>
      <c r="E350" s="43" t="str">
        <f>IFERROR(VLOOKUP(A:A,变更记录表_产品!A:E,5,0),"")</f>
        <v>MIS</v>
      </c>
      <c r="F350" s="40" t="str">
        <f>IFERROR(VLOOKUP(A:A,变更记录表_产品!A:F,6,0),"")</f>
        <v>20160812-1591116工具数据问题</v>
      </c>
      <c r="G350" s="46" t="str">
        <f>IFERROR(VLOOKUP(A:A,变更记录表_产品!A:G,7,0),"")</f>
        <v>1591116 工具系统数据有误,删除转库收料界面2条残留数据</v>
      </c>
      <c r="H350" s="57" t="str">
        <f>IFERROR(VLOOKUP(A:A,变更记录表_产品!A:I,9,0),"")</f>
        <v>中</v>
      </c>
      <c r="I350" s="57">
        <f>IFERROR(VLOOKUP(A:A,变更记录表_产品!A:J,10,0),"")</f>
        <v>0.1</v>
      </c>
      <c r="J350" s="61">
        <f>IFERROR(VLOOKUP(A:A,变更记录表_产品!A:H,8,0),"")</f>
        <v>0</v>
      </c>
      <c r="K350" s="65" t="str">
        <f>IFERROR(VLOOKUP(A:A,变更记录表_产品!A:M,13,0),"")</f>
        <v>柳琢</v>
      </c>
      <c r="L350" s="65" t="str">
        <f>IFERROR(VLOOKUP(A:A,变更记录表_产品!A:N,14,0),"")</f>
        <v>陈飞</v>
      </c>
      <c r="M350" s="50">
        <f>IFERROR(VLOOKUP(A:A,变更记录表_产品!A:K,11,0),"")</f>
        <v>42601</v>
      </c>
      <c r="N350" s="50">
        <f>IFERROR(VLOOKUP(A:A,变更记录表_产品!A:L,12,0),"")</f>
        <v>42633</v>
      </c>
      <c r="O350" s="20">
        <f t="shared" ca="1" si="5"/>
        <v>523</v>
      </c>
      <c r="P350" s="65" t="str">
        <f>IFERROR(VLOOKUP(A:A,变更记录表_产品!A:O,15,0),"")</f>
        <v>数据变更</v>
      </c>
      <c r="Q350" s="70" t="str">
        <f>IFERROR(VLOOKUP(A:A,变更记录表_产品!A:P,16,0),"")</f>
        <v>已完成</v>
      </c>
      <c r="R350" s="40" t="str">
        <f>IFERROR(VLOOKUP(A:A,变更记录表_产品!A:Q,17,0),"")</f>
        <v>.\数据提取变更签字扫描件\机务\20160812-1591116工具系统数据有误-signed.pdf</v>
      </c>
      <c r="S350" s="70" t="s">
        <v>145</v>
      </c>
      <c r="T350" s="71">
        <v>0</v>
      </c>
    </row>
    <row r="351" spans="1:20" ht="33.75">
      <c r="A351" s="24">
        <v>349</v>
      </c>
      <c r="B351" s="50">
        <f>IFERROR(VLOOKUP(A:A,变更记录表_产品!A:B,2,0),"")</f>
        <v>42594</v>
      </c>
      <c r="C351" s="43" t="str">
        <f>IFERROR(VLOOKUP(A:A,变更记录表_产品!A:C,3,0),"")</f>
        <v>吴伟培</v>
      </c>
      <c r="D351" s="43" t="str">
        <f>IFERROR(VLOOKUP(A:A,变更记录表_产品!A:D,4,0),"")</f>
        <v>日分</v>
      </c>
      <c r="E351" s="43" t="str">
        <f>IFERROR(VLOOKUP(A:A,变更记录表_产品!A:E,5,0),"")</f>
        <v>MIS</v>
      </c>
      <c r="F351" s="40" t="str">
        <f>IFERROR(VLOOKUP(A:A,变更记录表_产品!A:F,6,0),"")</f>
        <v>20160812日分MIS数据变更--“库存管理-拆件处理”界面7个问题件退回</v>
      </c>
      <c r="G351" s="46" t="str">
        <f>IFERROR(VLOOKUP(A:A,变更记录表_产品!A:G,7,0),"")</f>
        <v>将“库存管理/拆件处理”界面的7个问题件从“LOC:CK-DX-NRT, BIN:TEMP”退回到“LOC:CK-YC-NRT, BIN:KY”）</v>
      </c>
      <c r="H351" s="57" t="str">
        <f>IFERROR(VLOOKUP(A:A,变更记录表_产品!A:I,9,0),"")</f>
        <v>高</v>
      </c>
      <c r="I351" s="57">
        <f>IFERROR(VLOOKUP(A:A,变更记录表_产品!A:J,10,0),"")</f>
        <v>0.1</v>
      </c>
      <c r="J351" s="61">
        <f>IFERROR(VLOOKUP(A:A,变更记录表_产品!A:H,8,0),"")</f>
        <v>0</v>
      </c>
      <c r="K351" s="65" t="str">
        <f>IFERROR(VLOOKUP(A:A,变更记录表_产品!A:M,13,0),"")</f>
        <v>杨潇白</v>
      </c>
      <c r="L351" s="65" t="str">
        <f>IFERROR(VLOOKUP(A:A,变更记录表_产品!A:N,14,0),"")</f>
        <v>陈飞</v>
      </c>
      <c r="M351" s="50">
        <f>IFERROR(VLOOKUP(A:A,变更记录表_产品!A:K,11,0),"")</f>
        <v>42594</v>
      </c>
      <c r="N351" s="50">
        <f>IFERROR(VLOOKUP(A:A,变更记录表_产品!A:L,12,0),"")</f>
        <v>42594</v>
      </c>
      <c r="O351" s="20">
        <f t="shared" ca="1" si="5"/>
        <v>523</v>
      </c>
      <c r="P351" s="65" t="str">
        <f>IFERROR(VLOOKUP(A:A,变更记录表_产品!A:O,15,0),"")</f>
        <v>数据变更</v>
      </c>
      <c r="Q351" s="70" t="str">
        <f>IFERROR(VLOOKUP(A:A,变更记录表_产品!A:P,16,0),"")</f>
        <v>已完成</v>
      </c>
      <c r="R351" s="40" t="str">
        <f>IFERROR(VLOOKUP(A:A,变更记录表_产品!A:Q,17,0),"")</f>
        <v>.\数据提取变更签字扫描件\机务\数据提取变更申请单（日分：将“库存管理-拆件处理”界面的7个问题件从“LOC CK-DX-NRT, BIN TEMP”退回到“CK-YC-NRT, KY”））.pdf</v>
      </c>
      <c r="S351" s="70" t="s">
        <v>92</v>
      </c>
      <c r="T351" s="71">
        <v>0</v>
      </c>
    </row>
    <row r="352" spans="1:20">
      <c r="A352" s="24">
        <v>350</v>
      </c>
      <c r="B352" s="50">
        <f>IFERROR(VLOOKUP(A:A,变更记录表_产品!A:B,2,0),"")</f>
        <v>42594</v>
      </c>
      <c r="C352" s="43" t="str">
        <f>IFERROR(VLOOKUP(A:A,变更记录表_产品!A:C,3,0),"")</f>
        <v>盛斌斌</v>
      </c>
      <c r="D352" s="43" t="str">
        <f>IFERROR(VLOOKUP(A:A,变更记录表_产品!A:D,4,0),"")</f>
        <v>维修工程部</v>
      </c>
      <c r="E352" s="43" t="str">
        <f>IFERROR(VLOOKUP(A:A,变更记录表_产品!A:E,5,0),"")</f>
        <v>MIS</v>
      </c>
      <c r="F352" s="40" t="str">
        <f>IFERROR(VLOOKUP(A:A,变更记录表_产品!A:F,6,0),"")</f>
        <v>8645时控件IT标准版</v>
      </c>
      <c r="G352" s="46">
        <f>IFERROR(VLOOKUP(A:A,变更记录表_产品!A:G,7,0),"")</f>
        <v>0</v>
      </c>
      <c r="H352" s="57" t="str">
        <f>IFERROR(VLOOKUP(A:A,变更记录表_产品!A:I,9,0),"")</f>
        <v>高</v>
      </c>
      <c r="I352" s="57">
        <f>IFERROR(VLOOKUP(A:A,变更记录表_产品!A:J,10,0),"")</f>
        <v>0.1</v>
      </c>
      <c r="J352" s="61">
        <f>IFERROR(VLOOKUP(A:A,变更记录表_产品!A:H,8,0),"")</f>
        <v>0</v>
      </c>
      <c r="K352" s="65" t="str">
        <f>IFERROR(VLOOKUP(A:A,变更记录表_产品!A:M,13,0),"")</f>
        <v>程泽</v>
      </c>
      <c r="L352" s="65" t="str">
        <f>IFERROR(VLOOKUP(A:A,变更记录表_产品!A:N,14,0),"")</f>
        <v>陈飞</v>
      </c>
      <c r="M352" s="50">
        <f>IFERROR(VLOOKUP(A:A,变更记录表_产品!A:K,11,0),"")</f>
        <v>42594</v>
      </c>
      <c r="N352" s="50">
        <f>IFERROR(VLOOKUP(A:A,变更记录表_产品!A:L,12,0),"")</f>
        <v>42594</v>
      </c>
      <c r="O352" s="20">
        <f t="shared" ca="1" si="5"/>
        <v>523</v>
      </c>
      <c r="P352" s="65" t="str">
        <f>IFERROR(VLOOKUP(A:A,变更记录表_产品!A:O,15,0),"")</f>
        <v>数据变更</v>
      </c>
      <c r="Q352" s="70" t="str">
        <f>IFERROR(VLOOKUP(A:A,变更记录表_产品!A:P,16,0),"")</f>
        <v>已完成</v>
      </c>
      <c r="R352" s="40">
        <f>IFERROR(VLOOKUP(A:A,变更记录表_产品!A:Q,17,0),"")</f>
        <v>0</v>
      </c>
      <c r="S352" s="70" t="s">
        <v>144</v>
      </c>
      <c r="T352" s="71">
        <v>0</v>
      </c>
    </row>
    <row r="353" spans="1:20" ht="56.25">
      <c r="A353" s="24">
        <v>351</v>
      </c>
      <c r="B353" s="50">
        <f>IFERROR(VLOOKUP(A:A,变更记录表_产品!A:B,2,0),"")</f>
        <v>42597</v>
      </c>
      <c r="C353" s="43" t="str">
        <f>IFERROR(VLOOKUP(A:A,变更记录表_产品!A:C,3,0),"")</f>
        <v>张志瑜</v>
      </c>
      <c r="D353" s="43" t="str">
        <f>IFERROR(VLOOKUP(A:A,变更记录表_产品!A:D,4,0),"")</f>
        <v>采购保障部</v>
      </c>
      <c r="E353" s="43" t="str">
        <f>IFERROR(VLOOKUP(A:A,变更记录表_产品!A:E,5,0),"")</f>
        <v>MIS</v>
      </c>
      <c r="F353" s="40" t="str">
        <f>IFERROR(VLOOKUP(A:A,变更记录表_产品!A:F,6,0),"")</f>
        <v>20160815-16POLS0015-17-30-59租赁改价拨    16POLS0015合同修改</v>
      </c>
      <c r="G353" s="46" t="str">
        <f>IFERROR(VLOOKUP(A:A,变更记录表_产品!A:G,7,0),"")</f>
        <v xml:space="preserve">16POLS0015合同
1、将件号：33600005-3的合同行直接删除
2、该合同状态应变为：全部收料；
3、 ERP 审批记录也做删除，再做重新报批；
4、供应商地点改为：航材采购; </v>
      </c>
      <c r="H353" s="57" t="str">
        <f>IFERROR(VLOOKUP(A:A,变更记录表_产品!A:I,9,0),"")</f>
        <v>中</v>
      </c>
      <c r="I353" s="57">
        <f>IFERROR(VLOOKUP(A:A,变更记录表_产品!A:J,10,0),"")</f>
        <v>0.1</v>
      </c>
      <c r="J353" s="61">
        <f>IFERROR(VLOOKUP(A:A,变更记录表_产品!A:H,8,0),"")</f>
        <v>0</v>
      </c>
      <c r="K353" s="65" t="str">
        <f>IFERROR(VLOOKUP(A:A,变更记录表_产品!A:M,13,0),"")</f>
        <v>柳琢</v>
      </c>
      <c r="L353" s="65" t="str">
        <f>IFERROR(VLOOKUP(A:A,变更记录表_产品!A:N,14,0),"")</f>
        <v>陈飞</v>
      </c>
      <c r="M353" s="50">
        <f>IFERROR(VLOOKUP(A:A,变更记录表_产品!A:K,11,0),"")</f>
        <v>42601</v>
      </c>
      <c r="N353" s="50">
        <f>IFERROR(VLOOKUP(A:A,变更记录表_产品!A:L,12,0),"")</f>
        <v>42599</v>
      </c>
      <c r="O353" s="20">
        <f t="shared" ca="1" si="5"/>
        <v>520</v>
      </c>
      <c r="P353" s="65" t="str">
        <f>IFERROR(VLOOKUP(A:A,变更记录表_产品!A:O,15,0),"")</f>
        <v>数据变更</v>
      </c>
      <c r="Q353" s="70" t="str">
        <f>IFERROR(VLOOKUP(A:A,变更记录表_产品!A:P,16,0),"")</f>
        <v>已完成</v>
      </c>
      <c r="R353" s="40" t="str">
        <f>IFERROR(VLOOKUP(A:A,变更记录表_产品!A:Q,17,0),"")</f>
        <v>.\数据提取变更签字扫描件\机务\20160815-16POLS0015合同修改-signed.pdf</v>
      </c>
      <c r="S353" s="70" t="s">
        <v>92</v>
      </c>
      <c r="T353" s="71">
        <v>0</v>
      </c>
    </row>
    <row r="354" spans="1:20">
      <c r="A354" s="24">
        <v>352</v>
      </c>
      <c r="B354" s="50">
        <f>IFERROR(VLOOKUP(A:A,变更记录表_产品!A:B,2,0),"")</f>
        <v>42597</v>
      </c>
      <c r="C354" s="43" t="str">
        <f>IFERROR(VLOOKUP(A:A,变更记录表_产品!A:C,3,0),"")</f>
        <v>张志瑜</v>
      </c>
      <c r="D354" s="43" t="str">
        <f>IFERROR(VLOOKUP(A:A,变更记录表_产品!A:D,4,0),"")</f>
        <v>采购保障部</v>
      </c>
      <c r="E354" s="43" t="str">
        <f>IFERROR(VLOOKUP(A:A,变更记录表_产品!A:E,5,0),"")</f>
        <v>MIS</v>
      </c>
      <c r="F354" s="40" t="str">
        <f>IFERROR(VLOOKUP(A:A,变更记录表_产品!A:F,6,0),"")</f>
        <v>20160815-89303990发票付款问题</v>
      </c>
      <c r="G354" s="46" t="str">
        <f>IFERROR(VLOOKUP(A:A,变更记录表_产品!A:G,7,0),"")</f>
        <v>发票 89303990 无法推送 ERP</v>
      </c>
      <c r="H354" s="57" t="str">
        <f>IFERROR(VLOOKUP(A:A,变更记录表_产品!A:I,9,0),"")</f>
        <v>高</v>
      </c>
      <c r="I354" s="57">
        <f>IFERROR(VLOOKUP(A:A,变更记录表_产品!A:J,10,0),"")</f>
        <v>0.1</v>
      </c>
      <c r="J354" s="61">
        <f>IFERROR(VLOOKUP(A:A,变更记录表_产品!A:H,8,0),"")</f>
        <v>0</v>
      </c>
      <c r="K354" s="65" t="str">
        <f>IFERROR(VLOOKUP(A:A,变更记录表_产品!A:M,13,0),"")</f>
        <v>柳琢</v>
      </c>
      <c r="L354" s="65" t="str">
        <f>IFERROR(VLOOKUP(A:A,变更记录表_产品!A:N,14,0),"")</f>
        <v>陈飞</v>
      </c>
      <c r="M354" s="50">
        <f>IFERROR(VLOOKUP(A:A,变更记录表_产品!A:K,11,0),"")</f>
        <v>42601</v>
      </c>
      <c r="N354" s="50">
        <f>IFERROR(VLOOKUP(A:A,变更记录表_产品!A:L,12,0),"")</f>
        <v>42653</v>
      </c>
      <c r="O354" s="20">
        <f t="shared" ca="1" si="5"/>
        <v>520</v>
      </c>
      <c r="P354" s="65" t="str">
        <f>IFERROR(VLOOKUP(A:A,变更记录表_产品!A:O,15,0),"")</f>
        <v>数据变更</v>
      </c>
      <c r="Q354" s="70" t="str">
        <f>IFERROR(VLOOKUP(A:A,变更记录表_产品!A:P,16,0),"")</f>
        <v>已完成</v>
      </c>
      <c r="R354" s="40" t="str">
        <f>IFERROR(VLOOKUP(A:A,变更记录表_产品!A:Q,17,0),"")</f>
        <v>.\数据提取变更签字扫描件\机务\20160815-89303990发票付款问题-signed.pdf</v>
      </c>
      <c r="S354" s="70" t="s">
        <v>145</v>
      </c>
      <c r="T354" s="71">
        <v>0</v>
      </c>
    </row>
    <row r="355" spans="1:20" ht="45">
      <c r="A355" s="24">
        <v>353</v>
      </c>
      <c r="B355" s="50">
        <f>IFERROR(VLOOKUP(A:A,变更记录表_产品!A:B,2,0),"")</f>
        <v>42598</v>
      </c>
      <c r="C355" s="43" t="str">
        <f>IFERROR(VLOOKUP(A:A,变更记录表_产品!A:C,3,0),"")</f>
        <v>张志瑜</v>
      </c>
      <c r="D355" s="43" t="str">
        <f>IFERROR(VLOOKUP(A:A,变更记录表_产品!A:D,4,0),"")</f>
        <v>采购保障部</v>
      </c>
      <c r="E355" s="43" t="str">
        <f>IFERROR(VLOOKUP(A:A,变更记录表_产品!A:E,5,0),"")</f>
        <v>MIS</v>
      </c>
      <c r="F355" s="40" t="str">
        <f>IFERROR(VLOOKUP(A:A,变更记录表_产品!A:F,6,0),"")</f>
        <v>20160816-Z163H0000103状态修改</v>
      </c>
      <c r="G355" s="46" t="str">
        <f>IFERROR(VLOOKUP(A:A,变更记录表_产品!A:G,7,0),"")</f>
        <v>P/N: Z163H0000103,S/N: 163H00003844
1.  在拆件处理界面，把该件的架位改为：KY; 
2.  库存综合查询界面，架位也要改为：KY; 
3.  FLB 界面的拆件处理，也要改为：可用；</v>
      </c>
      <c r="H355" s="57" t="str">
        <f>IFERROR(VLOOKUP(A:A,变更记录表_产品!A:I,9,0),"")</f>
        <v>中</v>
      </c>
      <c r="I355" s="57">
        <f>IFERROR(VLOOKUP(A:A,变更记录表_产品!A:J,10,0),"")</f>
        <v>0.1</v>
      </c>
      <c r="J355" s="61">
        <f>IFERROR(VLOOKUP(A:A,变更记录表_产品!A:H,8,0),"")</f>
        <v>0</v>
      </c>
      <c r="K355" s="65" t="str">
        <f>IFERROR(VLOOKUP(A:A,变更记录表_产品!A:M,13,0),"")</f>
        <v>柳琢</v>
      </c>
      <c r="L355" s="65" t="str">
        <f>IFERROR(VLOOKUP(A:A,变更记录表_产品!A:N,14,0),"")</f>
        <v>陈飞</v>
      </c>
      <c r="M355" s="50">
        <f>IFERROR(VLOOKUP(A:A,变更记录表_产品!A:K,11,0),"")</f>
        <v>42601</v>
      </c>
      <c r="N355" s="50">
        <f>IFERROR(VLOOKUP(A:A,变更记录表_产品!A:L,12,0),"")</f>
        <v>42614</v>
      </c>
      <c r="O355" s="20">
        <f t="shared" ca="1" si="5"/>
        <v>519</v>
      </c>
      <c r="P355" s="65" t="str">
        <f>IFERROR(VLOOKUP(A:A,变更记录表_产品!A:O,15,0),"")</f>
        <v>数据变更</v>
      </c>
      <c r="Q355" s="70" t="str">
        <f>IFERROR(VLOOKUP(A:A,变更记录表_产品!A:P,16,0),"")</f>
        <v>已完成</v>
      </c>
      <c r="R355" s="40" t="str">
        <f>IFERROR(VLOOKUP(A:A,变更记录表_产品!A:Q,17,0),"")</f>
        <v>.\数据提取变更签字扫描件\机务\20160816-Z163H0000103状态修改-signed.pdf</v>
      </c>
      <c r="S355" s="70" t="s">
        <v>92</v>
      </c>
      <c r="T355" s="71">
        <v>0</v>
      </c>
    </row>
    <row r="356" spans="1:20" ht="22.5">
      <c r="A356" s="24">
        <v>354</v>
      </c>
      <c r="B356" s="50">
        <f>IFERROR(VLOOKUP(A:A,变更记录表_产品!A:B,2,0),"")</f>
        <v>42598</v>
      </c>
      <c r="C356" s="43" t="str">
        <f>IFERROR(VLOOKUP(A:A,变更记录表_产品!A:C,3,0),"")</f>
        <v>张志瑜</v>
      </c>
      <c r="D356" s="43" t="str">
        <f>IFERROR(VLOOKUP(A:A,变更记录表_产品!A:D,4,0),"")</f>
        <v>采购保障部</v>
      </c>
      <c r="E356" s="43" t="str">
        <f>IFERROR(VLOOKUP(A:A,变更记录表_产品!A:E,5,0),"")</f>
        <v>MIS</v>
      </c>
      <c r="F356" s="40" t="str">
        <f>IFERROR(VLOOKUP(A:A,变更记录表_产品!A:F,6,0),"")</f>
        <v>20160816-16ROR1977退回已发料状态</v>
      </c>
      <c r="G356" s="46" t="str">
        <f>IFERROR(VLOOKUP(A:A,变更记录表_产品!A:G,7,0),"")</f>
        <v>16ROR1977将该收料/验收记录取消，合同退回到已发料状态。</v>
      </c>
      <c r="H356" s="57" t="str">
        <f>IFERROR(VLOOKUP(A:A,变更记录表_产品!A:I,9,0),"")</f>
        <v>高</v>
      </c>
      <c r="I356" s="57">
        <f>IFERROR(VLOOKUP(A:A,变更记录表_产品!A:J,10,0),"")</f>
        <v>0.1</v>
      </c>
      <c r="J356" s="61">
        <f>IFERROR(VLOOKUP(A:A,变更记录表_产品!A:H,8,0),"")</f>
        <v>0</v>
      </c>
      <c r="K356" s="65" t="str">
        <f>IFERROR(VLOOKUP(A:A,变更记录表_产品!A:M,13,0),"")</f>
        <v>柳琢</v>
      </c>
      <c r="L356" s="65" t="str">
        <f>IFERROR(VLOOKUP(A:A,变更记录表_产品!A:N,14,0),"")</f>
        <v>陈飞</v>
      </c>
      <c r="M356" s="50">
        <f>IFERROR(VLOOKUP(A:A,变更记录表_产品!A:K,11,0),"")</f>
        <v>42601</v>
      </c>
      <c r="N356" s="50">
        <f>IFERROR(VLOOKUP(A:A,变更记录表_产品!A:L,12,0),"")</f>
        <v>42601</v>
      </c>
      <c r="O356" s="20">
        <f t="shared" ca="1" si="5"/>
        <v>519</v>
      </c>
      <c r="P356" s="65" t="str">
        <f>IFERROR(VLOOKUP(A:A,变更记录表_产品!A:O,15,0),"")</f>
        <v>数据变更</v>
      </c>
      <c r="Q356" s="70" t="str">
        <f>IFERROR(VLOOKUP(A:A,变更记录表_产品!A:P,16,0),"")</f>
        <v>已完成</v>
      </c>
      <c r="R356" s="40" t="str">
        <f>IFERROR(VLOOKUP(A:A,变更记录表_产品!A:Q,17,0),"")</f>
        <v>.\数据提取变更签字扫描件\机务\20160816-16ROR1977退回已发料状态-signed.pdf</v>
      </c>
      <c r="S356" s="70" t="s">
        <v>92</v>
      </c>
      <c r="T356" s="71">
        <v>0</v>
      </c>
    </row>
    <row r="357" spans="1:20" ht="22.5">
      <c r="A357" s="24">
        <v>355</v>
      </c>
      <c r="B357" s="50">
        <f>IFERROR(VLOOKUP(A:A,变更记录表_产品!A:B,2,0),"")</f>
        <v>42598</v>
      </c>
      <c r="C357" s="43" t="str">
        <f>IFERROR(VLOOKUP(A:A,变更记录表_产品!A:C,3,0),"")</f>
        <v>张志瑜</v>
      </c>
      <c r="D357" s="43" t="str">
        <f>IFERROR(VLOOKUP(A:A,变更记录表_产品!A:D,4,0),"")</f>
        <v>采购保障部</v>
      </c>
      <c r="E357" s="43" t="str">
        <f>IFERROR(VLOOKUP(A:A,变更记录表_产品!A:E,5,0),"")</f>
        <v>MIS</v>
      </c>
      <c r="F357" s="40" t="str">
        <f>IFERROR(VLOOKUP(A:A,变更记录表_产品!A:F,6,0),"")</f>
        <v>20160816-工具故障信息无法显示</v>
      </c>
      <c r="G357" s="46" t="str">
        <f>IFERROR(VLOOKUP(A:A,变更记录表_产品!A:G,7,0),"")</f>
        <v>在故障界面录入的信息，在待修界面，查看故障单时，系统没有自动显示所录入的故障信息</v>
      </c>
      <c r="H357" s="57" t="str">
        <f>IFERROR(VLOOKUP(A:A,变更记录表_产品!A:I,9,0),"")</f>
        <v>中</v>
      </c>
      <c r="I357" s="57">
        <f>IFERROR(VLOOKUP(A:A,变更记录表_产品!A:J,10,0),"")</f>
        <v>0.1</v>
      </c>
      <c r="J357" s="61">
        <f>IFERROR(VLOOKUP(A:A,变更记录表_产品!A:H,8,0),"")</f>
        <v>0</v>
      </c>
      <c r="K357" s="65" t="str">
        <f>IFERROR(VLOOKUP(A:A,变更记录表_产品!A:M,13,0),"")</f>
        <v>柳琢</v>
      </c>
      <c r="L357" s="65" t="str">
        <f>IFERROR(VLOOKUP(A:A,变更记录表_产品!A:N,14,0),"")</f>
        <v>陈飞</v>
      </c>
      <c r="M357" s="50">
        <f>IFERROR(VLOOKUP(A:A,变更记录表_产品!A:K,11,0),"")</f>
        <v>42601</v>
      </c>
      <c r="N357" s="50">
        <f>IFERROR(VLOOKUP(A:A,变更记录表_产品!A:L,12,0),"")</f>
        <v>42669</v>
      </c>
      <c r="O357" s="20">
        <f t="shared" ca="1" si="5"/>
        <v>519</v>
      </c>
      <c r="P357" s="65" t="str">
        <f>IFERROR(VLOOKUP(A:A,变更记录表_产品!A:O,15,0),"")</f>
        <v>数据变更</v>
      </c>
      <c r="Q357" s="70" t="str">
        <f>IFERROR(VLOOKUP(A:A,变更记录表_产品!A:P,16,0),"")</f>
        <v>已完成</v>
      </c>
      <c r="R357" s="40" t="str">
        <f>IFERROR(VLOOKUP(A:A,变更记录表_产品!A:Q,17,0),"")</f>
        <v>.\数据提取变更签字扫描件\机务\20160816-工具故障信息无法显示-signed.pdf</v>
      </c>
      <c r="S357" s="70" t="s">
        <v>147</v>
      </c>
      <c r="T357" s="71">
        <v>0</v>
      </c>
    </row>
    <row r="358" spans="1:20" ht="22.5">
      <c r="A358" s="24">
        <v>356</v>
      </c>
      <c r="B358" s="50">
        <f>IFERROR(VLOOKUP(A:A,变更记录表_产品!A:B,2,0),"")</f>
        <v>42597</v>
      </c>
      <c r="C358" s="43" t="str">
        <f>IFERROR(VLOOKUP(A:A,变更记录表_产品!A:C,3,0),"")</f>
        <v>盛斌斌</v>
      </c>
      <c r="D358" s="43" t="str">
        <f>IFERROR(VLOOKUP(A:A,变更记录表_产品!A:D,4,0),"")</f>
        <v>维修工程部</v>
      </c>
      <c r="E358" s="43" t="str">
        <f>IFERROR(VLOOKUP(A:A,变更记录表_产品!A:E,5,0),"")</f>
        <v>MIS</v>
      </c>
      <c r="F358" s="40" t="str">
        <f>IFERROR(VLOOKUP(A:A,变更记录表_产品!A:F,6,0),"")</f>
        <v>拉个备发子件-TEE MID</v>
      </c>
      <c r="G358" s="46" t="str">
        <f>IFERROR(VLOOKUP(A:A,变更记录表_产品!A:G,7,0),"")</f>
        <v>把 PN：642-5503-501 SN：4259拉入 699974 的子件FIN：TEE MID 上，进入清单时间为2010-07-17</v>
      </c>
      <c r="H358" s="57" t="str">
        <f>IFERROR(VLOOKUP(A:A,变更记录表_产品!A:I,9,0),"")</f>
        <v>高</v>
      </c>
      <c r="I358" s="57">
        <f>IFERROR(VLOOKUP(A:A,变更记录表_产品!A:J,10,0),"")</f>
        <v>0.1</v>
      </c>
      <c r="J358" s="61">
        <f>IFERROR(VLOOKUP(A:A,变更记录表_产品!A:H,8,0),"")</f>
        <v>0</v>
      </c>
      <c r="K358" s="65" t="str">
        <f>IFERROR(VLOOKUP(A:A,变更记录表_产品!A:M,13,0),"")</f>
        <v>程泽</v>
      </c>
      <c r="L358" s="65" t="str">
        <f>IFERROR(VLOOKUP(A:A,变更记录表_产品!A:N,14,0),"")</f>
        <v>陈飞</v>
      </c>
      <c r="M358" s="50">
        <f>IFERROR(VLOOKUP(A:A,变更记录表_产品!A:K,11,0),"")</f>
        <v>0</v>
      </c>
      <c r="N358" s="50">
        <f>IFERROR(VLOOKUP(A:A,变更记录表_产品!A:L,12,0),"")</f>
        <v>42600</v>
      </c>
      <c r="O358" s="20">
        <f t="shared" ca="1" si="5"/>
        <v>520</v>
      </c>
      <c r="P358" s="65" t="str">
        <f>IFERROR(VLOOKUP(A:A,变更记录表_产品!A:O,15,0),"")</f>
        <v>数据变更</v>
      </c>
      <c r="Q358" s="70" t="str">
        <f>IFERROR(VLOOKUP(A:A,变更记录表_产品!A:P,16,0),"")</f>
        <v>已完成</v>
      </c>
      <c r="R358" s="40" t="str">
        <f>IFERROR(VLOOKUP(A:A,变更记录表_产品!A:Q,17,0),"")</f>
        <v>.\数据提取变更签字扫描件\机务\20160822.pdf</v>
      </c>
      <c r="S358" s="70" t="s">
        <v>146</v>
      </c>
      <c r="T358" s="71">
        <v>0</v>
      </c>
    </row>
    <row r="359" spans="1:20" ht="67.5">
      <c r="A359" s="24">
        <v>357</v>
      </c>
      <c r="B359" s="50">
        <f>IFERROR(VLOOKUP(A:A,变更记录表_产品!A:B,2,0),"")</f>
        <v>42598</v>
      </c>
      <c r="C359" s="43" t="str">
        <f>IFERROR(VLOOKUP(A:A,变更记录表_产品!A:C,3,0),"")</f>
        <v>蔡磊</v>
      </c>
      <c r="D359" s="43" t="str">
        <f>IFERROR(VLOOKUP(A:A,变更记录表_产品!A:D,4,0),"")</f>
        <v>维修工程部</v>
      </c>
      <c r="E359" s="43" t="str">
        <f>IFERROR(VLOOKUP(A:A,变更记录表_产品!A:E,5,0),"")</f>
        <v>MIS</v>
      </c>
      <c r="F359" s="40" t="str">
        <f>IFERROR(VLOOKUP(A:A,变更记录表_产品!A:F,6,0),"")</f>
        <v>B6301 FLB信息修改</v>
      </c>
      <c r="G359" s="46" t="str">
        <f>IFERROR(VLOOKUP(A:A,变更记录表_产品!A:G,7,0),"")</f>
        <v>B6301有一张FLB，MCC的维修人员将维修信息输入到错误的FLB号码上，关闭了保留，并有拆换件信息（见附件红圈内的信息），我这边无法修改。麻烦将该FLB上的信息修改到
编号为F0625277的FLB上，共有两条故障报告，原来的FLB信息可以删除。</v>
      </c>
      <c r="H359" s="57" t="str">
        <f>IFERROR(VLOOKUP(A:A,变更记录表_产品!A:I,9,0),"")</f>
        <v>中</v>
      </c>
      <c r="I359" s="57">
        <f>IFERROR(VLOOKUP(A:A,变更记录表_产品!A:J,10,0),"")</f>
        <v>0.1</v>
      </c>
      <c r="J359" s="61">
        <f>IFERROR(VLOOKUP(A:A,变更记录表_产品!A:H,8,0),"")</f>
        <v>0</v>
      </c>
      <c r="K359" s="65" t="str">
        <f>IFERROR(VLOOKUP(A:A,变更记录表_产品!A:M,13,0),"")</f>
        <v>程泽</v>
      </c>
      <c r="L359" s="65" t="str">
        <f>IFERROR(VLOOKUP(A:A,变更记录表_产品!A:N,14,0),"")</f>
        <v>陈飞</v>
      </c>
      <c r="M359" s="50">
        <f>IFERROR(VLOOKUP(A:A,变更记录表_产品!A:K,11,0),"")</f>
        <v>0</v>
      </c>
      <c r="N359" s="50">
        <f>IFERROR(VLOOKUP(A:A,变更记录表_产品!A:L,12,0),"")</f>
        <v>42620</v>
      </c>
      <c r="O359" s="20">
        <f t="shared" ca="1" si="5"/>
        <v>519</v>
      </c>
      <c r="P359" s="65" t="str">
        <f>IFERROR(VLOOKUP(A:A,变更记录表_产品!A:O,15,0),"")</f>
        <v>数据变更</v>
      </c>
      <c r="Q359" s="70" t="str">
        <f>IFERROR(VLOOKUP(A:A,变更记录表_产品!A:P,16,0),"")</f>
        <v>已完成</v>
      </c>
      <c r="R359" s="40" t="str">
        <f>IFERROR(VLOOKUP(A:A,变更记录表_产品!A:Q,17,0),"")</f>
        <v>.\数据提取变更签字扫描件\机务\20160831（2）.pdf</v>
      </c>
      <c r="S359" s="70" t="s">
        <v>92</v>
      </c>
      <c r="T359" s="71">
        <v>0</v>
      </c>
    </row>
    <row r="360" spans="1:20">
      <c r="A360" s="24">
        <v>358</v>
      </c>
      <c r="B360" s="50">
        <f>IFERROR(VLOOKUP(A:A,变更记录表_产品!A:B,2,0),"")</f>
        <v>42598</v>
      </c>
      <c r="C360" s="43" t="str">
        <f>IFERROR(VLOOKUP(A:A,变更记录表_产品!A:C,3,0),"")</f>
        <v>张琦</v>
      </c>
      <c r="D360" s="43" t="str">
        <f>IFERROR(VLOOKUP(A:A,变更记录表_产品!A:D,4,0),"")</f>
        <v>维修工程部</v>
      </c>
      <c r="E360" s="43" t="str">
        <f>IFERROR(VLOOKUP(A:A,变更记录表_产品!A:E,5,0),"")</f>
        <v>MIS</v>
      </c>
      <c r="F360" s="40" t="str">
        <f>IFERROR(VLOOKUP(A:A,变更记录表_产品!A:F,6,0),"")</f>
        <v>工作程序-规定</v>
      </c>
      <c r="G360" s="46">
        <f>IFERROR(VLOOKUP(A:A,变更记录表_产品!A:G,7,0),"")</f>
        <v>0</v>
      </c>
      <c r="H360" s="57" t="str">
        <f>IFERROR(VLOOKUP(A:A,变更记录表_产品!A:I,9,0),"")</f>
        <v>中</v>
      </c>
      <c r="I360" s="57">
        <f>IFERROR(VLOOKUP(A:A,变更记录表_产品!A:J,10,0),"")</f>
        <v>0.1</v>
      </c>
      <c r="J360" s="61">
        <f>IFERROR(VLOOKUP(A:A,变更记录表_产品!A:H,8,0),"")</f>
        <v>0</v>
      </c>
      <c r="K360" s="65" t="str">
        <f>IFERROR(VLOOKUP(A:A,变更记录表_产品!A:M,13,0),"")</f>
        <v>程泽</v>
      </c>
      <c r="L360" s="65" t="str">
        <f>IFERROR(VLOOKUP(A:A,变更记录表_产品!A:N,14,0),"")</f>
        <v>陈飞</v>
      </c>
      <c r="M360" s="50">
        <f>IFERROR(VLOOKUP(A:A,变更记录表_产品!A:K,11,0),"")</f>
        <v>0</v>
      </c>
      <c r="N360" s="50">
        <f>IFERROR(VLOOKUP(A:A,变更记录表_产品!A:L,12,0),"")</f>
        <v>42603</v>
      </c>
      <c r="O360" s="20">
        <f t="shared" ca="1" si="5"/>
        <v>519</v>
      </c>
      <c r="P360" s="65" t="str">
        <f>IFERROR(VLOOKUP(A:A,变更记录表_产品!A:O,15,0),"")</f>
        <v>数据提取</v>
      </c>
      <c r="Q360" s="70" t="str">
        <f>IFERROR(VLOOKUP(A:A,变更记录表_产品!A:P,16,0),"")</f>
        <v>已完成</v>
      </c>
      <c r="R360" s="40" t="str">
        <f>IFERROR(VLOOKUP(A:A,变更记录表_产品!A:Q,17,0),"")</f>
        <v>.\数据提取变更签字扫描件\机务\20160816.pdf</v>
      </c>
      <c r="S360" s="70" t="s">
        <v>25</v>
      </c>
      <c r="T360" s="71">
        <v>0</v>
      </c>
    </row>
    <row r="361" spans="1:20">
      <c r="A361" s="24">
        <v>359</v>
      </c>
      <c r="B361" s="50">
        <f>IFERROR(VLOOKUP(A:A,变更记录表_产品!A:B,2,0),"")</f>
        <v>42598</v>
      </c>
      <c r="C361" s="43" t="str">
        <f>IFERROR(VLOOKUP(A:A,变更记录表_产品!A:C,3,0),"")</f>
        <v>张琦</v>
      </c>
      <c r="D361" s="43" t="str">
        <f>IFERROR(VLOOKUP(A:A,变更记录表_产品!A:D,4,0),"")</f>
        <v>维修工程部</v>
      </c>
      <c r="E361" s="43" t="str">
        <f>IFERROR(VLOOKUP(A:A,变更记录表_产品!A:E,5,0),"")</f>
        <v>MIS</v>
      </c>
      <c r="F361" s="40" t="str">
        <f>IFERROR(VLOOKUP(A:A,变更记录表_产品!A:F,6,0),"")</f>
        <v>EAD03638匹配ADD0037878</v>
      </c>
      <c r="G361" s="46">
        <f>IFERROR(VLOOKUP(A:A,变更记录表_产品!A:G,7,0),"")</f>
        <v>0</v>
      </c>
      <c r="H361" s="57" t="str">
        <f>IFERROR(VLOOKUP(A:A,变更记录表_产品!A:I,9,0),"")</f>
        <v>中</v>
      </c>
      <c r="I361" s="57">
        <f>IFERROR(VLOOKUP(A:A,变更记录表_产品!A:J,10,0),"")</f>
        <v>0.1</v>
      </c>
      <c r="J361" s="61">
        <f>IFERROR(VLOOKUP(A:A,变更记录表_产品!A:H,8,0),"")</f>
        <v>0</v>
      </c>
      <c r="K361" s="65" t="str">
        <f>IFERROR(VLOOKUP(A:A,变更记录表_产品!A:M,13,0),"")</f>
        <v>程泽</v>
      </c>
      <c r="L361" s="65" t="str">
        <f>IFERROR(VLOOKUP(A:A,变更记录表_产品!A:N,14,0),"")</f>
        <v>陈飞</v>
      </c>
      <c r="M361" s="50">
        <f>IFERROR(VLOOKUP(A:A,变更记录表_产品!A:K,11,0),"")</f>
        <v>0</v>
      </c>
      <c r="N361" s="50">
        <f>IFERROR(VLOOKUP(A:A,变更记录表_产品!A:L,12,0),"")</f>
        <v>42600</v>
      </c>
      <c r="O361" s="20">
        <f t="shared" ca="1" si="5"/>
        <v>519</v>
      </c>
      <c r="P361" s="65" t="str">
        <f>IFERROR(VLOOKUP(A:A,变更记录表_产品!A:O,15,0),"")</f>
        <v>数据变更</v>
      </c>
      <c r="Q361" s="70" t="str">
        <f>IFERROR(VLOOKUP(A:A,变更记录表_产品!A:P,16,0),"")</f>
        <v>已完成</v>
      </c>
      <c r="R361" s="40" t="str">
        <f>IFERROR(VLOOKUP(A:A,变更记录表_产品!A:Q,17,0),"")</f>
        <v>.\数据提取变更签字扫描件\机务\20160816.pdf</v>
      </c>
      <c r="S361" s="70" t="s">
        <v>92</v>
      </c>
      <c r="T361" s="71">
        <v>0</v>
      </c>
    </row>
    <row r="362" spans="1:20">
      <c r="A362" s="24">
        <v>360</v>
      </c>
      <c r="B362" s="50">
        <f>IFERROR(VLOOKUP(A:A,变更记录表_产品!A:B,2,0),"")</f>
        <v>42598</v>
      </c>
      <c r="C362" s="43" t="str">
        <f>IFERROR(VLOOKUP(A:A,变更记录表_产品!A:C,3,0),"")</f>
        <v>罗强</v>
      </c>
      <c r="D362" s="43" t="str">
        <f>IFERROR(VLOOKUP(A:A,变更记录表_产品!A:D,4,0),"")</f>
        <v>维修工程部</v>
      </c>
      <c r="E362" s="43" t="str">
        <f>IFERROR(VLOOKUP(A:A,变更记录表_产品!A:E,5,0),"")</f>
        <v>MIS</v>
      </c>
      <c r="F362" s="40" t="str">
        <f>IFERROR(VLOOKUP(A:A,变更记录表_产品!A:F,6,0),"")</f>
        <v>四份工卡起点导入模板.罗强</v>
      </c>
      <c r="G362" s="46">
        <f>IFERROR(VLOOKUP(A:A,变更记录表_产品!A:G,7,0),"")</f>
        <v>0</v>
      </c>
      <c r="H362" s="57" t="str">
        <f>IFERROR(VLOOKUP(A:A,变更记录表_产品!A:I,9,0),"")</f>
        <v>中</v>
      </c>
      <c r="I362" s="57">
        <f>IFERROR(VLOOKUP(A:A,变更记录表_产品!A:J,10,0),"")</f>
        <v>0.1</v>
      </c>
      <c r="J362" s="61" t="str">
        <f>IFERROR(VLOOKUP(A:A,变更记录表_产品!A:H,8,0),"")</f>
        <v>利用数据导入功能，无法导入</v>
      </c>
      <c r="K362" s="65" t="str">
        <f>IFERROR(VLOOKUP(A:A,变更记录表_产品!A:M,13,0),"")</f>
        <v>程泽</v>
      </c>
      <c r="L362" s="65" t="str">
        <f>IFERROR(VLOOKUP(A:A,变更记录表_产品!A:N,14,0),"")</f>
        <v>陈飞</v>
      </c>
      <c r="M362" s="50">
        <f>IFERROR(VLOOKUP(A:A,变更记录表_产品!A:K,11,0),"")</f>
        <v>0</v>
      </c>
      <c r="N362" s="50">
        <f>IFERROR(VLOOKUP(A:A,变更记录表_产品!A:L,12,0),"")</f>
        <v>42651</v>
      </c>
      <c r="O362" s="20">
        <f t="shared" ca="1" si="5"/>
        <v>519</v>
      </c>
      <c r="P362" s="65" t="str">
        <f>IFERROR(VLOOKUP(A:A,变更记录表_产品!A:O,15,0),"")</f>
        <v>数据变更</v>
      </c>
      <c r="Q362" s="70" t="str">
        <f>IFERROR(VLOOKUP(A:A,变更记录表_产品!A:P,16,0),"")</f>
        <v>已完成</v>
      </c>
      <c r="R362" s="40" t="str">
        <f>IFERROR(VLOOKUP(A:A,变更记录表_产品!A:Q,17,0),"")</f>
        <v>.\数据提取变更签字扫描件\机务\20160816.pdf</v>
      </c>
      <c r="S362" s="70" t="s">
        <v>92</v>
      </c>
      <c r="T362" s="71">
        <v>0</v>
      </c>
    </row>
    <row r="363" spans="1:20">
      <c r="A363" s="24">
        <v>361</v>
      </c>
      <c r="B363" s="50">
        <f>IFERROR(VLOOKUP(A:A,变更记录表_产品!A:B,2,0),"")</f>
        <v>42599</v>
      </c>
      <c r="C363" s="43" t="str">
        <f>IFERROR(VLOOKUP(A:A,变更记录表_产品!A:C,3,0),"")</f>
        <v>盛斌斌</v>
      </c>
      <c r="D363" s="43" t="str">
        <f>IFERROR(VLOOKUP(A:A,变更记录表_产品!A:D,4,0),"")</f>
        <v>维修工程部</v>
      </c>
      <c r="E363" s="43" t="str">
        <f>IFERROR(VLOOKUP(A:A,变更记录表_产品!A:E,5,0),"")</f>
        <v>MIS</v>
      </c>
      <c r="F363" s="40" t="str">
        <f>IFERROR(VLOOKUP(A:A,变更记录表_产品!A:F,6,0),"")</f>
        <v>工卡改版ST导入</v>
      </c>
      <c r="G363" s="46">
        <f>IFERROR(VLOOKUP(A:A,变更记录表_产品!A:G,7,0),"")</f>
        <v>0</v>
      </c>
      <c r="H363" s="57" t="str">
        <f>IFERROR(VLOOKUP(A:A,变更记录表_产品!A:I,9,0),"")</f>
        <v>中</v>
      </c>
      <c r="I363" s="57">
        <f>IFERROR(VLOOKUP(A:A,变更记录表_产品!A:J,10,0),"")</f>
        <v>0</v>
      </c>
      <c r="J363" s="61" t="str">
        <f>IFERROR(VLOOKUP(A:A,变更记录表_产品!A:H,8,0),"")</f>
        <v>利用数据导入功能，无法导入</v>
      </c>
      <c r="K363" s="65" t="str">
        <f>IFERROR(VLOOKUP(A:A,变更记录表_产品!A:M,13,0),"")</f>
        <v>程泽</v>
      </c>
      <c r="L363" s="65" t="str">
        <f>IFERROR(VLOOKUP(A:A,变更记录表_产品!A:N,14,0),"")</f>
        <v>陈飞</v>
      </c>
      <c r="M363" s="50">
        <f>IFERROR(VLOOKUP(A:A,变更记录表_产品!A:K,11,0),"")</f>
        <v>0</v>
      </c>
      <c r="N363" s="50">
        <f>IFERROR(VLOOKUP(A:A,变更记录表_产品!A:L,12,0),"")</f>
        <v>0</v>
      </c>
      <c r="O363" s="20">
        <f t="shared" ca="1" si="5"/>
        <v>518</v>
      </c>
      <c r="P363" s="65" t="str">
        <f>IFERROR(VLOOKUP(A:A,变更记录表_产品!A:O,15,0),"")</f>
        <v>数据变更</v>
      </c>
      <c r="Q363" s="70" t="str">
        <f>IFERROR(VLOOKUP(A:A,变更记录表_产品!A:P,16,0),"")</f>
        <v>已取消</v>
      </c>
      <c r="R363" s="40">
        <f>IFERROR(VLOOKUP(A:A,变更记录表_产品!A:Q,17,0),"")</f>
        <v>0</v>
      </c>
      <c r="S363" s="70" t="s">
        <v>144</v>
      </c>
      <c r="T363" s="71">
        <v>0</v>
      </c>
    </row>
    <row r="364" spans="1:20">
      <c r="A364" s="24">
        <v>362</v>
      </c>
      <c r="B364" s="50">
        <f>IFERROR(VLOOKUP(A:A,变更记录表_产品!A:B,2,0),"")</f>
        <v>42599</v>
      </c>
      <c r="C364" s="43" t="str">
        <f>IFERROR(VLOOKUP(A:A,变更记录表_产品!A:C,3,0),"")</f>
        <v>张志瑜</v>
      </c>
      <c r="D364" s="43" t="str">
        <f>IFERROR(VLOOKUP(A:A,变更记录表_产品!A:D,4,0),"")</f>
        <v>采购保障部</v>
      </c>
      <c r="E364" s="43" t="str">
        <f>IFERROR(VLOOKUP(A:A,变更记录表_产品!A:E,5,0),"")</f>
        <v>MIS</v>
      </c>
      <c r="F364" s="40" t="str">
        <f>IFERROR(VLOOKUP(A:A,变更记录表_产品!A:F,6,0),"")</f>
        <v>201608167-发票02792684无法推送</v>
      </c>
      <c r="G364" s="46" t="str">
        <f>IFERROR(VLOOKUP(A:A,变更记录表_产品!A:G,7,0),"")</f>
        <v>发票02792684无法推送</v>
      </c>
      <c r="H364" s="57" t="str">
        <f>IFERROR(VLOOKUP(A:A,变更记录表_产品!A:I,9,0),"")</f>
        <v>中</v>
      </c>
      <c r="I364" s="57">
        <f>IFERROR(VLOOKUP(A:A,变更记录表_产品!A:J,10,0),"")</f>
        <v>0.1</v>
      </c>
      <c r="J364" s="61">
        <f>IFERROR(VLOOKUP(A:A,变更记录表_产品!A:H,8,0),"")</f>
        <v>0</v>
      </c>
      <c r="K364" s="65" t="str">
        <f>IFERROR(VLOOKUP(A:A,变更记录表_产品!A:M,13,0),"")</f>
        <v>柳琢</v>
      </c>
      <c r="L364" s="65" t="str">
        <f>IFERROR(VLOOKUP(A:A,变更记录表_产品!A:N,14,0),"")</f>
        <v>陈飞</v>
      </c>
      <c r="M364" s="50">
        <f>IFERROR(VLOOKUP(A:A,变更记录表_产品!A:K,11,0),"")</f>
        <v>42601</v>
      </c>
      <c r="N364" s="50">
        <f>IFERROR(VLOOKUP(A:A,变更记录表_产品!A:L,12,0),"")</f>
        <v>42705</v>
      </c>
      <c r="O364" s="20">
        <f t="shared" ca="1" si="5"/>
        <v>518</v>
      </c>
      <c r="P364" s="65" t="str">
        <f>IFERROR(VLOOKUP(A:A,变更记录表_产品!A:O,15,0),"")</f>
        <v>数据变更</v>
      </c>
      <c r="Q364" s="70" t="str">
        <f>IFERROR(VLOOKUP(A:A,变更记录表_产品!A:P,16,0),"")</f>
        <v>进行中</v>
      </c>
      <c r="R364" s="40" t="str">
        <f>IFERROR(VLOOKUP(A:A,变更记录表_产品!A:Q,17,0),"")</f>
        <v>.\数据提取变更签字扫描件\机务\201608167-发票02792684无法推送-signed.pdf</v>
      </c>
      <c r="S364" s="70" t="s">
        <v>145</v>
      </c>
      <c r="T364" s="71">
        <v>0</v>
      </c>
    </row>
    <row r="365" spans="1:20" ht="22.5">
      <c r="A365" s="24">
        <v>363</v>
      </c>
      <c r="B365" s="50">
        <f>IFERROR(VLOOKUP(A:A,变更记录表_产品!A:B,2,0),"")</f>
        <v>42599</v>
      </c>
      <c r="C365" s="43" t="str">
        <f>IFERROR(VLOOKUP(A:A,变更记录表_产品!A:C,3,0),"")</f>
        <v>张志瑜</v>
      </c>
      <c r="D365" s="43" t="str">
        <f>IFERROR(VLOOKUP(A:A,变更记录表_产品!A:D,4,0),"")</f>
        <v>采购保障部</v>
      </c>
      <c r="E365" s="43" t="str">
        <f>IFERROR(VLOOKUP(A:A,变更记录表_产品!A:E,5,0),"")</f>
        <v>MIS</v>
      </c>
      <c r="F365" s="40" t="str">
        <f>IFERROR(VLOOKUP(A:A,变更记录表_产品!A:F,6,0),"")</f>
        <v>20160817-发票OZM160808_9C无法推送ERP</v>
      </c>
      <c r="G365" s="46" t="str">
        <f>IFERROR(VLOOKUP(A:A,变更记录表_产品!A:G,7,0),"")</f>
        <v>发票 OZM160808_9C 无法推送 ERP，对应的合同 16POLS0171</v>
      </c>
      <c r="H365" s="57" t="str">
        <f>IFERROR(VLOOKUP(A:A,变更记录表_产品!A:I,9,0),"")</f>
        <v>中</v>
      </c>
      <c r="I365" s="57">
        <f>IFERROR(VLOOKUP(A:A,变更记录表_产品!A:J,10,0),"")</f>
        <v>0.1</v>
      </c>
      <c r="J365" s="61">
        <f>IFERROR(VLOOKUP(A:A,变更记录表_产品!A:H,8,0),"")</f>
        <v>0</v>
      </c>
      <c r="K365" s="65" t="str">
        <f>IFERROR(VLOOKUP(A:A,变更记录表_产品!A:M,13,0),"")</f>
        <v>柳琢</v>
      </c>
      <c r="L365" s="65" t="str">
        <f>IFERROR(VLOOKUP(A:A,变更记录表_产品!A:N,14,0),"")</f>
        <v>陈飞</v>
      </c>
      <c r="M365" s="50">
        <f>IFERROR(VLOOKUP(A:A,变更记录表_产品!A:K,11,0),"")</f>
        <v>42601</v>
      </c>
      <c r="N365" s="50">
        <f>IFERROR(VLOOKUP(A:A,变更记录表_产品!A:L,12,0),"")</f>
        <v>42608</v>
      </c>
      <c r="O365" s="20">
        <f t="shared" ca="1" si="5"/>
        <v>518</v>
      </c>
      <c r="P365" s="65" t="str">
        <f>IFERROR(VLOOKUP(A:A,变更记录表_产品!A:O,15,0),"")</f>
        <v>数据变更</v>
      </c>
      <c r="Q365" s="70" t="str">
        <f>IFERROR(VLOOKUP(A:A,变更记录表_产品!A:P,16,0),"")</f>
        <v>已完成</v>
      </c>
      <c r="R365" s="40" t="str">
        <f>IFERROR(VLOOKUP(A:A,变更记录表_产品!A:Q,17,0),"")</f>
        <v>.\数据提取变更签字扫描件\机务\201608167-发票OZM160808_9C无法推送ERP-signed.pdf</v>
      </c>
      <c r="S365" s="70" t="s">
        <v>145</v>
      </c>
      <c r="T365" s="71">
        <v>0</v>
      </c>
    </row>
    <row r="366" spans="1:20">
      <c r="A366" s="24">
        <v>364</v>
      </c>
      <c r="B366" s="50">
        <f>IFERROR(VLOOKUP(A:A,变更记录表_产品!A:B,2,0),"")</f>
        <v>42599</v>
      </c>
      <c r="C366" s="43" t="str">
        <f>IFERROR(VLOOKUP(A:A,变更记录表_产品!A:C,3,0),"")</f>
        <v>罗强</v>
      </c>
      <c r="D366" s="43" t="str">
        <f>IFERROR(VLOOKUP(A:A,变更记录表_产品!A:D,4,0),"")</f>
        <v>维修工程部</v>
      </c>
      <c r="E366" s="43" t="str">
        <f>IFERROR(VLOOKUP(A:A,变更记录表_产品!A:E,5,0),"")</f>
        <v>MIS</v>
      </c>
      <c r="F366" s="40" t="str">
        <f>IFERROR(VLOOKUP(A:A,变更记录表_产品!A:F,6,0),"")</f>
        <v>B8646装机清册导入清单R</v>
      </c>
      <c r="G366" s="46" t="str">
        <f>IFERROR(VLOOKUP(A:A,变更记录表_产品!A:G,7,0),"")</f>
        <v>原来12号的清单有问题，这是新版，以此为准</v>
      </c>
      <c r="H366" s="57" t="str">
        <f>IFERROR(VLOOKUP(A:A,变更记录表_产品!A:I,9,0),"")</f>
        <v>高</v>
      </c>
      <c r="I366" s="57">
        <f>IFERROR(VLOOKUP(A:A,变更记录表_产品!A:J,10,0),"")</f>
        <v>0.1</v>
      </c>
      <c r="J366" s="61">
        <f>IFERROR(VLOOKUP(A:A,变更记录表_产品!A:H,8,0),"")</f>
        <v>0</v>
      </c>
      <c r="K366" s="65" t="str">
        <f>IFERROR(VLOOKUP(A:A,变更记录表_产品!A:M,13,0),"")</f>
        <v>程泽</v>
      </c>
      <c r="L366" s="65" t="str">
        <f>IFERROR(VLOOKUP(A:A,变更记录表_产品!A:N,14,0),"")</f>
        <v>陈飞</v>
      </c>
      <c r="M366" s="50">
        <f>IFERROR(VLOOKUP(A:A,变更记录表_产品!A:K,11,0),"")</f>
        <v>42599</v>
      </c>
      <c r="N366" s="50">
        <f>IFERROR(VLOOKUP(A:A,变更记录表_产品!A:L,12,0),"")</f>
        <v>42600</v>
      </c>
      <c r="O366" s="20">
        <f t="shared" ca="1" si="5"/>
        <v>518</v>
      </c>
      <c r="P366" s="65" t="str">
        <f>IFERROR(VLOOKUP(A:A,变更记录表_产品!A:O,15,0),"")</f>
        <v>数据变更</v>
      </c>
      <c r="Q366" s="70" t="str">
        <f>IFERROR(VLOOKUP(A:A,变更记录表_产品!A:P,16,0),"")</f>
        <v>已完成</v>
      </c>
      <c r="R366" s="40">
        <f>IFERROR(VLOOKUP(A:A,变更记录表_产品!A:Q,17,0),"")</f>
        <v>0</v>
      </c>
      <c r="S366" s="70" t="s">
        <v>144</v>
      </c>
      <c r="T366" s="71">
        <v>0</v>
      </c>
    </row>
    <row r="367" spans="1:20">
      <c r="A367" s="24">
        <v>365</v>
      </c>
      <c r="B367" s="50">
        <f>IFERROR(VLOOKUP(A:A,变更记录表_产品!A:B,2,0),"")</f>
        <v>42600</v>
      </c>
      <c r="C367" s="43" t="str">
        <f>IFERROR(VLOOKUP(A:A,变更记录表_产品!A:C,3,0),"")</f>
        <v>盛斌斌</v>
      </c>
      <c r="D367" s="43" t="str">
        <f>IFERROR(VLOOKUP(A:A,变更记录表_产品!A:D,4,0),"")</f>
        <v>维修工程部</v>
      </c>
      <c r="E367" s="43" t="str">
        <f>IFERROR(VLOOKUP(A:A,变更记录表_产品!A:E,5,0),"")</f>
        <v>MIS</v>
      </c>
      <c r="F367" s="40" t="str">
        <f>IFERROR(VLOOKUP(A:A,变更记录表_产品!A:F,6,0),"")</f>
        <v>ST导入模板-2016-8-18</v>
      </c>
      <c r="G367" s="46">
        <f>IFERROR(VLOOKUP(A:A,变更记录表_产品!A:G,7,0),"")</f>
        <v>0</v>
      </c>
      <c r="H367" s="57" t="str">
        <f>IFERROR(VLOOKUP(A:A,变更记录表_产品!A:I,9,0),"")</f>
        <v>中</v>
      </c>
      <c r="I367" s="57">
        <f>IFERROR(VLOOKUP(A:A,变更记录表_产品!A:J,10,0),"")</f>
        <v>0</v>
      </c>
      <c r="J367" s="61">
        <f>IFERROR(VLOOKUP(A:A,变更记录表_产品!A:H,8,0),"")</f>
        <v>0</v>
      </c>
      <c r="K367" s="65" t="str">
        <f>IFERROR(VLOOKUP(A:A,变更记录表_产品!A:M,13,0),"")</f>
        <v>程泽</v>
      </c>
      <c r="L367" s="65" t="str">
        <f>IFERROR(VLOOKUP(A:A,变更记录表_产品!A:N,14,0),"")</f>
        <v>陈飞</v>
      </c>
      <c r="M367" s="50">
        <f>IFERROR(VLOOKUP(A:A,变更记录表_产品!A:K,11,0),"")</f>
        <v>0</v>
      </c>
      <c r="N367" s="50">
        <f>IFERROR(VLOOKUP(A:A,变更记录表_产品!A:L,12,0),"")</f>
        <v>0</v>
      </c>
      <c r="O367" s="20">
        <f t="shared" ca="1" si="5"/>
        <v>517</v>
      </c>
      <c r="P367" s="65" t="str">
        <f>IFERROR(VLOOKUP(A:A,变更记录表_产品!A:O,15,0),"")</f>
        <v>数据变更</v>
      </c>
      <c r="Q367" s="70" t="str">
        <f>IFERROR(VLOOKUP(A:A,变更记录表_产品!A:P,16,0),"")</f>
        <v>已取消</v>
      </c>
      <c r="R367" s="40">
        <f>IFERROR(VLOOKUP(A:A,变更记录表_产品!A:Q,17,0),"")</f>
        <v>0</v>
      </c>
      <c r="S367" s="70" t="s">
        <v>144</v>
      </c>
      <c r="T367" s="71">
        <v>0</v>
      </c>
    </row>
    <row r="368" spans="1:20">
      <c r="A368" s="24">
        <v>366</v>
      </c>
      <c r="B368" s="50">
        <f>IFERROR(VLOOKUP(A:A,变更记录表_产品!A:B,2,0),"")</f>
        <v>42601</v>
      </c>
      <c r="C368" s="43" t="str">
        <f>IFERROR(VLOOKUP(A:A,变更记录表_产品!A:C,3,0),"")</f>
        <v>吴伟培</v>
      </c>
      <c r="D368" s="43" t="str">
        <f>IFERROR(VLOOKUP(A:A,变更记录表_产品!A:D,4,0),"")</f>
        <v>日分</v>
      </c>
      <c r="E368" s="43" t="str">
        <f>IFERROR(VLOOKUP(A:A,变更记录表_产品!A:E,5,0),"")</f>
        <v>MIS</v>
      </c>
      <c r="F368" s="40" t="str">
        <f>IFERROR(VLOOKUP(A:A,变更记录表_产品!A:F,6,0),"")</f>
        <v>日分MIS需求Redmine2200--FLB编号F0009477的数据问题</v>
      </c>
      <c r="G368" s="46" t="str">
        <f>IFERROR(VLOOKUP(A:A,变更记录表_产品!A:G,7,0),"")</f>
        <v>FLB编号F0009477删除重复数据中的一条</v>
      </c>
      <c r="H368" s="57" t="str">
        <f>IFERROR(VLOOKUP(A:A,变更记录表_产品!A:I,9,0),"")</f>
        <v>高</v>
      </c>
      <c r="I368" s="57">
        <f>IFERROR(VLOOKUP(A:A,变更记录表_产品!A:J,10,0),"")</f>
        <v>0.1</v>
      </c>
      <c r="J368" s="61">
        <f>IFERROR(VLOOKUP(A:A,变更记录表_产品!A:H,8,0),"")</f>
        <v>0</v>
      </c>
      <c r="K368" s="65" t="str">
        <f>IFERROR(VLOOKUP(A:A,变更记录表_产品!A:M,13,0),"")</f>
        <v>杨潇白</v>
      </c>
      <c r="L368" s="65" t="str">
        <f>IFERROR(VLOOKUP(A:A,变更记录表_产品!A:N,14,0),"")</f>
        <v>陈飞</v>
      </c>
      <c r="M368" s="50">
        <f>IFERROR(VLOOKUP(A:A,变更记录表_产品!A:K,11,0),"")</f>
        <v>42601</v>
      </c>
      <c r="N368" s="50">
        <f>IFERROR(VLOOKUP(A:A,变更记录表_产品!A:L,12,0),"")</f>
        <v>42601</v>
      </c>
      <c r="O368" s="20">
        <f t="shared" ca="1" si="5"/>
        <v>516</v>
      </c>
      <c r="P368" s="65" t="str">
        <f>IFERROR(VLOOKUP(A:A,变更记录表_产品!A:O,15,0),"")</f>
        <v>数据变更</v>
      </c>
      <c r="Q368" s="70" t="str">
        <f>IFERROR(VLOOKUP(A:A,变更记录表_产品!A:P,16,0),"")</f>
        <v>已完成</v>
      </c>
      <c r="R368" s="40" t="str">
        <f>IFERROR(VLOOKUP(A:A,变更记录表_产品!A:Q,17,0),"")</f>
        <v>.\数据提取变更签字扫描件\机务\数据提取变更申请单（日分：FLB编号F0009477的数据问题（紧急））.pdf</v>
      </c>
      <c r="S368" s="70" t="s">
        <v>92</v>
      </c>
      <c r="T368" s="71">
        <v>0</v>
      </c>
    </row>
    <row r="369" spans="1:20" ht="22.5">
      <c r="A369" s="24">
        <v>367</v>
      </c>
      <c r="B369" s="50">
        <f>IFERROR(VLOOKUP(A:A,变更记录表_产品!A:B,2,0),"")</f>
        <v>42601</v>
      </c>
      <c r="C369" s="43" t="str">
        <f>IFERROR(VLOOKUP(A:A,变更记录表_产品!A:C,3,0),"")</f>
        <v>张琦</v>
      </c>
      <c r="D369" s="43" t="str">
        <f>IFERROR(VLOOKUP(A:A,变更记录表_产品!A:D,4,0),"")</f>
        <v>维修工程部</v>
      </c>
      <c r="E369" s="43" t="str">
        <f>IFERROR(VLOOKUP(A:A,变更记录表_产品!A:E,5,0),"")</f>
        <v>MIS</v>
      </c>
      <c r="F369" s="40" t="str">
        <f>IFERROR(VLOOKUP(A:A,变更记录表_产品!A:F,6,0),"")</f>
        <v>ADD38972，MIS系统里输错机号</v>
      </c>
      <c r="G369" s="46" t="str">
        <f>IFERROR(VLOOKUP(A:A,变更记录表_产品!A:G,7,0),"")</f>
        <v>MIS系统里的B6751的ADD38972由于机号深圳录入的好输错麻烦将飞机号改为B6645</v>
      </c>
      <c r="H369" s="57" t="str">
        <f>IFERROR(VLOOKUP(A:A,变更记录表_产品!A:I,9,0),"")</f>
        <v>中</v>
      </c>
      <c r="I369" s="57">
        <f>IFERROR(VLOOKUP(A:A,变更记录表_产品!A:J,10,0),"")</f>
        <v>0.1</v>
      </c>
      <c r="J369" s="61">
        <f>IFERROR(VLOOKUP(A:A,变更记录表_产品!A:H,8,0),"")</f>
        <v>0</v>
      </c>
      <c r="K369" s="65" t="str">
        <f>IFERROR(VLOOKUP(A:A,变更记录表_产品!A:M,13,0),"")</f>
        <v>程泽</v>
      </c>
      <c r="L369" s="65" t="str">
        <f>IFERROR(VLOOKUP(A:A,变更记录表_产品!A:N,14,0),"")</f>
        <v>陈飞</v>
      </c>
      <c r="M369" s="50">
        <f>IFERROR(VLOOKUP(A:A,变更记录表_产品!A:K,11,0),"")</f>
        <v>42608</v>
      </c>
      <c r="N369" s="50">
        <f>IFERROR(VLOOKUP(A:A,变更记录表_产品!A:L,12,0),"")</f>
        <v>42652</v>
      </c>
      <c r="O369" s="20">
        <f t="shared" ca="1" si="5"/>
        <v>516</v>
      </c>
      <c r="P369" s="65" t="str">
        <f>IFERROR(VLOOKUP(A:A,变更记录表_产品!A:O,15,0),"")</f>
        <v>数据变更</v>
      </c>
      <c r="Q369" s="70" t="str">
        <f>IFERROR(VLOOKUP(A:A,变更记录表_产品!A:P,16,0),"")</f>
        <v>已完成</v>
      </c>
      <c r="R369" s="40" t="str">
        <f>IFERROR(VLOOKUP(A:A,变更记录表_产品!A:Q,17,0),"")</f>
        <v>.\数据提取变更签字扫描件\机务\20160824.pdf</v>
      </c>
      <c r="S369" s="70" t="s">
        <v>92</v>
      </c>
      <c r="T369" s="71">
        <v>0</v>
      </c>
    </row>
    <row r="370" spans="1:20">
      <c r="A370" s="24">
        <v>368</v>
      </c>
      <c r="B370" s="50">
        <f>IFERROR(VLOOKUP(A:A,变更记录表_产品!A:B,2,0),"")</f>
        <v>42601</v>
      </c>
      <c r="C370" s="43" t="str">
        <f>IFERROR(VLOOKUP(A:A,变更记录表_产品!A:C,3,0),"")</f>
        <v>盛斌斌</v>
      </c>
      <c r="D370" s="43" t="str">
        <f>IFERROR(VLOOKUP(A:A,变更记录表_产品!A:D,4,0),"")</f>
        <v>维修工程部</v>
      </c>
      <c r="E370" s="43" t="str">
        <f>IFERROR(VLOOKUP(A:A,变更记录表_产品!A:E,5,0),"")</f>
        <v>MIS</v>
      </c>
      <c r="F370" s="40" t="str">
        <f>IFERROR(VLOOKUP(A:A,变更记录表_产品!A:F,6,0),"")</f>
        <v>8646时控件IT标准版</v>
      </c>
      <c r="G370" s="46">
        <f>IFERROR(VLOOKUP(A:A,变更记录表_产品!A:G,7,0),"")</f>
        <v>0</v>
      </c>
      <c r="H370" s="57" t="str">
        <f>IFERROR(VLOOKUP(A:A,变更记录表_产品!A:I,9,0),"")</f>
        <v>高</v>
      </c>
      <c r="I370" s="57">
        <f>IFERROR(VLOOKUP(A:A,变更记录表_产品!A:J,10,0),"")</f>
        <v>0.1</v>
      </c>
      <c r="J370" s="61">
        <f>IFERROR(VLOOKUP(A:A,变更记录表_产品!A:H,8,0),"")</f>
        <v>0</v>
      </c>
      <c r="K370" s="65" t="str">
        <f>IFERROR(VLOOKUP(A:A,变更记录表_产品!A:M,13,0),"")</f>
        <v>程泽</v>
      </c>
      <c r="L370" s="65" t="str">
        <f>IFERROR(VLOOKUP(A:A,变更记录表_产品!A:N,14,0),"")</f>
        <v>陈飞</v>
      </c>
      <c r="M370" s="50">
        <f>IFERROR(VLOOKUP(A:A,变更记录表_产品!A:K,11,0),"")</f>
        <v>42601</v>
      </c>
      <c r="N370" s="50">
        <f>IFERROR(VLOOKUP(A:A,变更记录表_产品!A:L,12,0),"")</f>
        <v>42603</v>
      </c>
      <c r="O370" s="20">
        <f t="shared" ca="1" si="5"/>
        <v>516</v>
      </c>
      <c r="P370" s="65" t="str">
        <f>IFERROR(VLOOKUP(A:A,变更记录表_产品!A:O,15,0),"")</f>
        <v>数据变更</v>
      </c>
      <c r="Q370" s="70" t="str">
        <f>IFERROR(VLOOKUP(A:A,变更记录表_产品!A:P,16,0),"")</f>
        <v>已完成</v>
      </c>
      <c r="R370" s="40">
        <f>IFERROR(VLOOKUP(A:A,变更记录表_产品!A:Q,17,0),"")</f>
        <v>0</v>
      </c>
      <c r="S370" s="70" t="s">
        <v>144</v>
      </c>
      <c r="T370" s="71">
        <v>0</v>
      </c>
    </row>
    <row r="371" spans="1:20" ht="180">
      <c r="A371" s="24">
        <v>369</v>
      </c>
      <c r="B371" s="50">
        <f>IFERROR(VLOOKUP(A:A,变更记录表_产品!A:B,2,0),"")</f>
        <v>42601</v>
      </c>
      <c r="C371" s="43" t="str">
        <f>IFERROR(VLOOKUP(A:A,变更记录表_产品!A:C,3,0),"")</f>
        <v>周磊</v>
      </c>
      <c r="D371" s="43" t="str">
        <f>IFERROR(VLOOKUP(A:A,变更记录表_产品!A:D,4,0),"")</f>
        <v>维修工程部</v>
      </c>
      <c r="E371" s="43" t="str">
        <f>IFERROR(VLOOKUP(A:A,变更记录表_产品!A:E,5,0),"")</f>
        <v>MIS</v>
      </c>
      <c r="F371" s="40" t="str">
        <f>IFERROR(VLOOKUP(A:A,变更记录表_产品!A:F,6,0),"")</f>
        <v>Re:Re:Re:Re:Re:Re:Re:Re:Re:Re:Fw:Re:jiwu故障</v>
      </c>
      <c r="G371" s="46" t="str">
        <f>IFERROR(VLOOKUP(A:A,变更记录表_产品!A:G,7,0),"")</f>
        <v>前轮（PN：3-1531-3 OPT1，SN：3375），从拆下开始，后续所有的移动历史全部删除，将部件恢复至B1895上。并删除相关的FLB（F0672648）故障报告一的换件记录。
之前修改的轮子（PN：3-1531-3 OPT1，SN：3375），已经重新收料了。
现在删除原始记录，重新做拆换，然后再补后面的记录，实现起来相当麻烦了。
所以麻烦将这个数据改为下面的方式进行修改：
1、F0672648工程师录入界面，现在是机号为B8436，麻烦将其改为机号B1895.
2、轮子（PN：3-1531-3 OPT1，SN：B3375）的移动历史，将机号B8436，改为B1895，见附件部件修改2.
3、装上件（PN：3-1531-3 OPT1，SN：B5431）的移动历史，将机号B8436，都改为B1895，件附件部件修改3.</v>
      </c>
      <c r="H371" s="57" t="str">
        <f>IFERROR(VLOOKUP(A:A,变更记录表_产品!A:I,9,0),"")</f>
        <v>中</v>
      </c>
      <c r="I371" s="57">
        <f>IFERROR(VLOOKUP(A:A,变更记录表_产品!A:J,10,0),"")</f>
        <v>0.1</v>
      </c>
      <c r="J371" s="61" t="str">
        <f>IFERROR(VLOOKUP(A:A,变更记录表_产品!A:H,8,0),"")</f>
        <v>之前修改的轮子（PN：3-1531-3 OPT1，SN：3375），已经重新收料了。
现在删除原始记录，重新做拆换，然后再补后面的记录，实现起来相当麻烦了。
所以麻烦将这个数据改为下面的方式进行修改：
1、F0672648工程师录入界面，现在是机号为B8436，麻烦将其改为机号B1895.
2、轮子（PN：3-1531-3 OPT1，SN：B3375）的移动历史，将机号B8436，改为B1895，见附件部件修改2.
3、装上件（PN：3-1531-3 OPT1，SN：B5431）的移动历史，将机号B8436，都改为B1895，件附件部件修改3.</v>
      </c>
      <c r="K371" s="65" t="str">
        <f>IFERROR(VLOOKUP(A:A,变更记录表_产品!A:M,13,0),"")</f>
        <v>程泽</v>
      </c>
      <c r="L371" s="65" t="str">
        <f>IFERROR(VLOOKUP(A:A,变更记录表_产品!A:N,14,0),"")</f>
        <v>陈飞</v>
      </c>
      <c r="M371" s="50">
        <f>IFERROR(VLOOKUP(A:A,变更记录表_产品!A:K,11,0),"")</f>
        <v>42608</v>
      </c>
      <c r="N371" s="50">
        <f>IFERROR(VLOOKUP(A:A,变更记录表_产品!A:L,12,0),"")</f>
        <v>42639</v>
      </c>
      <c r="O371" s="20">
        <f t="shared" ca="1" si="5"/>
        <v>516</v>
      </c>
      <c r="P371" s="65" t="str">
        <f>IFERROR(VLOOKUP(A:A,变更记录表_产品!A:O,15,0),"")</f>
        <v>数据变更</v>
      </c>
      <c r="Q371" s="70" t="str">
        <f>IFERROR(VLOOKUP(A:A,变更记录表_产品!A:P,16,0),"")</f>
        <v>已完成</v>
      </c>
      <c r="R371" s="40" t="str">
        <f>IFERROR(VLOOKUP(A:A,变更记录表_产品!A:Q,17,0),"")</f>
        <v>bug引起的数据修复</v>
      </c>
      <c r="S371" s="70" t="s">
        <v>92</v>
      </c>
      <c r="T371" s="71">
        <v>0</v>
      </c>
    </row>
    <row r="372" spans="1:20" ht="22.5">
      <c r="A372" s="24">
        <v>370</v>
      </c>
      <c r="B372" s="50">
        <f>IFERROR(VLOOKUP(A:A,变更记录表_产品!A:B,2,0),"")</f>
        <v>42604</v>
      </c>
      <c r="C372" s="43" t="str">
        <f>IFERROR(VLOOKUP(A:A,变更记录表_产品!A:C,3,0),"")</f>
        <v>张琦</v>
      </c>
      <c r="D372" s="43" t="str">
        <f>IFERROR(VLOOKUP(A:A,变更记录表_产品!A:D,4,0),"")</f>
        <v>维修工程部</v>
      </c>
      <c r="E372" s="43" t="str">
        <f>IFERROR(VLOOKUP(A:A,变更记录表_产品!A:E,5,0),"")</f>
        <v>MIS</v>
      </c>
      <c r="F372" s="40" t="str">
        <f>IFERROR(VLOOKUP(A:A,变更记录表_产品!A:F,6,0),"")</f>
        <v>Fw:MIS修改</v>
      </c>
      <c r="G372" s="46" t="str">
        <f>IFERROR(VLOOKUP(A:A,变更记录表_产品!A:G,7,0),"")</f>
        <v>培训修订的内容，在培训计划管理和自学培训管理内，修订名称和开始截止日期。</v>
      </c>
      <c r="H372" s="57" t="str">
        <f>IFERROR(VLOOKUP(A:A,变更记录表_产品!A:I,9,0),"")</f>
        <v>中</v>
      </c>
      <c r="I372" s="57">
        <f>IFERROR(VLOOKUP(A:A,变更记录表_产品!A:J,10,0),"")</f>
        <v>0.1</v>
      </c>
      <c r="J372" s="61">
        <f>IFERROR(VLOOKUP(A:A,变更记录表_产品!A:H,8,0),"")</f>
        <v>0</v>
      </c>
      <c r="K372" s="65" t="str">
        <f>IFERROR(VLOOKUP(A:A,变更记录表_产品!A:M,13,0),"")</f>
        <v>程泽</v>
      </c>
      <c r="L372" s="65" t="str">
        <f>IFERROR(VLOOKUP(A:A,变更记录表_产品!A:N,14,0),"")</f>
        <v>陈飞</v>
      </c>
      <c r="M372" s="50">
        <f>IFERROR(VLOOKUP(A:A,变更记录表_产品!A:K,11,0),"")</f>
        <v>42608</v>
      </c>
      <c r="N372" s="50">
        <f>IFERROR(VLOOKUP(A:A,变更记录表_产品!A:L,12,0),"")</f>
        <v>42651</v>
      </c>
      <c r="O372" s="20">
        <f t="shared" ca="1" si="5"/>
        <v>513</v>
      </c>
      <c r="P372" s="65" t="str">
        <f>IFERROR(VLOOKUP(A:A,变更记录表_产品!A:O,15,0),"")</f>
        <v>数据变更</v>
      </c>
      <c r="Q372" s="70" t="str">
        <f>IFERROR(VLOOKUP(A:A,变更记录表_产品!A:P,16,0),"")</f>
        <v>已完成</v>
      </c>
      <c r="R372" s="40" t="str">
        <f>IFERROR(VLOOKUP(A:A,变更记录表_产品!A:Q,17,0),"")</f>
        <v>.\数据提取变更签字扫描件\机务\20160822.pdf</v>
      </c>
      <c r="S372" s="70" t="s">
        <v>147</v>
      </c>
      <c r="T372" s="71">
        <v>0</v>
      </c>
    </row>
    <row r="373" spans="1:20" ht="67.5">
      <c r="A373" s="24">
        <v>371</v>
      </c>
      <c r="B373" s="50">
        <f>IFERROR(VLOOKUP(A:A,变更记录表_产品!A:B,2,0),"")</f>
        <v>42604</v>
      </c>
      <c r="C373" s="43" t="str">
        <f>IFERROR(VLOOKUP(A:A,变更记录表_产品!A:C,3,0),"")</f>
        <v>张琦</v>
      </c>
      <c r="D373" s="43" t="str">
        <f>IFERROR(VLOOKUP(A:A,变更记录表_产品!A:D,4,0),"")</f>
        <v>维修工程部</v>
      </c>
      <c r="E373" s="43" t="str">
        <f>IFERROR(VLOOKUP(A:A,变更记录表_产品!A:E,5,0),"")</f>
        <v>MIS</v>
      </c>
      <c r="F373" s="40" t="str">
        <f>IFERROR(VLOOKUP(A:A,变更记录表_产品!A:F,6,0),"")</f>
        <v>B6301 FLB信息修改</v>
      </c>
      <c r="G373" s="46" t="str">
        <f>IFERROR(VLOOKUP(A:A,变更记录表_产品!A:G,7,0),"")</f>
        <v>B-6301 FLB编号录入错误，F0625277的数据，错误录入为F0062527。
请将数据转到F0625277上。
留意
1、涉及MDD关闭，DD监控需要关联FLB。
2、涉及拆装件。</v>
      </c>
      <c r="H373" s="57" t="str">
        <f>IFERROR(VLOOKUP(A:A,变更记录表_产品!A:I,9,0),"")</f>
        <v>中</v>
      </c>
      <c r="I373" s="57">
        <f>IFERROR(VLOOKUP(A:A,变更记录表_产品!A:J,10,0),"")</f>
        <v>0.1</v>
      </c>
      <c r="J373" s="61" t="str">
        <f>IFERROR(VLOOKUP(A:A,变更记录表_产品!A:H,8,0),"")</f>
        <v>与357是同一个内容</v>
      </c>
      <c r="K373" s="65" t="str">
        <f>IFERROR(VLOOKUP(A:A,变更记录表_产品!A:M,13,0),"")</f>
        <v>程泽</v>
      </c>
      <c r="L373" s="65" t="str">
        <f>IFERROR(VLOOKUP(A:A,变更记录表_产品!A:N,14,0),"")</f>
        <v>陈飞</v>
      </c>
      <c r="M373" s="50">
        <f>IFERROR(VLOOKUP(A:A,变更记录表_产品!A:K,11,0),"")</f>
        <v>42608</v>
      </c>
      <c r="N373" s="50">
        <f>IFERROR(VLOOKUP(A:A,变更记录表_产品!A:L,12,0),"")</f>
        <v>42620</v>
      </c>
      <c r="O373" s="20">
        <f t="shared" ca="1" si="5"/>
        <v>513</v>
      </c>
      <c r="P373" s="65" t="str">
        <f>IFERROR(VLOOKUP(A:A,变更记录表_产品!A:O,15,0),"")</f>
        <v>数据变更</v>
      </c>
      <c r="Q373" s="70" t="str">
        <f>IFERROR(VLOOKUP(A:A,变更记录表_产品!A:P,16,0),"")</f>
        <v>已完成</v>
      </c>
      <c r="R373" s="40" t="str">
        <f>IFERROR(VLOOKUP(A:A,变更记录表_产品!A:Q,17,0),"")</f>
        <v>.\数据提取变更签字扫描件\机务\20160822.pdf</v>
      </c>
      <c r="S373" s="70" t="s">
        <v>92</v>
      </c>
      <c r="T373" s="71">
        <v>0</v>
      </c>
    </row>
    <row r="374" spans="1:20" ht="22.5">
      <c r="A374" s="24">
        <v>372</v>
      </c>
      <c r="B374" s="50">
        <f>IFERROR(VLOOKUP(A:A,变更记录表_产品!A:B,2,0),"")</f>
        <v>42604</v>
      </c>
      <c r="C374" s="43" t="str">
        <f>IFERROR(VLOOKUP(A:A,变更记录表_产品!A:C,3,0),"")</f>
        <v>盛斌斌</v>
      </c>
      <c r="D374" s="43" t="str">
        <f>IFERROR(VLOOKUP(A:A,变更记录表_产品!A:D,4,0),"")</f>
        <v>维修工程部</v>
      </c>
      <c r="E374" s="43" t="str">
        <f>IFERROR(VLOOKUP(A:A,变更记录表_产品!A:E,5,0),"")</f>
        <v>MIS</v>
      </c>
      <c r="F374" s="40" t="str">
        <f>IFERROR(VLOOKUP(A:A,变更记录表_产品!A:F,6,0),"")</f>
        <v>删除最近三步--紧急</v>
      </c>
      <c r="G374" s="46" t="str">
        <f>IFERROR(VLOOKUP(A:A,变更记录表_产品!A:G,7,0),"")</f>
        <v>把PN：CFM56-5B4/3 SN：699974 这个发动机的最后三步移动步骤删除，使之回到CK-DT-HQ位</v>
      </c>
      <c r="H374" s="57" t="str">
        <f>IFERROR(VLOOKUP(A:A,变更记录表_产品!A:I,9,0),"")</f>
        <v>高</v>
      </c>
      <c r="I374" s="57">
        <f>IFERROR(VLOOKUP(A:A,变更记录表_产品!A:J,10,0),"")</f>
        <v>0.1</v>
      </c>
      <c r="J374" s="61">
        <f>IFERROR(VLOOKUP(A:A,变更记录表_产品!A:H,8,0),"")</f>
        <v>0</v>
      </c>
      <c r="K374" s="65" t="str">
        <f>IFERROR(VLOOKUP(A:A,变更记录表_产品!A:M,13,0),"")</f>
        <v>程泽</v>
      </c>
      <c r="L374" s="65" t="str">
        <f>IFERROR(VLOOKUP(A:A,变更记录表_产品!A:N,14,0),"")</f>
        <v>陈飞</v>
      </c>
      <c r="M374" s="50">
        <f>IFERROR(VLOOKUP(A:A,变更记录表_产品!A:K,11,0),"")</f>
        <v>42608</v>
      </c>
      <c r="N374" s="50">
        <f>IFERROR(VLOOKUP(A:A,变更记录表_产品!A:L,12,0),"")</f>
        <v>42604</v>
      </c>
      <c r="O374" s="20">
        <f t="shared" ca="1" si="5"/>
        <v>513</v>
      </c>
      <c r="P374" s="65" t="str">
        <f>IFERROR(VLOOKUP(A:A,变更记录表_产品!A:O,15,0),"")</f>
        <v>数据变更</v>
      </c>
      <c r="Q374" s="70" t="str">
        <f>IFERROR(VLOOKUP(A:A,变更记录表_产品!A:P,16,0),"")</f>
        <v>已完成</v>
      </c>
      <c r="R374" s="40" t="str">
        <f>IFERROR(VLOOKUP(A:A,变更记录表_产品!A:Q,17,0),"")</f>
        <v>.\数据提取变更签字扫描件\机务\20160824.pdf</v>
      </c>
      <c r="S374" s="70" t="s">
        <v>92</v>
      </c>
      <c r="T374" s="71">
        <v>0</v>
      </c>
    </row>
    <row r="375" spans="1:20" ht="56.25">
      <c r="A375" s="24">
        <v>373</v>
      </c>
      <c r="B375" s="50">
        <f>IFERROR(VLOOKUP(A:A,变更记录表_产品!A:B,2,0),"")</f>
        <v>42599</v>
      </c>
      <c r="C375" s="43" t="str">
        <f>IFERROR(VLOOKUP(A:A,变更记录表_产品!A:C,3,0),"")</f>
        <v>张志瑜</v>
      </c>
      <c r="D375" s="43" t="str">
        <f>IFERROR(VLOOKUP(A:A,变更记录表_产品!A:D,4,0),"")</f>
        <v>采购保障部</v>
      </c>
      <c r="E375" s="43" t="str">
        <f>IFERROR(VLOOKUP(A:A,变更记录表_产品!A:E,5,0),"")</f>
        <v>MIS</v>
      </c>
      <c r="F375" s="40" t="str">
        <f>IFERROR(VLOOKUP(A:A,变更记录表_产品!A:F,6,0),"")</f>
        <v>20160817-341F010000系统状态错误</v>
      </c>
      <c r="G375" s="46" t="str">
        <f>IFERROR(VLOOKUP(A:A,变更记录表_产品!A:G,7,0),"")</f>
        <v xml:space="preserve">P/N: 341F010000, S/N: 09013该件归还 STA  后，在综合查询界面发现，系统的数据显示有误(系统多了 1 条发料
准备，导致把 GH 又转到 DF 了)，实际最终状态应该在 GH,但系统的最终状态在DF. </v>
      </c>
      <c r="H375" s="57" t="str">
        <f>IFERROR(VLOOKUP(A:A,变更记录表_产品!A:I,9,0),"")</f>
        <v>中</v>
      </c>
      <c r="I375" s="57">
        <f>IFERROR(VLOOKUP(A:A,变更记录表_产品!A:J,10,0),"")</f>
        <v>0.1</v>
      </c>
      <c r="J375" s="61">
        <f>IFERROR(VLOOKUP(A:A,变更记录表_产品!A:H,8,0),"")</f>
        <v>0</v>
      </c>
      <c r="K375" s="65" t="str">
        <f>IFERROR(VLOOKUP(A:A,变更记录表_产品!A:M,13,0),"")</f>
        <v>柳琢</v>
      </c>
      <c r="L375" s="65" t="str">
        <f>IFERROR(VLOOKUP(A:A,变更记录表_产品!A:N,14,0),"")</f>
        <v>陈飞</v>
      </c>
      <c r="M375" s="50">
        <f>IFERROR(VLOOKUP(A:A,变更记录表_产品!A:K,11,0),"")</f>
        <v>42608</v>
      </c>
      <c r="N375" s="50">
        <f>IFERROR(VLOOKUP(A:A,变更记录表_产品!A:L,12,0),"")</f>
        <v>42633</v>
      </c>
      <c r="O375" s="20">
        <f t="shared" ca="1" si="5"/>
        <v>518</v>
      </c>
      <c r="P375" s="65" t="str">
        <f>IFERROR(VLOOKUP(A:A,变更记录表_产品!A:O,15,0),"")</f>
        <v>数据变更</v>
      </c>
      <c r="Q375" s="70" t="str">
        <f>IFERROR(VLOOKUP(A:A,变更记录表_产品!A:P,16,0),"")</f>
        <v>已完成</v>
      </c>
      <c r="R375" s="40" t="str">
        <f>IFERROR(VLOOKUP(A:A,变更记录表_产品!A:Q,17,0),"")</f>
        <v>.\数据提取变更签字扫描件\机务\20160817-341F010000系统状态错误-signed.pdf</v>
      </c>
      <c r="S375" s="70" t="s">
        <v>92</v>
      </c>
      <c r="T375" s="71">
        <v>0</v>
      </c>
    </row>
    <row r="376" spans="1:20" ht="22.5">
      <c r="A376" s="24">
        <v>374</v>
      </c>
      <c r="B376" s="50">
        <f>IFERROR(VLOOKUP(A:A,变更记录表_产品!A:B,2,0),"")</f>
        <v>42605</v>
      </c>
      <c r="C376" s="43" t="str">
        <f>IFERROR(VLOOKUP(A:A,变更记录表_产品!A:C,3,0),"")</f>
        <v>张志瑜</v>
      </c>
      <c r="D376" s="43" t="str">
        <f>IFERROR(VLOOKUP(A:A,变更记录表_产品!A:D,4,0),"")</f>
        <v>采购保障部</v>
      </c>
      <c r="E376" s="43" t="str">
        <f>IFERROR(VLOOKUP(A:A,变更记录表_产品!A:E,5,0),"")</f>
        <v>MIS</v>
      </c>
      <c r="F376" s="40" t="str">
        <f>IFERROR(VLOOKUP(A:A,变更记录表_产品!A:F,6,0),"")</f>
        <v>20160808-16ROR1723实际送修供应商修改</v>
      </c>
      <c r="G376" s="46" t="str">
        <f>IFERROR(VLOOKUP(A:A,变更记录表_产品!A:G,7,0),"")</f>
        <v>把16ROR1723合同的实际送修供应商改成和厂商名称字段信息一样</v>
      </c>
      <c r="H376" s="57" t="str">
        <f>IFERROR(VLOOKUP(A:A,变更记录表_产品!A:I,9,0),"")</f>
        <v>中</v>
      </c>
      <c r="I376" s="57">
        <f>IFERROR(VLOOKUP(A:A,变更记录表_产品!A:J,10,0),"")</f>
        <v>0.1</v>
      </c>
      <c r="J376" s="61">
        <f>IFERROR(VLOOKUP(A:A,变更记录表_产品!A:H,8,0),"")</f>
        <v>0</v>
      </c>
      <c r="K376" s="65" t="str">
        <f>IFERROR(VLOOKUP(A:A,变更记录表_产品!A:M,13,0),"")</f>
        <v>柳琢</v>
      </c>
      <c r="L376" s="65" t="str">
        <f>IFERROR(VLOOKUP(A:A,变更记录表_产品!A:N,14,0),"")</f>
        <v>陈飞</v>
      </c>
      <c r="M376" s="50">
        <f>IFERROR(VLOOKUP(A:A,变更记录表_产品!A:K,11,0),"")</f>
        <v>42608</v>
      </c>
      <c r="N376" s="50">
        <f>IFERROR(VLOOKUP(A:A,变更记录表_产品!A:L,12,0),"")</f>
        <v>42615</v>
      </c>
      <c r="O376" s="20">
        <f t="shared" ca="1" si="5"/>
        <v>512</v>
      </c>
      <c r="P376" s="65" t="str">
        <f>IFERROR(VLOOKUP(A:A,变更记录表_产品!A:O,15,0),"")</f>
        <v>数据变更</v>
      </c>
      <c r="Q376" s="70" t="str">
        <f>IFERROR(VLOOKUP(A:A,变更记录表_产品!A:P,16,0),"")</f>
        <v>已完成</v>
      </c>
      <c r="R376" s="40" t="str">
        <f>IFERROR(VLOOKUP(A:A,变更记录表_产品!A:Q,17,0),"")</f>
        <v>.\数据提取变更签字扫描件\机务\20160808-16ROR1723实际送修供应商修改-signed.pdf</v>
      </c>
      <c r="S376" s="70" t="s">
        <v>142</v>
      </c>
      <c r="T376" s="71">
        <v>0</v>
      </c>
    </row>
    <row r="377" spans="1:20" ht="22.5">
      <c r="A377" s="24">
        <v>375</v>
      </c>
      <c r="B377" s="50">
        <f>IFERROR(VLOOKUP(A:A,变更记录表_产品!A:B,2,0),"")</f>
        <v>42606</v>
      </c>
      <c r="C377" s="43" t="str">
        <f>IFERROR(VLOOKUP(A:A,变更记录表_产品!A:C,3,0),"")</f>
        <v>张琦</v>
      </c>
      <c r="D377" s="43" t="str">
        <f>IFERROR(VLOOKUP(A:A,变更记录表_产品!A:D,4,0),"")</f>
        <v>维修工程部</v>
      </c>
      <c r="E377" s="43" t="str">
        <f>IFERROR(VLOOKUP(A:A,变更记录表_产品!A:E,5,0),"")</f>
        <v>MIS</v>
      </c>
      <c r="F377" s="40" t="str">
        <f>IFERROR(VLOOKUP(A:A,变更记录表_产品!A:F,6,0),"")</f>
        <v>培训记录删除</v>
      </c>
      <c r="G377" s="46" t="str">
        <f>IFERROR(VLOOKUP(A:A,变更记录表_产品!A:G,7,0),"")</f>
        <v>培训计划管理，培训序号：8255，培训名称：A320-214机型II类整机放行，该培训记录数据删除</v>
      </c>
      <c r="H377" s="57" t="str">
        <f>IFERROR(VLOOKUP(A:A,变更记录表_产品!A:I,9,0),"")</f>
        <v>中</v>
      </c>
      <c r="I377" s="57">
        <f>IFERROR(VLOOKUP(A:A,变更记录表_产品!A:J,10,0),"")</f>
        <v>0.1</v>
      </c>
      <c r="J377" s="61" t="str">
        <f>IFERROR(VLOOKUP(A:A,变更记录表_产品!A:H,8,0),"")</f>
        <v>人为误操作</v>
      </c>
      <c r="K377" s="65" t="str">
        <f>IFERROR(VLOOKUP(A:A,变更记录表_产品!A:M,13,0),"")</f>
        <v>程泽</v>
      </c>
      <c r="L377" s="65" t="str">
        <f>IFERROR(VLOOKUP(A:A,变更记录表_产品!A:N,14,0),"")</f>
        <v>陈飞</v>
      </c>
      <c r="M377" s="50">
        <f>IFERROR(VLOOKUP(A:A,变更记录表_产品!A:K,11,0),"")</f>
        <v>42608</v>
      </c>
      <c r="N377" s="50">
        <f>IFERROR(VLOOKUP(A:A,变更记录表_产品!A:L,12,0),"")</f>
        <v>42652</v>
      </c>
      <c r="O377" s="20">
        <f t="shared" ca="1" si="5"/>
        <v>511</v>
      </c>
      <c r="P377" s="65" t="str">
        <f>IFERROR(VLOOKUP(A:A,变更记录表_产品!A:O,15,0),"")</f>
        <v>数据变更</v>
      </c>
      <c r="Q377" s="70" t="str">
        <f>IFERROR(VLOOKUP(A:A,变更记录表_产品!A:P,16,0),"")</f>
        <v>已完成</v>
      </c>
      <c r="R377" s="40" t="str">
        <f>IFERROR(VLOOKUP(A:A,变更记录表_产品!A:Q,17,0),"")</f>
        <v>.\数据提取变更签字扫描件\机务\20160824.pdf</v>
      </c>
      <c r="S377" s="70" t="s">
        <v>92</v>
      </c>
      <c r="T377" s="71">
        <v>0</v>
      </c>
    </row>
    <row r="378" spans="1:20">
      <c r="A378" s="24">
        <v>376</v>
      </c>
      <c r="B378" s="50">
        <f>IFERROR(VLOOKUP(A:A,变更记录表_产品!A:B,2,0),"")</f>
        <v>42606</v>
      </c>
      <c r="C378" s="43" t="str">
        <f>IFERROR(VLOOKUP(A:A,变更记录表_产品!A:C,3,0),"")</f>
        <v>张志瑜</v>
      </c>
      <c r="D378" s="43" t="str">
        <f>IFERROR(VLOOKUP(A:A,变更记录表_产品!A:D,4,0),"")</f>
        <v>采购保障部</v>
      </c>
      <c r="E378" s="43" t="str">
        <f>IFERROR(VLOOKUP(A:A,变更记录表_产品!A:E,5,0),"")</f>
        <v>MIS</v>
      </c>
      <c r="F378" s="40" t="str">
        <f>IFERROR(VLOOKUP(A:A,变更记录表_产品!A:F,6,0),"")</f>
        <v>20160824-15POS0431合同收料数据丢失------紧急！</v>
      </c>
      <c r="G378" s="46" t="str">
        <f>IFERROR(VLOOKUP(A:A,变更记录表_产品!A:G,7,0),"")</f>
        <v>15POS0431 收料数据丢失</v>
      </c>
      <c r="H378" s="57" t="str">
        <f>IFERROR(VLOOKUP(A:A,变更记录表_产品!A:I,9,0),"")</f>
        <v>高</v>
      </c>
      <c r="I378" s="57">
        <f>IFERROR(VLOOKUP(A:A,变更记录表_产品!A:J,10,0),"")</f>
        <v>0.1</v>
      </c>
      <c r="J378" s="61">
        <f>IFERROR(VLOOKUP(A:A,变更记录表_产品!A:H,8,0),"")</f>
        <v>0</v>
      </c>
      <c r="K378" s="65" t="str">
        <f>IFERROR(VLOOKUP(A:A,变更记录表_产品!A:M,13,0),"")</f>
        <v>柳琢</v>
      </c>
      <c r="L378" s="65" t="str">
        <f>IFERROR(VLOOKUP(A:A,变更记录表_产品!A:N,14,0),"")</f>
        <v>陈飞</v>
      </c>
      <c r="M378" s="50">
        <f>IFERROR(VLOOKUP(A:A,变更记录表_产品!A:K,11,0),"")</f>
        <v>42608</v>
      </c>
      <c r="N378" s="50">
        <f>IFERROR(VLOOKUP(A:A,变更记录表_产品!A:L,12,0),"")</f>
        <v>42608</v>
      </c>
      <c r="O378" s="20">
        <f t="shared" ca="1" si="5"/>
        <v>511</v>
      </c>
      <c r="P378" s="65" t="str">
        <f>IFERROR(VLOOKUP(A:A,变更记录表_产品!A:O,15,0),"")</f>
        <v>数据变更</v>
      </c>
      <c r="Q378" s="70" t="str">
        <f>IFERROR(VLOOKUP(A:A,变更记录表_产品!A:P,16,0),"")</f>
        <v>已完成</v>
      </c>
      <c r="R378" s="40" t="str">
        <f>IFERROR(VLOOKUP(A:A,变更记录表_产品!A:Q,17,0),"")</f>
        <v>.\数据提取变更签字扫描件\机务\20160824-15POS0431合同收料数据丢失-signed.pdf</v>
      </c>
      <c r="S378" s="70" t="s">
        <v>145</v>
      </c>
      <c r="T378" s="71">
        <v>0</v>
      </c>
    </row>
    <row r="379" spans="1:20" ht="22.5">
      <c r="A379" s="24">
        <v>377</v>
      </c>
      <c r="B379" s="50">
        <f>IFERROR(VLOOKUP(A:A,变更记录表_产品!A:B,2,0),"")</f>
        <v>42607</v>
      </c>
      <c r="C379" s="43" t="str">
        <f>IFERROR(VLOOKUP(A:A,变更记录表_产品!A:C,3,0),"")</f>
        <v>张志瑜</v>
      </c>
      <c r="D379" s="43" t="str">
        <f>IFERROR(VLOOKUP(A:A,变更记录表_产品!A:D,4,0),"")</f>
        <v>采购保障部</v>
      </c>
      <c r="E379" s="43" t="str">
        <f>IFERROR(VLOOKUP(A:A,变更记录表_产品!A:E,5,0),"")</f>
        <v>MIS</v>
      </c>
      <c r="F379" s="40" t="str">
        <f>IFERROR(VLOOKUP(A:A,变更记录表_产品!A:F,6,0),"")</f>
        <v>20160825-16ROR1615-2685实际送修商修正</v>
      </c>
      <c r="G379" s="46" t="str">
        <f>IFERROR(VLOOKUP(A:A,变更记录表_产品!A:G,7,0),"")</f>
        <v>16ROR1615/16ROR2685 实际送修供应商修改,和厂商名称一致</v>
      </c>
      <c r="H379" s="57" t="str">
        <f>IFERROR(VLOOKUP(A:A,变更记录表_产品!A:I,9,0),"")</f>
        <v>高</v>
      </c>
      <c r="I379" s="57">
        <f>IFERROR(VLOOKUP(A:A,变更记录表_产品!A:J,10,0),"")</f>
        <v>0.1</v>
      </c>
      <c r="J379" s="61">
        <f>IFERROR(VLOOKUP(A:A,变更记录表_产品!A:H,8,0),"")</f>
        <v>0</v>
      </c>
      <c r="K379" s="65" t="str">
        <f>IFERROR(VLOOKUP(A:A,变更记录表_产品!A:M,13,0),"")</f>
        <v>柳琢</v>
      </c>
      <c r="L379" s="65" t="str">
        <f>IFERROR(VLOOKUP(A:A,变更记录表_产品!A:N,14,0),"")</f>
        <v>陈飞</v>
      </c>
      <c r="M379" s="50">
        <f>IFERROR(VLOOKUP(A:A,变更记录表_产品!A:K,11,0),"")</f>
        <v>42615</v>
      </c>
      <c r="N379" s="50">
        <f>IFERROR(VLOOKUP(A:A,变更记录表_产品!A:L,12,0),"")</f>
        <v>42633</v>
      </c>
      <c r="O379" s="20">
        <f t="shared" ca="1" si="5"/>
        <v>510</v>
      </c>
      <c r="P379" s="65" t="str">
        <f>IFERROR(VLOOKUP(A:A,变更记录表_产品!A:O,15,0),"")</f>
        <v>数据变更</v>
      </c>
      <c r="Q379" s="70" t="str">
        <f>IFERROR(VLOOKUP(A:A,变更记录表_产品!A:P,16,0),"")</f>
        <v>已完成</v>
      </c>
      <c r="R379" s="40" t="str">
        <f>IFERROR(VLOOKUP(A:A,变更记录表_产品!A:Q,17,0),"")</f>
        <v>.\数据提取变更签字扫描件\机务\20160825-16ROR1615-2685实际送修商修正.pdf</v>
      </c>
      <c r="S379" s="70" t="s">
        <v>142</v>
      </c>
      <c r="T379" s="71">
        <v>0</v>
      </c>
    </row>
    <row r="380" spans="1:20">
      <c r="A380" s="24">
        <v>378</v>
      </c>
      <c r="B380" s="50">
        <f>IFERROR(VLOOKUP(A:A,变更记录表_产品!A:B,2,0),"")</f>
        <v>42607</v>
      </c>
      <c r="C380" s="43" t="str">
        <f>IFERROR(VLOOKUP(A:A,变更记录表_产品!A:C,3,0),"")</f>
        <v>张志瑜</v>
      </c>
      <c r="D380" s="43" t="str">
        <f>IFERROR(VLOOKUP(A:A,变更记录表_产品!A:D,4,0),"")</f>
        <v>采购保障部</v>
      </c>
      <c r="E380" s="43" t="str">
        <f>IFERROR(VLOOKUP(A:A,变更记录表_产品!A:E,5,0),"")</f>
        <v>MIS</v>
      </c>
      <c r="F380" s="40" t="str">
        <f>IFERROR(VLOOKUP(A:A,变更记录表_产品!A:F,6,0),"")</f>
        <v>20160825-15ROR1008-1556无法推送ERP</v>
      </c>
      <c r="G380" s="46" t="str">
        <f>IFERROR(VLOOKUP(A:A,变更记录表_产品!A:G,7,0),"")</f>
        <v>15ROR1008,15ROR1556 无法推送 ERP</v>
      </c>
      <c r="H380" s="57" t="str">
        <f>IFERROR(VLOOKUP(A:A,变更记录表_产品!A:I,9,0),"")</f>
        <v>高</v>
      </c>
      <c r="I380" s="57">
        <f>IFERROR(VLOOKUP(A:A,变更记录表_产品!A:J,10,0),"")</f>
        <v>0.1</v>
      </c>
      <c r="J380" s="61">
        <f>IFERROR(VLOOKUP(A:A,变更记录表_产品!A:H,8,0),"")</f>
        <v>0</v>
      </c>
      <c r="K380" s="65" t="str">
        <f>IFERROR(VLOOKUP(A:A,变更记录表_产品!A:M,13,0),"")</f>
        <v>柳琢</v>
      </c>
      <c r="L380" s="65" t="str">
        <f>IFERROR(VLOOKUP(A:A,变更记录表_产品!A:N,14,0),"")</f>
        <v>陈飞</v>
      </c>
      <c r="M380" s="50">
        <f>IFERROR(VLOOKUP(A:A,变更记录表_产品!A:K,11,0),"")</f>
        <v>42615</v>
      </c>
      <c r="N380" s="50">
        <f>IFERROR(VLOOKUP(A:A,变更记录表_产品!A:L,12,0),"")</f>
        <v>42653</v>
      </c>
      <c r="O380" s="20">
        <f t="shared" ca="1" si="5"/>
        <v>510</v>
      </c>
      <c r="P380" s="65" t="str">
        <f>IFERROR(VLOOKUP(A:A,变更记录表_产品!A:O,15,0),"")</f>
        <v>数据变更</v>
      </c>
      <c r="Q380" s="70" t="str">
        <f>IFERROR(VLOOKUP(A:A,变更记录表_产品!A:P,16,0),"")</f>
        <v>已完成</v>
      </c>
      <c r="R380" s="40" t="str">
        <f>IFERROR(VLOOKUP(A:A,变更记录表_产品!A:Q,17,0),"")</f>
        <v>.\数据提取变更签字扫描件\机务\20160825-15ROR1008-1556无法推送ERP-signed.pdf</v>
      </c>
      <c r="S380" s="70" t="s">
        <v>145</v>
      </c>
      <c r="T380" s="71">
        <v>0</v>
      </c>
    </row>
    <row r="381" spans="1:20">
      <c r="A381" s="24">
        <v>379</v>
      </c>
      <c r="B381" s="50">
        <f>IFERROR(VLOOKUP(A:A,变更记录表_产品!A:B,2,0),"")</f>
        <v>42607</v>
      </c>
      <c r="C381" s="43" t="str">
        <f>IFERROR(VLOOKUP(A:A,变更记录表_产品!A:C,3,0),"")</f>
        <v>吴葵智</v>
      </c>
      <c r="D381" s="43" t="str">
        <f>IFERROR(VLOOKUP(A:A,变更记录表_产品!A:D,4,0),"")</f>
        <v>维修工程部</v>
      </c>
      <c r="E381" s="43" t="str">
        <f>IFERROR(VLOOKUP(A:A,变更记录表_产品!A:E,5,0),"")</f>
        <v>MIS</v>
      </c>
      <c r="F381" s="40" t="str">
        <f>IFERROR(VLOOKUP(A:A,变更记录表_产品!A:F,6,0),"")</f>
        <v>请帮忙将B-8647[MSN 7159] 新飞机工卡MIS导入</v>
      </c>
      <c r="G381" s="46">
        <f>IFERROR(VLOOKUP(A:A,变更记录表_产品!A:G,7,0),"")</f>
        <v>0</v>
      </c>
      <c r="H381" s="57" t="str">
        <f>IFERROR(VLOOKUP(A:A,变更记录表_产品!A:I,9,0),"")</f>
        <v>高</v>
      </c>
      <c r="I381" s="57">
        <f>IFERROR(VLOOKUP(A:A,变更记录表_产品!A:J,10,0),"")</f>
        <v>0.1</v>
      </c>
      <c r="J381" s="61" t="str">
        <f>IFERROR(VLOOKUP(A:A,变更记录表_产品!A:H,8,0),"")</f>
        <v>新飞机</v>
      </c>
      <c r="K381" s="65" t="str">
        <f>IFERROR(VLOOKUP(A:A,变更记录表_产品!A:M,13,0),"")</f>
        <v>程泽</v>
      </c>
      <c r="L381" s="65" t="str">
        <f>IFERROR(VLOOKUP(A:A,变更记录表_产品!A:N,14,0),"")</f>
        <v>陈飞</v>
      </c>
      <c r="M381" s="50">
        <f>IFERROR(VLOOKUP(A:A,变更记录表_产品!A:K,11,0),"")</f>
        <v>42608</v>
      </c>
      <c r="N381" s="50">
        <f>IFERROR(VLOOKUP(A:A,变更记录表_产品!A:L,12,0),"")</f>
        <v>42608</v>
      </c>
      <c r="O381" s="20">
        <f t="shared" ca="1" si="5"/>
        <v>510</v>
      </c>
      <c r="P381" s="65" t="str">
        <f>IFERROR(VLOOKUP(A:A,变更记录表_产品!A:O,15,0),"")</f>
        <v>数据变更</v>
      </c>
      <c r="Q381" s="70" t="str">
        <f>IFERROR(VLOOKUP(A:A,变更记录表_产品!A:P,16,0),"")</f>
        <v>已完成</v>
      </c>
      <c r="R381" s="40">
        <f>IFERROR(VLOOKUP(A:A,变更记录表_产品!A:Q,17,0),"")</f>
        <v>0</v>
      </c>
      <c r="S381" s="70" t="s">
        <v>144</v>
      </c>
      <c r="T381" s="71">
        <v>0</v>
      </c>
    </row>
    <row r="382" spans="1:20" ht="22.5">
      <c r="A382" s="24">
        <v>380</v>
      </c>
      <c r="B382" s="50">
        <f>IFERROR(VLOOKUP(A:A,变更记录表_产品!A:B,2,0),"")</f>
        <v>42608</v>
      </c>
      <c r="C382" s="43" t="str">
        <f>IFERROR(VLOOKUP(A:A,变更记录表_产品!A:C,3,0),"")</f>
        <v>张志瑜</v>
      </c>
      <c r="D382" s="43" t="str">
        <f>IFERROR(VLOOKUP(A:A,变更记录表_产品!A:D,4,0),"")</f>
        <v>采购保障部</v>
      </c>
      <c r="E382" s="43" t="str">
        <f>IFERROR(VLOOKUP(A:A,变更记录表_产品!A:E,5,0),"")</f>
        <v>MIS</v>
      </c>
      <c r="F382" s="40" t="str">
        <f>IFERROR(VLOOKUP(A:A,变更记录表_产品!A:F,6,0),"")</f>
        <v>20160826-16POLS0419供应商修改</v>
      </c>
      <c r="G382" s="46" t="str">
        <f>IFERROR(VLOOKUP(A:A,变更记录表_产品!A:G,7,0),"")</f>
        <v xml:space="preserve">16POLS0419 供应商修改为： 北京艾威胜航空技术咨询有限公司，供应商编号：0126 </v>
      </c>
      <c r="H382" s="57" t="str">
        <f>IFERROR(VLOOKUP(A:A,变更记录表_产品!A:I,9,0),"")</f>
        <v>中</v>
      </c>
      <c r="I382" s="57">
        <f>IFERROR(VLOOKUP(A:A,变更记录表_产品!A:J,10,0),"")</f>
        <v>0.1</v>
      </c>
      <c r="J382" s="61">
        <f>IFERROR(VLOOKUP(A:A,变更记录表_产品!A:H,8,0),"")</f>
        <v>0</v>
      </c>
      <c r="K382" s="65" t="str">
        <f>IFERROR(VLOOKUP(A:A,变更记录表_产品!A:M,13,0),"")</f>
        <v>柳琢</v>
      </c>
      <c r="L382" s="65" t="str">
        <f>IFERROR(VLOOKUP(A:A,变更记录表_产品!A:N,14,0),"")</f>
        <v>陈飞</v>
      </c>
      <c r="M382" s="50">
        <f>IFERROR(VLOOKUP(A:A,变更记录表_产品!A:K,11,0),"")</f>
        <v>42615</v>
      </c>
      <c r="N382" s="50">
        <f>IFERROR(VLOOKUP(A:A,变更记录表_产品!A:L,12,0),"")</f>
        <v>42633</v>
      </c>
      <c r="O382" s="20">
        <f t="shared" ca="1" si="5"/>
        <v>509</v>
      </c>
      <c r="P382" s="65" t="str">
        <f>IFERROR(VLOOKUP(A:A,变更记录表_产品!A:O,15,0),"")</f>
        <v>数据变更</v>
      </c>
      <c r="Q382" s="70" t="str">
        <f>IFERROR(VLOOKUP(A:A,变更记录表_产品!A:P,16,0),"")</f>
        <v>已完成</v>
      </c>
      <c r="R382" s="40" t="str">
        <f>IFERROR(VLOOKUP(A:A,变更记录表_产品!A:Q,17,0),"")</f>
        <v>.\数据提取变更签字扫描件\机务\20160826-16POLS0419供应商修改-signed.pdf</v>
      </c>
      <c r="S382" s="70" t="s">
        <v>142</v>
      </c>
      <c r="T382" s="71">
        <v>0</v>
      </c>
    </row>
    <row r="383" spans="1:20" ht="22.5">
      <c r="A383" s="24">
        <v>381</v>
      </c>
      <c r="B383" s="50">
        <f>IFERROR(VLOOKUP(A:A,变更记录表_产品!A:B,2,0),"")</f>
        <v>42608</v>
      </c>
      <c r="C383" s="43" t="str">
        <f>IFERROR(VLOOKUP(A:A,变更记录表_产品!A:C,3,0),"")</f>
        <v>张琦</v>
      </c>
      <c r="D383" s="43" t="str">
        <f>IFERROR(VLOOKUP(A:A,变更记录表_产品!A:D,4,0),"")</f>
        <v>维修工程部</v>
      </c>
      <c r="E383" s="43" t="str">
        <f>IFERROR(VLOOKUP(A:A,变更记录表_产品!A:E,5,0),"")</f>
        <v>MIS</v>
      </c>
      <c r="F383" s="40" t="str">
        <f>IFERROR(VLOOKUP(A:A,变更记录表_产品!A:F,6,0),"")</f>
        <v>Fw:ADD38972，MIS系统里输错机号</v>
      </c>
      <c r="G383" s="46" t="str">
        <f>IFERROR(VLOOKUP(A:A,变更记录表_产品!A:G,7,0),"")</f>
        <v>MIS系统里的B6751的ADD38972由于机号深圳录入的好输错麻烦将飞机号改为B6645</v>
      </c>
      <c r="H383" s="57" t="str">
        <f>IFERROR(VLOOKUP(A:A,变更记录表_产品!A:I,9,0),"")</f>
        <v>中</v>
      </c>
      <c r="I383" s="57">
        <f>IFERROR(VLOOKUP(A:A,变更记录表_产品!A:J,10,0),"")</f>
        <v>0</v>
      </c>
      <c r="J383" s="61">
        <f>IFERROR(VLOOKUP(A:A,变更记录表_产品!A:H,8,0),"")</f>
        <v>0</v>
      </c>
      <c r="K383" s="65" t="str">
        <f>IFERROR(VLOOKUP(A:A,变更记录表_产品!A:M,13,0),"")</f>
        <v>程泽</v>
      </c>
      <c r="L383" s="65" t="str">
        <f>IFERROR(VLOOKUP(A:A,变更记录表_产品!A:N,14,0),"")</f>
        <v>陈飞</v>
      </c>
      <c r="M383" s="50">
        <f>IFERROR(VLOOKUP(A:A,变更记录表_产品!A:K,11,0),"")</f>
        <v>0</v>
      </c>
      <c r="N383" s="50">
        <f>IFERROR(VLOOKUP(A:A,变更记录表_产品!A:L,12,0),"")</f>
        <v>0</v>
      </c>
      <c r="O383" s="20">
        <f t="shared" ca="1" si="5"/>
        <v>509</v>
      </c>
      <c r="P383" s="65" t="str">
        <f>IFERROR(VLOOKUP(A:A,变更记录表_产品!A:O,15,0),"")</f>
        <v>数据变更</v>
      </c>
      <c r="Q383" s="70" t="str">
        <f>IFERROR(VLOOKUP(A:A,变更记录表_产品!A:P,16,0),"")</f>
        <v>进行中</v>
      </c>
      <c r="R383" s="40" t="str">
        <f>IFERROR(VLOOKUP(A:A,变更记录表_产品!A:Q,17,0),"")</f>
        <v>.\数据提取变更签字扫描件\机务\20160831.pdf</v>
      </c>
      <c r="S383" s="70" t="s">
        <v>92</v>
      </c>
      <c r="T383" s="71">
        <v>0</v>
      </c>
    </row>
    <row r="384" spans="1:20">
      <c r="A384" s="24">
        <v>382</v>
      </c>
      <c r="B384" s="50">
        <f>IFERROR(VLOOKUP(A:A,变更记录表_产品!A:B,2,0),"")</f>
        <v>42608</v>
      </c>
      <c r="C384" s="43" t="str">
        <f>IFERROR(VLOOKUP(A:A,变更记录表_产品!A:C,3,0),"")</f>
        <v>张志瑜</v>
      </c>
      <c r="D384" s="43" t="str">
        <f>IFERROR(VLOOKUP(A:A,变更记录表_产品!A:D,4,0),"")</f>
        <v>采购保障部</v>
      </c>
      <c r="E384" s="43" t="str">
        <f>IFERROR(VLOOKUP(A:A,变更记录表_产品!A:E,5,0),"")</f>
        <v>MIS</v>
      </c>
      <c r="F384" s="40" t="str">
        <f>IFERROR(VLOOKUP(A:A,变更记录表_产品!A:F,6,0),"")</f>
        <v>发票49331092 付款推送错误 ERP</v>
      </c>
      <c r="G384" s="46" t="str">
        <f>IFERROR(VLOOKUP(A:A,变更记录表_产品!A:G,7,0),"")</f>
        <v>发票49331092 16POLS0340 16POLS0343 16POLS0348</v>
      </c>
      <c r="H384" s="57" t="str">
        <f>IFERROR(VLOOKUP(A:A,变更记录表_产品!A:I,9,0),"")</f>
        <v>中</v>
      </c>
      <c r="I384" s="57">
        <f>IFERROR(VLOOKUP(A:A,变更记录表_产品!A:J,10,0),"")</f>
        <v>0.1</v>
      </c>
      <c r="J384" s="61">
        <f>IFERROR(VLOOKUP(A:A,变更记录表_产品!A:H,8,0),"")</f>
        <v>0</v>
      </c>
      <c r="K384" s="65" t="str">
        <f>IFERROR(VLOOKUP(A:A,变更记录表_产品!A:M,13,0),"")</f>
        <v>柳琢</v>
      </c>
      <c r="L384" s="65" t="str">
        <f>IFERROR(VLOOKUP(A:A,变更记录表_产品!A:N,14,0),"")</f>
        <v>陈飞</v>
      </c>
      <c r="M384" s="50">
        <f>IFERROR(VLOOKUP(A:A,变更记录表_产品!A:K,11,0),"")</f>
        <v>42615</v>
      </c>
      <c r="N384" s="50">
        <f>IFERROR(VLOOKUP(A:A,变更记录表_产品!A:L,12,0),"")</f>
        <v>42613</v>
      </c>
      <c r="O384" s="20">
        <f t="shared" ca="1" si="5"/>
        <v>509</v>
      </c>
      <c r="P384" s="65" t="str">
        <f>IFERROR(VLOOKUP(A:A,变更记录表_产品!A:O,15,0),"")</f>
        <v>数据变更</v>
      </c>
      <c r="Q384" s="70" t="str">
        <f>IFERROR(VLOOKUP(A:A,变更记录表_产品!A:P,16,0),"")</f>
        <v>已完成</v>
      </c>
      <c r="R384" s="40" t="str">
        <f>IFERROR(VLOOKUP(A:A,变更记录表_产品!A:Q,17,0),"")</f>
        <v>.\数据提取变更签字扫描件\机务\20160826-发票49331092无法推送ERP-signed.pdf</v>
      </c>
      <c r="S384" s="70" t="s">
        <v>145</v>
      </c>
      <c r="T384" s="71">
        <v>0</v>
      </c>
    </row>
    <row r="385" spans="1:20" ht="56.25">
      <c r="A385" s="24">
        <v>383</v>
      </c>
      <c r="B385" s="50">
        <f>IFERROR(VLOOKUP(A:A,变更记录表_产品!A:B,2,0),"")</f>
        <v>42607</v>
      </c>
      <c r="C385" s="43" t="str">
        <f>IFERROR(VLOOKUP(A:A,变更记录表_产品!A:C,3,0),"")</f>
        <v>周磊</v>
      </c>
      <c r="D385" s="43" t="str">
        <f>IFERROR(VLOOKUP(A:A,变更记录表_产品!A:D,4,0),"")</f>
        <v>维修工程部</v>
      </c>
      <c r="E385" s="43" t="str">
        <f>IFERROR(VLOOKUP(A:A,变更记录表_产品!A:E,5,0),"")</f>
        <v>MIS</v>
      </c>
      <c r="F385" s="40" t="str">
        <f>IFERROR(VLOOKUP(A:A,变更记录表_产品!A:F,6,0),"")</f>
        <v>修改备用刹车驱动活门</v>
      </c>
      <c r="G385" s="46" t="str">
        <f>IFERROR(VLOOKUP(A:A,变更记录表_产品!A:G,7,0),"")</f>
        <v>将F0647678的故障报告一的部件拆换记录删除。同时将拆下件（PN：E21330000-1，SN：9436）删除后续移动历史，使其恢复到B1895上。
装上件（PN：E21330000-1，SN：2596）也恢复到DZ位。</v>
      </c>
      <c r="H385" s="57" t="str">
        <f>IFERROR(VLOOKUP(A:A,变更记录表_产品!A:I,9,0),"")</f>
        <v>中</v>
      </c>
      <c r="I385" s="57">
        <f>IFERROR(VLOOKUP(A:A,变更记录表_产品!A:J,10,0),"")</f>
        <v>0.1</v>
      </c>
      <c r="J385" s="61" t="str">
        <f>IFERROR(VLOOKUP(A:A,变更记录表_产品!A:H,8,0),"")</f>
        <v>人为误操作</v>
      </c>
      <c r="K385" s="65" t="str">
        <f>IFERROR(VLOOKUP(A:A,变更记录表_产品!A:M,13,0),"")</f>
        <v>程泽</v>
      </c>
      <c r="L385" s="65" t="str">
        <f>IFERROR(VLOOKUP(A:A,变更记录表_产品!A:N,14,0),"")</f>
        <v>陈飞</v>
      </c>
      <c r="M385" s="50">
        <f>IFERROR(VLOOKUP(A:A,变更记录表_产品!A:K,11,0),"")</f>
        <v>0</v>
      </c>
      <c r="N385" s="50">
        <f>IFERROR(VLOOKUP(A:A,变更记录表_产品!A:L,12,0),"")</f>
        <v>42640</v>
      </c>
      <c r="O385" s="20">
        <f t="shared" ca="1" si="5"/>
        <v>510</v>
      </c>
      <c r="P385" s="65" t="str">
        <f>IFERROR(VLOOKUP(A:A,变更记录表_产品!A:O,15,0),"")</f>
        <v>数据变更</v>
      </c>
      <c r="Q385" s="70" t="str">
        <f>IFERROR(VLOOKUP(A:A,变更记录表_产品!A:P,16,0),"")</f>
        <v>已完成</v>
      </c>
      <c r="R385" s="40" t="str">
        <f>IFERROR(VLOOKUP(A:A,变更记录表_产品!A:Q,17,0),"")</f>
        <v>.\数据提取变更签字扫描件\机务\20160831.pdf</v>
      </c>
      <c r="S385" s="70" t="s">
        <v>92</v>
      </c>
      <c r="T385" s="71">
        <v>0</v>
      </c>
    </row>
    <row r="386" spans="1:20" ht="33.75">
      <c r="A386" s="24">
        <v>384</v>
      </c>
      <c r="B386" s="50">
        <f>IFERROR(VLOOKUP(A:A,变更记录表_产品!A:B,2,0),"")</f>
        <v>42607</v>
      </c>
      <c r="C386" s="43" t="str">
        <f>IFERROR(VLOOKUP(A:A,变更记录表_产品!A:C,3,0),"")</f>
        <v>洪赟</v>
      </c>
      <c r="D386" s="43" t="str">
        <f>IFERROR(VLOOKUP(A:A,变更记录表_产品!A:D,4,0),"")</f>
        <v>维修工程部</v>
      </c>
      <c r="E386" s="43" t="str">
        <f>IFERROR(VLOOKUP(A:A,变更记录表_产品!A:E,5,0),"")</f>
        <v>MIS</v>
      </c>
      <c r="F386" s="40" t="str">
        <f>IFERROR(VLOOKUP(A:A,变更记录表_产品!A:F,6,0),"")</f>
        <v>C检完工界面 手工添加工卡 部分删除</v>
      </c>
      <c r="G386" s="46" t="str">
        <f>IFERROR(VLOOKUP(A:A,变更记录表_产品!A:G,7,0),"")</f>
        <v>C检完工界面里，我们添加了部分工卡，经整理有些是重复的，需要删除，但目前该系统对于ADD类的工卡无法在前台进行删除。</v>
      </c>
      <c r="H386" s="57" t="str">
        <f>IFERROR(VLOOKUP(A:A,变更记录表_产品!A:I,9,0),"")</f>
        <v>中</v>
      </c>
      <c r="I386" s="57">
        <f>IFERROR(VLOOKUP(A:A,变更记录表_产品!A:J,10,0),"")</f>
        <v>0.1</v>
      </c>
      <c r="J386" s="61">
        <f>IFERROR(VLOOKUP(A:A,变更记录表_产品!A:H,8,0),"")</f>
        <v>0</v>
      </c>
      <c r="K386" s="65" t="str">
        <f>IFERROR(VLOOKUP(A:A,变更记录表_产品!A:M,13,0),"")</f>
        <v>程泽</v>
      </c>
      <c r="L386" s="65" t="str">
        <f>IFERROR(VLOOKUP(A:A,变更记录表_产品!A:N,14,0),"")</f>
        <v>陈飞</v>
      </c>
      <c r="M386" s="50">
        <f>IFERROR(VLOOKUP(A:A,变更记录表_产品!A:K,11,0),"")</f>
        <v>0</v>
      </c>
      <c r="N386" s="50">
        <f>IFERROR(VLOOKUP(A:A,变更记录表_产品!A:L,12,0),"")</f>
        <v>42640</v>
      </c>
      <c r="O386" s="20">
        <f t="shared" ca="1" si="5"/>
        <v>510</v>
      </c>
      <c r="P386" s="65" t="str">
        <f>IFERROR(VLOOKUP(A:A,变更记录表_产品!A:O,15,0),"")</f>
        <v>数据变更</v>
      </c>
      <c r="Q386" s="70" t="str">
        <f>IFERROR(VLOOKUP(A:A,变更记录表_产品!A:P,16,0),"")</f>
        <v>已完成</v>
      </c>
      <c r="R386" s="40" t="str">
        <f>IFERROR(VLOOKUP(A:A,变更记录表_产品!A:Q,17,0),"")</f>
        <v>.\数据提取变更签字扫描件\机务\20160831.pdf</v>
      </c>
      <c r="S386" s="70" t="s">
        <v>147</v>
      </c>
      <c r="T386" s="71">
        <v>0</v>
      </c>
    </row>
    <row r="387" spans="1:20" ht="22.5">
      <c r="A387" s="24">
        <v>385</v>
      </c>
      <c r="B387" s="50">
        <f>IFERROR(VLOOKUP(A:A,变更记录表_产品!A:B,2,0),"")</f>
        <v>42608</v>
      </c>
      <c r="C387" s="43" t="str">
        <f>IFERROR(VLOOKUP(A:A,变更记录表_产品!A:C,3,0),"")</f>
        <v>张琦</v>
      </c>
      <c r="D387" s="43" t="str">
        <f>IFERROR(VLOOKUP(A:A,变更记录表_产品!A:D,4,0),"")</f>
        <v>维修工程部</v>
      </c>
      <c r="E387" s="43" t="str">
        <f>IFERROR(VLOOKUP(A:A,变更记录表_产品!A:E,5,0),"")</f>
        <v>MIS</v>
      </c>
      <c r="F387" s="40" t="str">
        <f>IFERROR(VLOOKUP(A:A,变更记录表_产品!A:F,6,0),"")</f>
        <v>Fw:B-6752 MDD0015545 重复检信息更改</v>
      </c>
      <c r="G387" s="46" t="str">
        <f>IFERROR(VLOOKUP(A:A,变更记录表_产品!A:G,7,0),"")</f>
        <v>B-6752 MDD0015545 重复检信息 "完工于F0679901"修订为“完工于F0679903”</v>
      </c>
      <c r="H387" s="57" t="str">
        <f>IFERROR(VLOOKUP(A:A,变更记录表_产品!A:I,9,0),"")</f>
        <v>中</v>
      </c>
      <c r="I387" s="57">
        <f>IFERROR(VLOOKUP(A:A,变更记录表_产品!A:J,10,0),"")</f>
        <v>0.1</v>
      </c>
      <c r="J387" s="61">
        <f>IFERROR(VLOOKUP(A:A,变更记录表_产品!A:H,8,0),"")</f>
        <v>0</v>
      </c>
      <c r="K387" s="65" t="str">
        <f>IFERROR(VLOOKUP(A:A,变更记录表_产品!A:M,13,0),"")</f>
        <v>程泽</v>
      </c>
      <c r="L387" s="65" t="str">
        <f>IFERROR(VLOOKUP(A:A,变更记录表_产品!A:N,14,0),"")</f>
        <v>陈飞</v>
      </c>
      <c r="M387" s="50">
        <f>IFERROR(VLOOKUP(A:A,变更记录表_产品!A:K,11,0),"")</f>
        <v>0</v>
      </c>
      <c r="N387" s="50">
        <f>IFERROR(VLOOKUP(A:A,变更记录表_产品!A:L,12,0),"")</f>
        <v>42640</v>
      </c>
      <c r="O387" s="20">
        <f t="shared" ref="O387:O450" ca="1" si="6">IFERROR((TODAY()-B387),"")</f>
        <v>509</v>
      </c>
      <c r="P387" s="65" t="str">
        <f>IFERROR(VLOOKUP(A:A,变更记录表_产品!A:O,15,0),"")</f>
        <v>数据变更</v>
      </c>
      <c r="Q387" s="70" t="str">
        <f>IFERROR(VLOOKUP(A:A,变更记录表_产品!A:P,16,0),"")</f>
        <v>已完成</v>
      </c>
      <c r="R387" s="40" t="str">
        <f>IFERROR(VLOOKUP(A:A,变更记录表_产品!A:Q,17,0),"")</f>
        <v>.\数据提取变更签字扫描件\机务\20160824.pdf</v>
      </c>
      <c r="S387" s="70" t="s">
        <v>92</v>
      </c>
      <c r="T387" s="71">
        <v>0</v>
      </c>
    </row>
    <row r="388" spans="1:20">
      <c r="A388" s="24">
        <v>386</v>
      </c>
      <c r="B388" s="50">
        <f>IFERROR(VLOOKUP(A:A,变更记录表_产品!A:B,2,0),"")</f>
        <v>42611</v>
      </c>
      <c r="C388" s="43" t="str">
        <f>IFERROR(VLOOKUP(A:A,变更记录表_产品!A:C,3,0),"")</f>
        <v>张志瑜</v>
      </c>
      <c r="D388" s="43" t="str">
        <f>IFERROR(VLOOKUP(A:A,变更记录表_产品!A:D,4,0),"")</f>
        <v>采购保障部</v>
      </c>
      <c r="E388" s="43" t="str">
        <f>IFERROR(VLOOKUP(A:A,变更记录表_产品!A:E,5,0),"")</f>
        <v>MIS</v>
      </c>
      <c r="F388" s="40" t="str">
        <f>IFERROR(VLOOKUP(A:A,变更记录表_产品!A:F,6,0),"")</f>
        <v>20160829-14ROR2499无法报批申请</v>
      </c>
      <c r="G388" s="46" t="str">
        <f>IFERROR(VLOOKUP(A:A,变更记录表_产品!A:G,7,0),"")</f>
        <v>14ROR2499该合同无优先级</v>
      </c>
      <c r="H388" s="57" t="str">
        <f>IFERROR(VLOOKUP(A:A,变更记录表_产品!A:I,9,0),"")</f>
        <v>中</v>
      </c>
      <c r="I388" s="57">
        <f>IFERROR(VLOOKUP(A:A,变更记录表_产品!A:J,10,0),"")</f>
        <v>0.1</v>
      </c>
      <c r="J388" s="61">
        <f>IFERROR(VLOOKUP(A:A,变更记录表_产品!A:H,8,0),"")</f>
        <v>0</v>
      </c>
      <c r="K388" s="65" t="str">
        <f>IFERROR(VLOOKUP(A:A,变更记录表_产品!A:M,13,0),"")</f>
        <v>柳琢</v>
      </c>
      <c r="L388" s="65" t="str">
        <f>IFERROR(VLOOKUP(A:A,变更记录表_产品!A:N,14,0),"")</f>
        <v>陈飞</v>
      </c>
      <c r="M388" s="50">
        <f>IFERROR(VLOOKUP(A:A,变更记录表_产品!A:K,11,0),"")</f>
        <v>42615</v>
      </c>
      <c r="N388" s="50">
        <f>IFERROR(VLOOKUP(A:A,变更记录表_产品!A:L,12,0),"")</f>
        <v>42622</v>
      </c>
      <c r="O388" s="20">
        <f t="shared" ca="1" si="6"/>
        <v>506</v>
      </c>
      <c r="P388" s="65" t="str">
        <f>IFERROR(VLOOKUP(A:A,变更记录表_产品!A:O,15,0),"")</f>
        <v>数据变更</v>
      </c>
      <c r="Q388" s="70" t="str">
        <f>IFERROR(VLOOKUP(A:A,变更记录表_产品!A:P,16,0),"")</f>
        <v>已完成</v>
      </c>
      <c r="R388" s="40" t="str">
        <f>IFERROR(VLOOKUP(A:A,变更记录表_产品!A:Q,17,0),"")</f>
        <v>.\数据提取变更签字扫描件\机务\20160829-14ROR2499无法报批申请-signed.pdf</v>
      </c>
      <c r="S388" s="70" t="s">
        <v>143</v>
      </c>
      <c r="T388" s="71">
        <v>0</v>
      </c>
    </row>
    <row r="389" spans="1:20">
      <c r="A389" s="24">
        <v>387</v>
      </c>
      <c r="B389" s="50">
        <f>IFERROR(VLOOKUP(A:A,变更记录表_产品!A:B,2,0),"")</f>
        <v>42611</v>
      </c>
      <c r="C389" s="43" t="str">
        <f>IFERROR(VLOOKUP(A:A,变更记录表_产品!A:C,3,0),"")</f>
        <v>吴葵智</v>
      </c>
      <c r="D389" s="43" t="str">
        <f>IFERROR(VLOOKUP(A:A,变更记录表_产品!A:D,4,0),"")</f>
        <v>维修工程部</v>
      </c>
      <c r="E389" s="43" t="str">
        <f>IFERROR(VLOOKUP(A:A,变更记录表_产品!A:E,5,0),"")</f>
        <v>MIS</v>
      </c>
      <c r="F389" s="40" t="str">
        <f>IFERROR(VLOOKUP(A:A,变更记录表_产品!A:F,6,0),"")</f>
        <v>请帮忙导出附表中评估延长维修周期所需的数据</v>
      </c>
      <c r="G389" s="46">
        <f>IFERROR(VLOOKUP(A:A,变更记录表_产品!A:G,7,0),"")</f>
        <v>0</v>
      </c>
      <c r="H389" s="57" t="str">
        <f>IFERROR(VLOOKUP(A:A,变更记录表_产品!A:I,9,0),"")</f>
        <v>中</v>
      </c>
      <c r="I389" s="57">
        <f>IFERROR(VLOOKUP(A:A,变更记录表_产品!A:J,10,0),"")</f>
        <v>1</v>
      </c>
      <c r="J389" s="61">
        <f>IFERROR(VLOOKUP(A:A,变更记录表_产品!A:H,8,0),"")</f>
        <v>0</v>
      </c>
      <c r="K389" s="65" t="str">
        <f>IFERROR(VLOOKUP(A:A,变更记录表_产品!A:M,13,0),"")</f>
        <v>程泽</v>
      </c>
      <c r="L389" s="65" t="str">
        <f>IFERROR(VLOOKUP(A:A,变更记录表_产品!A:N,14,0),"")</f>
        <v>陈飞</v>
      </c>
      <c r="M389" s="50">
        <f>IFERROR(VLOOKUP(A:A,变更记录表_产品!A:K,11,0),"")</f>
        <v>42618</v>
      </c>
      <c r="N389" s="50">
        <f>IFERROR(VLOOKUP(A:A,变更记录表_产品!A:L,12,0),"")</f>
        <v>42618</v>
      </c>
      <c r="O389" s="20">
        <f t="shared" ca="1" si="6"/>
        <v>506</v>
      </c>
      <c r="P389" s="65" t="str">
        <f>IFERROR(VLOOKUP(A:A,变更记录表_产品!A:O,15,0),"")</f>
        <v>数据提取</v>
      </c>
      <c r="Q389" s="70" t="str">
        <f>IFERROR(VLOOKUP(A:A,变更记录表_产品!A:P,16,0),"")</f>
        <v>已完成</v>
      </c>
      <c r="R389" s="40" t="str">
        <f>IFERROR(VLOOKUP(A:A,变更记录表_产品!A:Q,17,0),"")</f>
        <v>.\数据提取变更签字扫描件\机务\20160831.pdf</v>
      </c>
      <c r="S389" s="70" t="s">
        <v>147</v>
      </c>
      <c r="T389" s="71">
        <v>0</v>
      </c>
    </row>
    <row r="390" spans="1:20" ht="45">
      <c r="A390" s="24">
        <v>388</v>
      </c>
      <c r="B390" s="50">
        <f>IFERROR(VLOOKUP(A:A,变更记录表_产品!A:B,2,0),"")</f>
        <v>42611</v>
      </c>
      <c r="C390" s="43" t="str">
        <f>IFERROR(VLOOKUP(A:A,变更记录表_产品!A:C,3,0),"")</f>
        <v>张志瑜</v>
      </c>
      <c r="D390" s="43" t="str">
        <f>IFERROR(VLOOKUP(A:A,变更记录表_产品!A:D,4,0),"")</f>
        <v>采购保障部</v>
      </c>
      <c r="E390" s="43" t="str">
        <f>IFERROR(VLOOKUP(A:A,变更记录表_产品!A:E,5,0),"")</f>
        <v>MIS</v>
      </c>
      <c r="F390" s="40" t="str">
        <f>IFERROR(VLOOKUP(A:A,变更记录表_产品!A:F,6,0),"")</f>
        <v>20160829-15ROR0575等无法集合报批</v>
      </c>
      <c r="G390" s="46" t="str">
        <f>IFERROR(VLOOKUP(A:A,变更记录表_产品!A:G,7,0),"")</f>
        <v xml:space="preserve">15ROR0575,15ROR0197,15ROR0250,15ROR0267,15ROR0273,15ROR0331,15ROR0332, 
15ROR0352,15ROR0419,15ROR0477,15ROR0478,15ROR0523,15ROR0552,15ROR0563弹出错误框：数量为空 </v>
      </c>
      <c r="H390" s="57" t="str">
        <f>IFERROR(VLOOKUP(A:A,变更记录表_产品!A:I,9,0),"")</f>
        <v>中</v>
      </c>
      <c r="I390" s="57">
        <f>IFERROR(VLOOKUP(A:A,变更记录表_产品!A:J,10,0),"")</f>
        <v>0.1</v>
      </c>
      <c r="J390" s="61">
        <f>IFERROR(VLOOKUP(A:A,变更记录表_产品!A:H,8,0),"")</f>
        <v>0</v>
      </c>
      <c r="K390" s="65" t="str">
        <f>IFERROR(VLOOKUP(A:A,变更记录表_产品!A:M,13,0),"")</f>
        <v>柳琢</v>
      </c>
      <c r="L390" s="65" t="str">
        <f>IFERROR(VLOOKUP(A:A,变更记录表_产品!A:N,14,0),"")</f>
        <v>陈飞</v>
      </c>
      <c r="M390" s="50">
        <f>IFERROR(VLOOKUP(A:A,变更记录表_产品!A:K,11,0),"")</f>
        <v>42615</v>
      </c>
      <c r="N390" s="50">
        <f>IFERROR(VLOOKUP(A:A,变更记录表_产品!A:L,12,0),"")</f>
        <v>42633</v>
      </c>
      <c r="O390" s="20">
        <f t="shared" ca="1" si="6"/>
        <v>506</v>
      </c>
      <c r="P390" s="65" t="str">
        <f>IFERROR(VLOOKUP(A:A,变更记录表_产品!A:O,15,0),"")</f>
        <v>数据变更</v>
      </c>
      <c r="Q390" s="70" t="str">
        <f>IFERROR(VLOOKUP(A:A,变更记录表_产品!A:P,16,0),"")</f>
        <v>已完成</v>
      </c>
      <c r="R390" s="40" t="str">
        <f>IFERROR(VLOOKUP(A:A,变更记录表_产品!A:Q,17,0),"")</f>
        <v>.\数据提取变更签字扫描件\机务\20160829-15ROR0575等无法集合报批-signed.pdf</v>
      </c>
      <c r="S390" s="70" t="s">
        <v>145</v>
      </c>
      <c r="T390" s="71">
        <v>0</v>
      </c>
    </row>
    <row r="391" spans="1:20" ht="45">
      <c r="A391" s="24">
        <v>389</v>
      </c>
      <c r="B391" s="50">
        <f>IFERROR(VLOOKUP(A:A,变更记录表_产品!A:B,2,0),"")</f>
        <v>42611</v>
      </c>
      <c r="C391" s="43" t="str">
        <f>IFERROR(VLOOKUP(A:A,变更记录表_产品!A:C,3,0),"")</f>
        <v>张志瑜</v>
      </c>
      <c r="D391" s="43" t="str">
        <f>IFERROR(VLOOKUP(A:A,变更记录表_产品!A:D,4,0),"")</f>
        <v>采购保障部</v>
      </c>
      <c r="E391" s="43" t="str">
        <f>IFERROR(VLOOKUP(A:A,变更记录表_产品!A:E,5,0),"")</f>
        <v>MIS</v>
      </c>
      <c r="F391" s="40" t="str">
        <f>IFERROR(VLOOKUP(A:A,变更记录表_产品!A:F,6,0),"")</f>
        <v>20160829-15ROR3650等无法集合报批</v>
      </c>
      <c r="G391" s="46" t="str">
        <f>IFERROR(VLOOKUP(A:A,变更记录表_产品!A:G,7,0),"")</f>
        <v xml:space="preserve">15ROR3650,15ROR1865,15ROR2005,15ROR2010,15ROR2074,15ROR2076,15ROR2093, 
15ROR2106,15ROR2147,15ROR2151,15ROR2510,15ROR3024,15ROR3264,15ROR3314弹出错误框：数量为空 </v>
      </c>
      <c r="H391" s="57" t="str">
        <f>IFERROR(VLOOKUP(A:A,变更记录表_产品!A:I,9,0),"")</f>
        <v>中</v>
      </c>
      <c r="I391" s="57">
        <f>IFERROR(VLOOKUP(A:A,变更记录表_产品!A:J,10,0),"")</f>
        <v>0.1</v>
      </c>
      <c r="J391" s="61">
        <f>IFERROR(VLOOKUP(A:A,变更记录表_产品!A:H,8,0),"")</f>
        <v>0</v>
      </c>
      <c r="K391" s="65" t="str">
        <f>IFERROR(VLOOKUP(A:A,变更记录表_产品!A:M,13,0),"")</f>
        <v>柳琢</v>
      </c>
      <c r="L391" s="65" t="str">
        <f>IFERROR(VLOOKUP(A:A,变更记录表_产品!A:N,14,0),"")</f>
        <v>陈飞</v>
      </c>
      <c r="M391" s="50">
        <f>IFERROR(VLOOKUP(A:A,变更记录表_产品!A:K,11,0),"")</f>
        <v>42615</v>
      </c>
      <c r="N391" s="50">
        <f>IFERROR(VLOOKUP(A:A,变更记录表_产品!A:L,12,0),"")</f>
        <v>42633</v>
      </c>
      <c r="O391" s="20">
        <f t="shared" ca="1" si="6"/>
        <v>506</v>
      </c>
      <c r="P391" s="65" t="str">
        <f>IFERROR(VLOOKUP(A:A,变更记录表_产品!A:O,15,0),"")</f>
        <v>数据变更</v>
      </c>
      <c r="Q391" s="70" t="str">
        <f>IFERROR(VLOOKUP(A:A,变更记录表_产品!A:P,16,0),"")</f>
        <v>已完成</v>
      </c>
      <c r="R391" s="40" t="str">
        <f>IFERROR(VLOOKUP(A:A,变更记录表_产品!A:Q,17,0),"")</f>
        <v>.\数据提取变更签字扫描件\机务\20160829-15ROR3650等无法集合报批-signed.pdf</v>
      </c>
      <c r="S391" s="70" t="s">
        <v>145</v>
      </c>
      <c r="T391" s="71">
        <v>0</v>
      </c>
    </row>
    <row r="392" spans="1:20">
      <c r="A392" s="24">
        <v>390</v>
      </c>
      <c r="B392" s="50">
        <f>IFERROR(VLOOKUP(A:A,变更记录表_产品!A:B,2,0),"")</f>
        <v>42611</v>
      </c>
      <c r="C392" s="43" t="str">
        <f>IFERROR(VLOOKUP(A:A,变更记录表_产品!A:C,3,0),"")</f>
        <v>张志瑜</v>
      </c>
      <c r="D392" s="43" t="str">
        <f>IFERROR(VLOOKUP(A:A,变更记录表_产品!A:D,4,0),"")</f>
        <v>采购保障部</v>
      </c>
      <c r="E392" s="43" t="str">
        <f>IFERROR(VLOOKUP(A:A,变更记录表_产品!A:E,5,0),"")</f>
        <v>MIS</v>
      </c>
      <c r="F392" s="40" t="str">
        <f>IFERROR(VLOOKUP(A:A,变更记录表_产品!A:F,6,0),"")</f>
        <v>20160829-16ROR2467-2478无法合同推送--紧急</v>
      </c>
      <c r="G392" s="46" t="str">
        <f>IFERROR(VLOOKUP(A:A,变更记录表_产品!A:G,7,0),"")</f>
        <v xml:space="preserve">16ROR2467、16ROR2478 弹出错误框：数量为空 </v>
      </c>
      <c r="H392" s="57" t="str">
        <f>IFERROR(VLOOKUP(A:A,变更记录表_产品!A:I,9,0),"")</f>
        <v>高</v>
      </c>
      <c r="I392" s="57">
        <f>IFERROR(VLOOKUP(A:A,变更记录表_产品!A:J,10,0),"")</f>
        <v>0.1</v>
      </c>
      <c r="J392" s="61">
        <f>IFERROR(VLOOKUP(A:A,变更记录表_产品!A:H,8,0),"")</f>
        <v>0</v>
      </c>
      <c r="K392" s="65" t="str">
        <f>IFERROR(VLOOKUP(A:A,变更记录表_产品!A:M,13,0),"")</f>
        <v>柳琢</v>
      </c>
      <c r="L392" s="65" t="str">
        <f>IFERROR(VLOOKUP(A:A,变更记录表_产品!A:N,14,0),"")</f>
        <v>陈飞</v>
      </c>
      <c r="M392" s="50">
        <f>IFERROR(VLOOKUP(A:A,变更记录表_产品!A:K,11,0),"")</f>
        <v>42615</v>
      </c>
      <c r="N392" s="50">
        <f>IFERROR(VLOOKUP(A:A,变更记录表_产品!A:L,12,0),"")</f>
        <v>42619</v>
      </c>
      <c r="O392" s="20">
        <f t="shared" ca="1" si="6"/>
        <v>506</v>
      </c>
      <c r="P392" s="65" t="str">
        <f>IFERROR(VLOOKUP(A:A,变更记录表_产品!A:O,15,0),"")</f>
        <v>数据变更</v>
      </c>
      <c r="Q392" s="70" t="str">
        <f>IFERROR(VLOOKUP(A:A,变更记录表_产品!A:P,16,0),"")</f>
        <v>已完成</v>
      </c>
      <c r="R392" s="40" t="str">
        <f>IFERROR(VLOOKUP(A:A,变更记录表_产品!A:Q,17,0),"")</f>
        <v>.\数据提取变更签字扫描件\机务\20160829-16ROR2467-2478无法合同推送--紧急.pdf</v>
      </c>
      <c r="S392" s="70" t="s">
        <v>145</v>
      </c>
      <c r="T392" s="71">
        <v>0</v>
      </c>
    </row>
    <row r="393" spans="1:20">
      <c r="A393" s="24">
        <v>391</v>
      </c>
      <c r="B393" s="50">
        <f>IFERROR(VLOOKUP(A:A,变更记录表_产品!A:B,2,0),"")</f>
        <v>42611</v>
      </c>
      <c r="C393" s="43" t="str">
        <f>IFERROR(VLOOKUP(A:A,变更记录表_产品!A:C,3,0),"")</f>
        <v>张志瑜</v>
      </c>
      <c r="D393" s="43" t="str">
        <f>IFERROR(VLOOKUP(A:A,变更记录表_产品!A:D,4,0),"")</f>
        <v>采购保障部</v>
      </c>
      <c r="E393" s="43" t="str">
        <f>IFERROR(VLOOKUP(A:A,变更记录表_产品!A:E,5,0),"")</f>
        <v>MIS</v>
      </c>
      <c r="F393" s="40" t="str">
        <f>IFERROR(VLOOKUP(A:A,变更记录表_产品!A:F,6,0),"")</f>
        <v>20160829-16ROCT0011取消</v>
      </c>
      <c r="G393" s="46" t="str">
        <f>IFERROR(VLOOKUP(A:A,变更记录表_产品!A:G,7,0),"")</f>
        <v>16ROCT0011 该ROCT合同状态变为：取消</v>
      </c>
      <c r="H393" s="57" t="str">
        <f>IFERROR(VLOOKUP(A:A,变更记录表_产品!A:I,9,0),"")</f>
        <v>中</v>
      </c>
      <c r="I393" s="57">
        <f>IFERROR(VLOOKUP(A:A,变更记录表_产品!A:J,10,0),"")</f>
        <v>0.1</v>
      </c>
      <c r="J393" s="61">
        <f>IFERROR(VLOOKUP(A:A,变更记录表_产品!A:H,8,0),"")</f>
        <v>0</v>
      </c>
      <c r="K393" s="65" t="str">
        <f>IFERROR(VLOOKUP(A:A,变更记录表_产品!A:M,13,0),"")</f>
        <v>柳琢</v>
      </c>
      <c r="L393" s="65" t="str">
        <f>IFERROR(VLOOKUP(A:A,变更记录表_产品!A:N,14,0),"")</f>
        <v>陈飞</v>
      </c>
      <c r="M393" s="50">
        <f>IFERROR(VLOOKUP(A:A,变更记录表_产品!A:K,11,0),"")</f>
        <v>42615</v>
      </c>
      <c r="N393" s="50">
        <f>IFERROR(VLOOKUP(A:A,变更记录表_产品!A:L,12,0),"")</f>
        <v>42619</v>
      </c>
      <c r="O393" s="20">
        <f t="shared" ca="1" si="6"/>
        <v>506</v>
      </c>
      <c r="P393" s="65" t="str">
        <f>IFERROR(VLOOKUP(A:A,变更记录表_产品!A:O,15,0),"")</f>
        <v>数据变更</v>
      </c>
      <c r="Q393" s="70" t="str">
        <f>IFERROR(VLOOKUP(A:A,变更记录表_产品!A:P,16,0),"")</f>
        <v>已完成</v>
      </c>
      <c r="R393" s="40" t="str">
        <f>IFERROR(VLOOKUP(A:A,变更记录表_产品!A:Q,17,0),"")</f>
        <v>.\数据提取变更签字扫描件\机务\20160829-16ROCT0011取消-signed.pdf</v>
      </c>
      <c r="S393" s="70" t="s">
        <v>147</v>
      </c>
      <c r="T393" s="71">
        <v>0</v>
      </c>
    </row>
    <row r="394" spans="1:20">
      <c r="A394" s="24">
        <v>392</v>
      </c>
      <c r="B394" s="50">
        <f>IFERROR(VLOOKUP(A:A,变更记录表_产品!A:B,2,0),"")</f>
        <v>42611</v>
      </c>
      <c r="C394" s="43" t="str">
        <f>IFERROR(VLOOKUP(A:A,变更记录表_产品!A:C,3,0),"")</f>
        <v>张志瑜</v>
      </c>
      <c r="D394" s="43" t="str">
        <f>IFERROR(VLOOKUP(A:A,变更记录表_产品!A:D,4,0),"")</f>
        <v>采购保障部</v>
      </c>
      <c r="E394" s="43" t="str">
        <f>IFERROR(VLOOKUP(A:A,变更记录表_产品!A:E,5,0),"")</f>
        <v>MIS</v>
      </c>
      <c r="F394" s="40" t="str">
        <f>IFERROR(VLOOKUP(A:A,变更记录表_产品!A:F,6,0),"")</f>
        <v>20160829-16ROW0080无法推送ERP</v>
      </c>
      <c r="G394" s="46" t="str">
        <f>IFERROR(VLOOKUP(A:A,变更记录表_产品!A:G,7,0),"")</f>
        <v xml:space="preserve">16ROW0080弹出错误框：数量为空 </v>
      </c>
      <c r="H394" s="57" t="str">
        <f>IFERROR(VLOOKUP(A:A,变更记录表_产品!A:I,9,0),"")</f>
        <v>高</v>
      </c>
      <c r="I394" s="57">
        <f>IFERROR(VLOOKUP(A:A,变更记录表_产品!A:J,10,0),"")</f>
        <v>0.1</v>
      </c>
      <c r="J394" s="61">
        <f>IFERROR(VLOOKUP(A:A,变更记录表_产品!A:H,8,0),"")</f>
        <v>0</v>
      </c>
      <c r="K394" s="65" t="str">
        <f>IFERROR(VLOOKUP(A:A,变更记录表_产品!A:M,13,0),"")</f>
        <v>柳琢</v>
      </c>
      <c r="L394" s="65" t="str">
        <f>IFERROR(VLOOKUP(A:A,变更记录表_产品!A:N,14,0),"")</f>
        <v>陈飞</v>
      </c>
      <c r="M394" s="50">
        <f>IFERROR(VLOOKUP(A:A,变更记录表_产品!A:K,11,0),"")</f>
        <v>42615</v>
      </c>
      <c r="N394" s="50">
        <f>IFERROR(VLOOKUP(A:A,变更记录表_产品!A:L,12,0),"")</f>
        <v>42619</v>
      </c>
      <c r="O394" s="20">
        <f t="shared" ca="1" si="6"/>
        <v>506</v>
      </c>
      <c r="P394" s="65" t="str">
        <f>IFERROR(VLOOKUP(A:A,变更记录表_产品!A:O,15,0),"")</f>
        <v>数据变更</v>
      </c>
      <c r="Q394" s="70" t="str">
        <f>IFERROR(VLOOKUP(A:A,变更记录表_产品!A:P,16,0),"")</f>
        <v>已完成</v>
      </c>
      <c r="R394" s="40" t="str">
        <f>IFERROR(VLOOKUP(A:A,变更记录表_产品!A:Q,17,0),"")</f>
        <v>.\数据提取变更签字扫描件\机务\20160829-16ROW0080无法推送ERP-signed.pdf</v>
      </c>
      <c r="S394" s="70" t="s">
        <v>92</v>
      </c>
      <c r="T394" s="71">
        <v>0</v>
      </c>
    </row>
    <row r="395" spans="1:20" ht="22.5">
      <c r="A395" s="24">
        <v>393</v>
      </c>
      <c r="B395" s="50">
        <f>IFERROR(VLOOKUP(A:A,变更记录表_产品!A:B,2,0),"")</f>
        <v>42611</v>
      </c>
      <c r="C395" s="43" t="str">
        <f>IFERROR(VLOOKUP(A:A,变更记录表_产品!A:C,3,0),"")</f>
        <v>张志瑜</v>
      </c>
      <c r="D395" s="43" t="str">
        <f>IFERROR(VLOOKUP(A:A,变更记录表_产品!A:D,4,0),"")</f>
        <v>采购保障部</v>
      </c>
      <c r="E395" s="43" t="str">
        <f>IFERROR(VLOOKUP(A:A,变更记录表_产品!A:E,5,0),"")</f>
        <v>MIS</v>
      </c>
      <c r="F395" s="40" t="str">
        <f>IFERROR(VLOOKUP(A:A,变更记录表_产品!A:F,6,0),"")</f>
        <v>20160829-16POT0146合同退回未批准</v>
      </c>
      <c r="G395" s="46" t="str">
        <f>IFERROR(VLOOKUP(A:A,变更记录表_产品!A:G,7,0),"")</f>
        <v xml:space="preserve">16POT0146 将该合同的收料、发料记录删除，合同退回到未批准状态。 </v>
      </c>
      <c r="H395" s="57" t="str">
        <f>IFERROR(VLOOKUP(A:A,变更记录表_产品!A:I,9,0),"")</f>
        <v>高</v>
      </c>
      <c r="I395" s="57">
        <f>IFERROR(VLOOKUP(A:A,变更记录表_产品!A:J,10,0),"")</f>
        <v>0.1</v>
      </c>
      <c r="J395" s="61">
        <f>IFERROR(VLOOKUP(A:A,变更记录表_产品!A:H,8,0),"")</f>
        <v>0</v>
      </c>
      <c r="K395" s="65" t="str">
        <f>IFERROR(VLOOKUP(A:A,变更记录表_产品!A:M,13,0),"")</f>
        <v>柳琢</v>
      </c>
      <c r="L395" s="65" t="str">
        <f>IFERROR(VLOOKUP(A:A,变更记录表_产品!A:N,14,0),"")</f>
        <v>陈飞</v>
      </c>
      <c r="M395" s="50">
        <f>IFERROR(VLOOKUP(A:A,变更记录表_产品!A:K,11,0),"")</f>
        <v>42615</v>
      </c>
      <c r="N395" s="50">
        <f>IFERROR(VLOOKUP(A:A,变更记录表_产品!A:L,12,0),"")</f>
        <v>42619</v>
      </c>
      <c r="O395" s="20">
        <f t="shared" ca="1" si="6"/>
        <v>506</v>
      </c>
      <c r="P395" s="65" t="str">
        <f>IFERROR(VLOOKUP(A:A,变更记录表_产品!A:O,15,0),"")</f>
        <v>数据变更</v>
      </c>
      <c r="Q395" s="70" t="str">
        <f>IFERROR(VLOOKUP(A:A,变更记录表_产品!A:P,16,0),"")</f>
        <v>已完成</v>
      </c>
      <c r="R395" s="40" t="str">
        <f>IFERROR(VLOOKUP(A:A,变更记录表_产品!A:Q,17,0),"")</f>
        <v>.\数据提取变更签字扫描件\机务\20160829-16POT0146合同退回未批准-signed.pdf</v>
      </c>
      <c r="S395" s="70" t="s">
        <v>92</v>
      </c>
      <c r="T395" s="71">
        <v>0</v>
      </c>
    </row>
    <row r="396" spans="1:20">
      <c r="A396" s="24">
        <v>394</v>
      </c>
      <c r="B396" s="50">
        <f>IFERROR(VLOOKUP(A:A,变更记录表_产品!A:B,2,0),"")</f>
        <v>42611</v>
      </c>
      <c r="C396" s="43" t="str">
        <f>IFERROR(VLOOKUP(A:A,变更记录表_产品!A:C,3,0),"")</f>
        <v>钱懿</v>
      </c>
      <c r="D396" s="43" t="str">
        <f>IFERROR(VLOOKUP(A:A,变更记录表_产品!A:D,4,0),"")</f>
        <v>维修工程部</v>
      </c>
      <c r="E396" s="43" t="str">
        <f>IFERROR(VLOOKUP(A:A,变更记录表_产品!A:E,5,0),"")</f>
        <v>MIS</v>
      </c>
      <c r="F396" s="40" t="str">
        <f>IFERROR(VLOOKUP(A:A,变更记录表_产品!A:F,6,0),"")</f>
        <v>B8647ST</v>
      </c>
      <c r="G396" s="46">
        <f>IFERROR(VLOOKUP(A:A,变更记录表_产品!A:G,7,0),"")</f>
        <v>0</v>
      </c>
      <c r="H396" s="57" t="str">
        <f>IFERROR(VLOOKUP(A:A,变更记录表_产品!A:I,9,0),"")</f>
        <v>高</v>
      </c>
      <c r="I396" s="57">
        <f>IFERROR(VLOOKUP(A:A,变更记录表_产品!A:J,10,0),"")</f>
        <v>0.1</v>
      </c>
      <c r="J396" s="61" t="str">
        <f>IFERROR(VLOOKUP(A:A,变更记录表_产品!A:H,8,0),"")</f>
        <v>新飞机</v>
      </c>
      <c r="K396" s="65" t="str">
        <f>IFERROR(VLOOKUP(A:A,变更记录表_产品!A:M,13,0),"")</f>
        <v>程泽</v>
      </c>
      <c r="L396" s="65" t="str">
        <f>IFERROR(VLOOKUP(A:A,变更记录表_产品!A:N,14,0),"")</f>
        <v>陈飞</v>
      </c>
      <c r="M396" s="50">
        <f>IFERROR(VLOOKUP(A:A,变更记录表_产品!A:K,11,0),"")</f>
        <v>42612</v>
      </c>
      <c r="N396" s="50">
        <f>IFERROR(VLOOKUP(A:A,变更记录表_产品!A:L,12,0),"")</f>
        <v>42613</v>
      </c>
      <c r="O396" s="20">
        <f t="shared" ca="1" si="6"/>
        <v>506</v>
      </c>
      <c r="P396" s="65" t="str">
        <f>IFERROR(VLOOKUP(A:A,变更记录表_产品!A:O,15,0),"")</f>
        <v>数据变更</v>
      </c>
      <c r="Q396" s="70" t="str">
        <f>IFERROR(VLOOKUP(A:A,变更记录表_产品!A:P,16,0),"")</f>
        <v>已完成</v>
      </c>
      <c r="R396" s="40">
        <f>IFERROR(VLOOKUP(A:A,变更记录表_产品!A:Q,17,0),"")</f>
        <v>0</v>
      </c>
      <c r="S396" s="70" t="s">
        <v>144</v>
      </c>
      <c r="T396" s="71">
        <v>0</v>
      </c>
    </row>
    <row r="397" spans="1:20">
      <c r="A397" s="24">
        <v>395</v>
      </c>
      <c r="B397" s="50">
        <f>IFERROR(VLOOKUP(A:A,变更记录表_产品!A:B,2,0),"")</f>
        <v>42612</v>
      </c>
      <c r="C397" s="43" t="str">
        <f>IFERROR(VLOOKUP(A:A,变更记录表_产品!A:C,3,0),"")</f>
        <v>夏友平</v>
      </c>
      <c r="D397" s="43" t="str">
        <f>IFERROR(VLOOKUP(A:A,变更记录表_产品!A:D,4,0),"")</f>
        <v>维修工程部</v>
      </c>
      <c r="E397" s="43" t="str">
        <f>IFERROR(VLOOKUP(A:A,变更记录表_产品!A:E,5,0),"")</f>
        <v>MIS</v>
      </c>
      <c r="F397" s="40" t="str">
        <f>IFERROR(VLOOKUP(A:A,变更记录表_产品!A:F,6,0),"")</f>
        <v>B-8647飞机基本信息修订需求</v>
      </c>
      <c r="G397" s="46">
        <f>IFERROR(VLOOKUP(A:A,变更记录表_产品!A:G,7,0),"")</f>
        <v>0</v>
      </c>
      <c r="H397" s="57" t="str">
        <f>IFERROR(VLOOKUP(A:A,变更记录表_产品!A:I,9,0),"")</f>
        <v>高</v>
      </c>
      <c r="I397" s="57">
        <f>IFERROR(VLOOKUP(A:A,变更记录表_产品!A:J,10,0),"")</f>
        <v>0.1</v>
      </c>
      <c r="J397" s="61" t="str">
        <f>IFERROR(VLOOKUP(A:A,变更记录表_产品!A:H,8,0),"")</f>
        <v>新飞机</v>
      </c>
      <c r="K397" s="65" t="str">
        <f>IFERROR(VLOOKUP(A:A,变更记录表_产品!A:M,13,0),"")</f>
        <v>程泽</v>
      </c>
      <c r="L397" s="65" t="str">
        <f>IFERROR(VLOOKUP(A:A,变更记录表_产品!A:N,14,0),"")</f>
        <v>陈飞</v>
      </c>
      <c r="M397" s="50">
        <f>IFERROR(VLOOKUP(A:A,变更记录表_产品!A:K,11,0),"")</f>
        <v>42612</v>
      </c>
      <c r="N397" s="50">
        <f>IFERROR(VLOOKUP(A:A,变更记录表_产品!A:L,12,0),"")</f>
        <v>42614</v>
      </c>
      <c r="O397" s="20">
        <f t="shared" ca="1" si="6"/>
        <v>505</v>
      </c>
      <c r="P397" s="65" t="str">
        <f>IFERROR(VLOOKUP(A:A,变更记录表_产品!A:O,15,0),"")</f>
        <v>数据变更</v>
      </c>
      <c r="Q397" s="70" t="str">
        <f>IFERROR(VLOOKUP(A:A,变更记录表_产品!A:P,16,0),"")</f>
        <v>已完成</v>
      </c>
      <c r="R397" s="40">
        <f>IFERROR(VLOOKUP(A:A,变更记录表_产品!A:Q,17,0),"")</f>
        <v>0</v>
      </c>
      <c r="S397" s="70" t="s">
        <v>144</v>
      </c>
      <c r="T397" s="71">
        <v>0</v>
      </c>
    </row>
    <row r="398" spans="1:20" ht="22.5">
      <c r="A398" s="24">
        <v>396</v>
      </c>
      <c r="B398" s="50">
        <f>IFERROR(VLOOKUP(A:A,变更记录表_产品!A:B,2,0),"")</f>
        <v>42613</v>
      </c>
      <c r="C398" s="43" t="str">
        <f>IFERROR(VLOOKUP(A:A,变更记录表_产品!A:C,3,0),"")</f>
        <v>周磊</v>
      </c>
      <c r="D398" s="43" t="str">
        <f>IFERROR(VLOOKUP(A:A,变更记录表_产品!A:D,4,0),"")</f>
        <v>维修工程部</v>
      </c>
      <c r="E398" s="43" t="str">
        <f>IFERROR(VLOOKUP(A:A,变更记录表_产品!A:E,5,0),"")</f>
        <v>MIS</v>
      </c>
      <c r="F398" s="40" t="str">
        <f>IFERROR(VLOOKUP(A:A,变更记录表_产品!A:F,6,0),"")</f>
        <v>FLB（F0551365）整体搬移</v>
      </c>
      <c r="G398" s="46" t="str">
        <f>IFERROR(VLOOKUP(A:A,变更记录表_产品!A:G,7,0),"")</f>
        <v>烦请将FLB工程师录入的内容，从FLB（F0551365）搬移到FLB（F0551363）上。</v>
      </c>
      <c r="H398" s="57" t="str">
        <f>IFERROR(VLOOKUP(A:A,变更记录表_产品!A:I,9,0),"")</f>
        <v>中</v>
      </c>
      <c r="I398" s="57">
        <f>IFERROR(VLOOKUP(A:A,变更记录表_产品!A:J,10,0),"")</f>
        <v>0.1</v>
      </c>
      <c r="J398" s="61">
        <f>IFERROR(VLOOKUP(A:A,变更记录表_产品!A:H,8,0),"")</f>
        <v>0</v>
      </c>
      <c r="K398" s="65" t="str">
        <f>IFERROR(VLOOKUP(A:A,变更记录表_产品!A:M,13,0),"")</f>
        <v>程泽</v>
      </c>
      <c r="L398" s="65" t="str">
        <f>IFERROR(VLOOKUP(A:A,变更记录表_产品!A:N,14,0),"")</f>
        <v>陈飞</v>
      </c>
      <c r="M398" s="50">
        <f>IFERROR(VLOOKUP(A:A,变更记录表_产品!A:K,11,0),"")</f>
        <v>0</v>
      </c>
      <c r="N398" s="50">
        <f>IFERROR(VLOOKUP(A:A,变更记录表_产品!A:L,12,0),"")</f>
        <v>42640</v>
      </c>
      <c r="O398" s="20">
        <f t="shared" ca="1" si="6"/>
        <v>504</v>
      </c>
      <c r="P398" s="65" t="str">
        <f>IFERROR(VLOOKUP(A:A,变更记录表_产品!A:O,15,0),"")</f>
        <v>数据变更</v>
      </c>
      <c r="Q398" s="70" t="str">
        <f>IFERROR(VLOOKUP(A:A,变更记录表_产品!A:P,16,0),"")</f>
        <v>已完成</v>
      </c>
      <c r="R398" s="40" t="str">
        <f>IFERROR(VLOOKUP(A:A,变更记录表_产品!A:Q,17,0),"")</f>
        <v>.\数据提取变更签字扫描件\机务\20160831.pdf</v>
      </c>
      <c r="S398" s="70" t="s">
        <v>92</v>
      </c>
      <c r="T398" s="71">
        <v>0</v>
      </c>
    </row>
    <row r="399" spans="1:20" ht="22.5">
      <c r="A399" s="24">
        <v>397</v>
      </c>
      <c r="B399" s="50">
        <f>IFERROR(VLOOKUP(A:A,变更记录表_产品!A:B,2,0),"")</f>
        <v>42613</v>
      </c>
      <c r="C399" s="43" t="str">
        <f>IFERROR(VLOOKUP(A:A,变更记录表_产品!A:C,3,0),"")</f>
        <v>张琦</v>
      </c>
      <c r="D399" s="43" t="str">
        <f>IFERROR(VLOOKUP(A:A,变更记录表_产品!A:D,4,0),"")</f>
        <v>维修工程部</v>
      </c>
      <c r="E399" s="43" t="str">
        <f>IFERROR(VLOOKUP(A:A,变更记录表_产品!A:E,5,0),"")</f>
        <v>MIS</v>
      </c>
      <c r="F399" s="40" t="str">
        <f>IFERROR(VLOOKUP(A:A,变更记录表_产品!A:F,6,0),"")</f>
        <v>2016年度第二季度内审（延期执行）的流程状态回退</v>
      </c>
      <c r="G399" s="46" t="str">
        <f>IFERROR(VLOOKUP(A:A,变更记录表_产品!A:G,7,0),"")</f>
        <v>2016年度第二季度内审（延期执行），将下方流程的状态从“完工”回退至“制作完成”。</v>
      </c>
      <c r="H399" s="57" t="str">
        <f>IFERROR(VLOOKUP(A:A,变更记录表_产品!A:I,9,0),"")</f>
        <v>中</v>
      </c>
      <c r="I399" s="57">
        <f>IFERROR(VLOOKUP(A:A,变更记录表_产品!A:J,10,0),"")</f>
        <v>0.1</v>
      </c>
      <c r="J399" s="61">
        <f>IFERROR(VLOOKUP(A:A,变更记录表_产品!A:H,8,0),"")</f>
        <v>0</v>
      </c>
      <c r="K399" s="65" t="str">
        <f>IFERROR(VLOOKUP(A:A,变更记录表_产品!A:M,13,0),"")</f>
        <v>程泽</v>
      </c>
      <c r="L399" s="65" t="str">
        <f>IFERROR(VLOOKUP(A:A,变更记录表_产品!A:N,14,0),"")</f>
        <v>陈飞</v>
      </c>
      <c r="M399" s="50">
        <f>IFERROR(VLOOKUP(A:A,变更记录表_产品!A:K,11,0),"")</f>
        <v>0</v>
      </c>
      <c r="N399" s="50">
        <f>IFERROR(VLOOKUP(A:A,变更记录表_产品!A:L,12,0),"")</f>
        <v>42615</v>
      </c>
      <c r="O399" s="20">
        <f t="shared" ca="1" si="6"/>
        <v>504</v>
      </c>
      <c r="P399" s="65" t="str">
        <f>IFERROR(VLOOKUP(A:A,变更记录表_产品!A:O,15,0),"")</f>
        <v>数据变更</v>
      </c>
      <c r="Q399" s="70" t="str">
        <f>IFERROR(VLOOKUP(A:A,变更记录表_产品!A:P,16,0),"")</f>
        <v>已完成</v>
      </c>
      <c r="R399" s="40" t="str">
        <f>IFERROR(VLOOKUP(A:A,变更记录表_产品!A:Q,17,0),"")</f>
        <v>.\数据提取变更签字扫描件\机务\20160831.pdf</v>
      </c>
      <c r="S399" s="70" t="s">
        <v>92</v>
      </c>
      <c r="T399" s="71">
        <v>0</v>
      </c>
    </row>
    <row r="400" spans="1:20" ht="78.75">
      <c r="A400" s="24">
        <v>398</v>
      </c>
      <c r="B400" s="50">
        <f>IFERROR(VLOOKUP(A:A,变更记录表_产品!A:B,2,0),"")</f>
        <v>42614</v>
      </c>
      <c r="C400" s="43" t="str">
        <f>IFERROR(VLOOKUP(A:A,变更记录表_产品!A:C,3,0),"")</f>
        <v>盛斌斌</v>
      </c>
      <c r="D400" s="43" t="str">
        <f>IFERROR(VLOOKUP(A:A,变更记录表_产品!A:D,4,0),"")</f>
        <v>维修工程部</v>
      </c>
      <c r="E400" s="43" t="str">
        <f>IFERROR(VLOOKUP(A:A,变更记录表_产品!A:E,5,0),"")</f>
        <v>MIS</v>
      </c>
      <c r="F400" s="40" t="str">
        <f>IFERROR(VLOOKUP(A:A,变更记录表_产品!A:F,6,0),"")</f>
        <v>修改两个件的序号</v>
      </c>
      <c r="G400" s="46" t="str">
        <f>IFERROR(VLOOKUP(A:A,变更记录表_产品!A:G,7,0),"")</f>
        <v xml:space="preserve">把PN：2123M63P03 SN：GJB08011 这个件的序号修改为GJB08678
把PN： 2123M62P01 SN：GJB08678 这个件的序号修改为GJB08011
（其余位置，比如FLB修改，换件查询等界面就不修改了）
</v>
      </c>
      <c r="H400" s="57" t="str">
        <f>IFERROR(VLOOKUP(A:A,变更记录表_产品!A:I,9,0),"")</f>
        <v>中</v>
      </c>
      <c r="I400" s="57">
        <f>IFERROR(VLOOKUP(A:A,变更记录表_产品!A:J,10,0),"")</f>
        <v>0.1</v>
      </c>
      <c r="J400" s="61" t="str">
        <f>IFERROR(VLOOKUP(A:A,变更记录表_产品!A:H,8,0),"")</f>
        <v xml:space="preserve">空客原始资料错误。 
</v>
      </c>
      <c r="K400" s="65" t="str">
        <f>IFERROR(VLOOKUP(A:A,变更记录表_产品!A:M,13,0),"")</f>
        <v>程泽</v>
      </c>
      <c r="L400" s="65" t="str">
        <f>IFERROR(VLOOKUP(A:A,变更记录表_产品!A:N,14,0),"")</f>
        <v>陈飞</v>
      </c>
      <c r="M400" s="50">
        <f>IFERROR(VLOOKUP(A:A,变更记录表_产品!A:K,11,0),"")</f>
        <v>42622</v>
      </c>
      <c r="N400" s="50">
        <f>IFERROR(VLOOKUP(A:A,变更记录表_产品!A:L,12,0),"")</f>
        <v>42618</v>
      </c>
      <c r="O400" s="20">
        <f t="shared" ca="1" si="6"/>
        <v>503</v>
      </c>
      <c r="P400" s="65" t="str">
        <f>IFERROR(VLOOKUP(A:A,变更记录表_产品!A:O,15,0),"")</f>
        <v>数据变更</v>
      </c>
      <c r="Q400" s="70" t="str">
        <f>IFERROR(VLOOKUP(A:A,变更记录表_产品!A:P,16,0),"")</f>
        <v>已完成</v>
      </c>
      <c r="R400" s="40" t="str">
        <f>IFERROR(VLOOKUP(A:A,变更记录表_产品!A:Q,17,0),"")</f>
        <v>.\数据提取变更签字扫描件\机务\20160906.pdf</v>
      </c>
      <c r="S400" s="70" t="s">
        <v>92</v>
      </c>
      <c r="T400" s="71">
        <v>0</v>
      </c>
    </row>
    <row r="401" spans="1:20">
      <c r="A401" s="24">
        <v>399</v>
      </c>
      <c r="B401" s="50">
        <f>IFERROR(VLOOKUP(A:A,变更记录表_产品!A:B,2,0),"")</f>
        <v>42614</v>
      </c>
      <c r="C401" s="43" t="str">
        <f>IFERROR(VLOOKUP(A:A,变更记录表_产品!A:C,3,0),"")</f>
        <v>罗强</v>
      </c>
      <c r="D401" s="43" t="str">
        <f>IFERROR(VLOOKUP(A:A,变更记录表_产品!A:D,4,0),"")</f>
        <v>维修工程部</v>
      </c>
      <c r="E401" s="43" t="str">
        <f>IFERROR(VLOOKUP(A:A,变更记录表_产品!A:E,5,0),"")</f>
        <v>MIS</v>
      </c>
      <c r="F401" s="40" t="str">
        <f>IFERROR(VLOOKUP(A:A,变更记录表_产品!A:F,6,0),"")</f>
        <v>B8647装机清册导入清单</v>
      </c>
      <c r="G401" s="46">
        <f>IFERROR(VLOOKUP(A:A,变更记录表_产品!A:G,7,0),"")</f>
        <v>0</v>
      </c>
      <c r="H401" s="57" t="str">
        <f>IFERROR(VLOOKUP(A:A,变更记录表_产品!A:I,9,0),"")</f>
        <v>高</v>
      </c>
      <c r="I401" s="57">
        <f>IFERROR(VLOOKUP(A:A,变更记录表_产品!A:J,10,0),"")</f>
        <v>0</v>
      </c>
      <c r="J401" s="61" t="str">
        <f>IFERROR(VLOOKUP(A:A,变更记录表_产品!A:H,8,0),"")</f>
        <v>新飞机</v>
      </c>
      <c r="K401" s="65" t="str">
        <f>IFERROR(VLOOKUP(A:A,变更记录表_产品!A:M,13,0),"")</f>
        <v>程泽</v>
      </c>
      <c r="L401" s="65" t="str">
        <f>IFERROR(VLOOKUP(A:A,变更记录表_产品!A:N,14,0),"")</f>
        <v>陈飞</v>
      </c>
      <c r="M401" s="50">
        <f>IFERROR(VLOOKUP(A:A,变更记录表_产品!A:K,11,0),"")</f>
        <v>42614</v>
      </c>
      <c r="N401" s="50">
        <f>IFERROR(VLOOKUP(A:A,变更记录表_产品!A:L,12,0),"")</f>
        <v>42614</v>
      </c>
      <c r="O401" s="20">
        <f t="shared" ca="1" si="6"/>
        <v>503</v>
      </c>
      <c r="P401" s="65" t="str">
        <f>IFERROR(VLOOKUP(A:A,变更记录表_产品!A:O,15,0),"")</f>
        <v>数据变更</v>
      </c>
      <c r="Q401" s="70" t="str">
        <f>IFERROR(VLOOKUP(A:A,变更记录表_产品!A:P,16,0),"")</f>
        <v>已完成</v>
      </c>
      <c r="R401" s="40">
        <f>IFERROR(VLOOKUP(A:A,变更记录表_产品!A:Q,17,0),"")</f>
        <v>0</v>
      </c>
      <c r="S401" s="70" t="s">
        <v>144</v>
      </c>
      <c r="T401" s="71">
        <v>0</v>
      </c>
    </row>
    <row r="402" spans="1:20" ht="45">
      <c r="A402" s="24">
        <v>400</v>
      </c>
      <c r="B402" s="50">
        <f>IFERROR(VLOOKUP(A:A,变更记录表_产品!A:B,2,0),"")</f>
        <v>42614</v>
      </c>
      <c r="C402" s="43" t="str">
        <f>IFERROR(VLOOKUP(A:A,变更记录表_产品!A:C,3,0),"")</f>
        <v>张志瑜</v>
      </c>
      <c r="D402" s="43" t="str">
        <f>IFERROR(VLOOKUP(A:A,变更记录表_产品!A:D,4,0),"")</f>
        <v>采购保障部</v>
      </c>
      <c r="E402" s="43" t="str">
        <f>IFERROR(VLOOKUP(A:A,变更记录表_产品!A:E,5,0),"")</f>
        <v>MIS</v>
      </c>
      <c r="F402" s="40" t="str">
        <f>IFERROR(VLOOKUP(A:A,变更记录表_产品!A:F,6,0),"")</f>
        <v>20160901-装箱单号PVGTOBKK201600021问题</v>
      </c>
      <c r="G402" s="46" t="str">
        <f>IFERROR(VLOOKUP(A:A,变更记录表_产品!A:G,7,0),"")</f>
        <v>1.  核查下为何该转库指令空白？ 如是当时有业务员需求则做删除？
2.  由于 2 个主轮的移动历史均正常， 而该装箱单号还是开口的，因此，请直接删除该装箱单号。</v>
      </c>
      <c r="H402" s="57" t="str">
        <f>IFERROR(VLOOKUP(A:A,变更记录表_产品!A:I,9,0),"")</f>
        <v>中</v>
      </c>
      <c r="I402" s="57">
        <f>IFERROR(VLOOKUP(A:A,变更记录表_产品!A:J,10,0),"")</f>
        <v>0.1</v>
      </c>
      <c r="J402" s="61">
        <f>IFERROR(VLOOKUP(A:A,变更记录表_产品!A:H,8,0),"")</f>
        <v>0</v>
      </c>
      <c r="K402" s="65" t="str">
        <f>IFERROR(VLOOKUP(A:A,变更记录表_产品!A:M,13,0),"")</f>
        <v>柳琢</v>
      </c>
      <c r="L402" s="65" t="str">
        <f>IFERROR(VLOOKUP(A:A,变更记录表_产品!A:N,14,0),"")</f>
        <v>陈飞</v>
      </c>
      <c r="M402" s="50">
        <f>IFERROR(VLOOKUP(A:A,变更记录表_产品!A:K,11,0),"")</f>
        <v>42622</v>
      </c>
      <c r="N402" s="50">
        <f>IFERROR(VLOOKUP(A:A,变更记录表_产品!A:L,12,0),"")</f>
        <v>42652</v>
      </c>
      <c r="O402" s="20">
        <f t="shared" ca="1" si="6"/>
        <v>503</v>
      </c>
      <c r="P402" s="65" t="str">
        <f>IFERROR(VLOOKUP(A:A,变更记录表_产品!A:O,15,0),"")</f>
        <v>数据变更</v>
      </c>
      <c r="Q402" s="70" t="str">
        <f>IFERROR(VLOOKUP(A:A,变更记录表_产品!A:P,16,0),"")</f>
        <v>已完成</v>
      </c>
      <c r="R402" s="40" t="str">
        <f>IFERROR(VLOOKUP(A:A,变更记录表_产品!A:Q,17,0),"")</f>
        <v>.\数据提取变更签字扫描件\机务\20160901-装箱单号PVGTOBKK201600021问题-signed.pdf</v>
      </c>
      <c r="S402" s="70" t="s">
        <v>145</v>
      </c>
      <c r="T402" s="71">
        <v>0</v>
      </c>
    </row>
    <row r="403" spans="1:20" ht="56.25">
      <c r="A403" s="24">
        <v>401</v>
      </c>
      <c r="B403" s="50">
        <f>IFERROR(VLOOKUP(A:A,变更记录表_产品!A:B,2,0),"")</f>
        <v>42615</v>
      </c>
      <c r="C403" s="43" t="str">
        <f>IFERROR(VLOOKUP(A:A,变更记录表_产品!A:C,3,0),"")</f>
        <v>张志瑜</v>
      </c>
      <c r="D403" s="43" t="str">
        <f>IFERROR(VLOOKUP(A:A,变更记录表_产品!A:D,4,0),"")</f>
        <v>采购保障部</v>
      </c>
      <c r="E403" s="43" t="str">
        <f>IFERROR(VLOOKUP(A:A,变更记录表_产品!A:E,5,0),"")</f>
        <v>MIS</v>
      </c>
      <c r="F403" s="40" t="str">
        <f>IFERROR(VLOOKUP(A:A,变更记录表_产品!A:F,6,0),"")</f>
        <v>20160902-工具领用出库数据提取</v>
      </c>
      <c r="G403" s="46" t="str">
        <f>IFERROR(VLOOKUP(A:A,变更记录表_产品!A:G,7,0),"")</f>
        <v xml:space="preserve">1） 工具库存综合查询/料单查询页签； 
2） 起始日期：2015-09-01，    截止日期：2016-09-01 
3） 移动类型：领用/领用出库 
4） 导出字段：同该界面的显示字段 </v>
      </c>
      <c r="H403" s="57" t="str">
        <f>IFERROR(VLOOKUP(A:A,变更记录表_产品!A:I,9,0),"")</f>
        <v>中</v>
      </c>
      <c r="I403" s="57">
        <f>IFERROR(VLOOKUP(A:A,变更记录表_产品!A:J,10,0),"")</f>
        <v>0</v>
      </c>
      <c r="J403" s="61">
        <f>IFERROR(VLOOKUP(A:A,变更记录表_产品!A:H,8,0),"")</f>
        <v>0</v>
      </c>
      <c r="K403" s="65" t="str">
        <f>IFERROR(VLOOKUP(A:A,变更记录表_产品!A:M,13,0),"")</f>
        <v>柳琢</v>
      </c>
      <c r="L403" s="65" t="str">
        <f>IFERROR(VLOOKUP(A:A,变更记录表_产品!A:N,14,0),"")</f>
        <v>陈飞</v>
      </c>
      <c r="M403" s="50">
        <f>IFERROR(VLOOKUP(A:A,变更记录表_产品!A:K,11,0),"")</f>
        <v>42622</v>
      </c>
      <c r="N403" s="50">
        <f>IFERROR(VLOOKUP(A:A,变更记录表_产品!A:L,12,0),"")</f>
        <v>42615</v>
      </c>
      <c r="O403" s="20">
        <f t="shared" ca="1" si="6"/>
        <v>502</v>
      </c>
      <c r="P403" s="65" t="str">
        <f>IFERROR(VLOOKUP(A:A,变更记录表_产品!A:O,15,0),"")</f>
        <v>数据提取</v>
      </c>
      <c r="Q403" s="70" t="str">
        <f>IFERROR(VLOOKUP(A:A,变更记录表_产品!A:P,16,0),"")</f>
        <v>已完成</v>
      </c>
      <c r="R403" s="40" t="str">
        <f>IFERROR(VLOOKUP(A:A,变更记录表_产品!A:Q,17,0),"")</f>
        <v>.\数据提取变更签字扫描件\机务\20160902-工具领用出库数据提取-signed.pdf</v>
      </c>
      <c r="S403" s="70" t="s">
        <v>147</v>
      </c>
      <c r="T403" s="71">
        <v>0</v>
      </c>
    </row>
    <row r="404" spans="1:20" ht="33.75">
      <c r="A404" s="24">
        <v>402</v>
      </c>
      <c r="B404" s="50">
        <f>IFERROR(VLOOKUP(A:A,变更记录表_产品!A:B,2,0),"")</f>
        <v>42615</v>
      </c>
      <c r="C404" s="43" t="str">
        <f>IFERROR(VLOOKUP(A:A,变更记录表_产品!A:C,3,0),"")</f>
        <v>张志瑜</v>
      </c>
      <c r="D404" s="43" t="str">
        <f>IFERROR(VLOOKUP(A:A,变更记录表_产品!A:D,4,0),"")</f>
        <v>采购保障部</v>
      </c>
      <c r="E404" s="43" t="str">
        <f>IFERROR(VLOOKUP(A:A,变更记录表_产品!A:E,5,0),"")</f>
        <v>MIS</v>
      </c>
      <c r="F404" s="40" t="str">
        <f>IFERROR(VLOOKUP(A:A,变更记录表_产品!A:F,6,0),"")</f>
        <v>20160902-16ROR2304无法推送ERP</v>
      </c>
      <c r="G404" s="46" t="str">
        <f>IFERROR(VLOOKUP(A:A,变更记录表_产品!A:G,7,0),"")</f>
        <v>16ROR2304点击报批申请单，出来的对话框，有3行，数量各不同，推送ERP显示该合同在ERP中审批中，不能重复推送</v>
      </c>
      <c r="H404" s="57" t="str">
        <f>IFERROR(VLOOKUP(A:A,变更记录表_产品!A:I,9,0),"")</f>
        <v>高</v>
      </c>
      <c r="I404" s="57">
        <f>IFERROR(VLOOKUP(A:A,变更记录表_产品!A:J,10,0),"")</f>
        <v>0.1</v>
      </c>
      <c r="J404" s="61">
        <f>IFERROR(VLOOKUP(A:A,变更记录表_产品!A:H,8,0),"")</f>
        <v>0</v>
      </c>
      <c r="K404" s="65" t="str">
        <f>IFERROR(VLOOKUP(A:A,变更记录表_产品!A:M,13,0),"")</f>
        <v>柳琢</v>
      </c>
      <c r="L404" s="65" t="str">
        <f>IFERROR(VLOOKUP(A:A,变更记录表_产品!A:N,14,0),"")</f>
        <v>陈飞</v>
      </c>
      <c r="M404" s="50">
        <f>IFERROR(VLOOKUP(A:A,变更记录表_产品!A:K,11,0),"")</f>
        <v>42622</v>
      </c>
      <c r="N404" s="50">
        <f>IFERROR(VLOOKUP(A:A,变更记录表_产品!A:L,12,0),"")</f>
        <v>42620</v>
      </c>
      <c r="O404" s="20">
        <f t="shared" ca="1" si="6"/>
        <v>502</v>
      </c>
      <c r="P404" s="65" t="str">
        <f>IFERROR(VLOOKUP(A:A,变更记录表_产品!A:O,15,0),"")</f>
        <v>数据变更</v>
      </c>
      <c r="Q404" s="70" t="str">
        <f>IFERROR(VLOOKUP(A:A,变更记录表_产品!A:P,16,0),"")</f>
        <v>已完成</v>
      </c>
      <c r="R404" s="40" t="str">
        <f>IFERROR(VLOOKUP(A:A,变更记录表_产品!A:Q,17,0),"")</f>
        <v>.\数据提取变更签字扫描件\机务\20160902-16ROR2304无法推送ERP-signed.pdf</v>
      </c>
      <c r="S404" s="70" t="s">
        <v>145</v>
      </c>
      <c r="T404" s="71">
        <v>0</v>
      </c>
    </row>
    <row r="405" spans="1:20" ht="22.5">
      <c r="A405" s="24">
        <v>403</v>
      </c>
      <c r="B405" s="50">
        <f>IFERROR(VLOOKUP(A:A,变更记录表_产品!A:B,2,0),"")</f>
        <v>42618</v>
      </c>
      <c r="C405" s="43" t="str">
        <f>IFERROR(VLOOKUP(A:A,变更记录表_产品!A:C,3,0),"")</f>
        <v>张志瑜</v>
      </c>
      <c r="D405" s="43" t="str">
        <f>IFERROR(VLOOKUP(A:A,变更记录表_产品!A:D,4,0),"")</f>
        <v>采购保障部</v>
      </c>
      <c r="E405" s="43" t="str">
        <f>IFERROR(VLOOKUP(A:A,变更记录表_产品!A:E,5,0),"")</f>
        <v>MIS</v>
      </c>
      <c r="F405" s="40" t="str">
        <f>IFERROR(VLOOKUP(A:A,变更记录表_产品!A:F,6,0),"")</f>
        <v>20160831-水龙头无法退料</v>
      </c>
      <c r="G405" s="46" t="str">
        <f>IFERROR(VLOOKUP(A:A,变更记录表_产品!A:G,7,0),"")</f>
        <v xml:space="preserve">2980292100000,S/N:02265 无法从选择料单号进行退料 </v>
      </c>
      <c r="H405" s="57" t="str">
        <f>IFERROR(VLOOKUP(A:A,变更记录表_产品!A:I,9,0),"")</f>
        <v>中</v>
      </c>
      <c r="I405" s="57">
        <f>IFERROR(VLOOKUP(A:A,变更记录表_产品!A:J,10,0),"")</f>
        <v>0.1</v>
      </c>
      <c r="J405" s="61">
        <f>IFERROR(VLOOKUP(A:A,变更记录表_产品!A:H,8,0),"")</f>
        <v>0</v>
      </c>
      <c r="K405" s="65" t="str">
        <f>IFERROR(VLOOKUP(A:A,变更记录表_产品!A:M,13,0),"")</f>
        <v>柳琢</v>
      </c>
      <c r="L405" s="65" t="str">
        <f>IFERROR(VLOOKUP(A:A,变更记录表_产品!A:N,14,0),"")</f>
        <v>陈飞</v>
      </c>
      <c r="M405" s="50">
        <f>IFERROR(VLOOKUP(A:A,变更记录表_产品!A:K,11,0),"")</f>
        <v>42622</v>
      </c>
      <c r="N405" s="50">
        <f>IFERROR(VLOOKUP(A:A,变更记录表_产品!A:L,12,0),"")</f>
        <v>42633</v>
      </c>
      <c r="O405" s="20">
        <f t="shared" ca="1" si="6"/>
        <v>499</v>
      </c>
      <c r="P405" s="65" t="str">
        <f>IFERROR(VLOOKUP(A:A,变更记录表_产品!A:O,15,0),"")</f>
        <v>数据变更</v>
      </c>
      <c r="Q405" s="70" t="str">
        <f>IFERROR(VLOOKUP(A:A,变更记录表_产品!A:P,16,0),"")</f>
        <v>已完成</v>
      </c>
      <c r="R405" s="40" t="str">
        <f>IFERROR(VLOOKUP(A:A,变更记录表_产品!A:Q,17,0),"")</f>
        <v>.\数据提取变更签字扫描件\机务\20160831-水龙头无法退料-signed.pdf</v>
      </c>
      <c r="S405" s="70" t="s">
        <v>147</v>
      </c>
      <c r="T405" s="71">
        <v>0</v>
      </c>
    </row>
    <row r="406" spans="1:20" ht="22.5">
      <c r="A406" s="24">
        <v>404</v>
      </c>
      <c r="B406" s="50">
        <f>IFERROR(VLOOKUP(A:A,变更记录表_产品!A:B,2,0),"")</f>
        <v>42618</v>
      </c>
      <c r="C406" s="43" t="str">
        <f>IFERROR(VLOOKUP(A:A,变更记录表_产品!A:C,3,0),"")</f>
        <v>张志瑜</v>
      </c>
      <c r="D406" s="43" t="str">
        <f>IFERROR(VLOOKUP(A:A,变更记录表_产品!A:D,4,0),"")</f>
        <v>采购保障部</v>
      </c>
      <c r="E406" s="43" t="str">
        <f>IFERROR(VLOOKUP(A:A,变更记录表_产品!A:E,5,0),"")</f>
        <v>MIS</v>
      </c>
      <c r="F406" s="40" t="str">
        <f>IFERROR(VLOOKUP(A:A,变更记录表_产品!A:F,6,0),"")</f>
        <v>20160905-16ROR2790供应商修改</v>
      </c>
      <c r="G406" s="46" t="str">
        <f>IFERROR(VLOOKUP(A:A,变更记录表_产品!A:G,7,0),"")</f>
        <v>16ROR2790 合同供应商/实际送修供应商改为：广州航新电子有限公司</v>
      </c>
      <c r="H406" s="57" t="str">
        <f>IFERROR(VLOOKUP(A:A,变更记录表_产品!A:I,9,0),"")</f>
        <v>中</v>
      </c>
      <c r="I406" s="57">
        <f>IFERROR(VLOOKUP(A:A,变更记录表_产品!A:J,10,0),"")</f>
        <v>0.1</v>
      </c>
      <c r="J406" s="61">
        <f>IFERROR(VLOOKUP(A:A,变更记录表_产品!A:H,8,0),"")</f>
        <v>0</v>
      </c>
      <c r="K406" s="65" t="str">
        <f>IFERROR(VLOOKUP(A:A,变更记录表_产品!A:M,13,0),"")</f>
        <v>柳琢</v>
      </c>
      <c r="L406" s="65" t="str">
        <f>IFERROR(VLOOKUP(A:A,变更记录表_产品!A:N,14,0),"")</f>
        <v>陈飞</v>
      </c>
      <c r="M406" s="50">
        <f>IFERROR(VLOOKUP(A:A,变更记录表_产品!A:K,11,0),"")</f>
        <v>42622</v>
      </c>
      <c r="N406" s="50">
        <f>IFERROR(VLOOKUP(A:A,变更记录表_产品!A:L,12,0),"")</f>
        <v>42631</v>
      </c>
      <c r="O406" s="20">
        <f t="shared" ca="1" si="6"/>
        <v>499</v>
      </c>
      <c r="P406" s="65" t="str">
        <f>IFERROR(VLOOKUP(A:A,变更记录表_产品!A:O,15,0),"")</f>
        <v>数据变更</v>
      </c>
      <c r="Q406" s="70" t="str">
        <f>IFERROR(VLOOKUP(A:A,变更记录表_产品!A:P,16,0),"")</f>
        <v>已完成</v>
      </c>
      <c r="R406" s="40" t="str">
        <f>IFERROR(VLOOKUP(A:A,变更记录表_产品!A:Q,17,0),"")</f>
        <v>.\数据提取变更签字扫描件\机务\20160905-16ROR2790供应商修改-signed.pdf</v>
      </c>
      <c r="S406" s="70" t="s">
        <v>142</v>
      </c>
      <c r="T406" s="71">
        <v>0</v>
      </c>
    </row>
    <row r="407" spans="1:20">
      <c r="A407" s="24">
        <v>405</v>
      </c>
      <c r="B407" s="50">
        <f>IFERROR(VLOOKUP(A:A,变更记录表_产品!A:B,2,0),"")</f>
        <v>42618</v>
      </c>
      <c r="C407" s="43" t="str">
        <f>IFERROR(VLOOKUP(A:A,变更记录表_产品!A:C,3,0),"")</f>
        <v>张志瑜</v>
      </c>
      <c r="D407" s="43" t="str">
        <f>IFERROR(VLOOKUP(A:A,变更记录表_产品!A:D,4,0),"")</f>
        <v>采购保障部</v>
      </c>
      <c r="E407" s="43" t="str">
        <f>IFERROR(VLOOKUP(A:A,变更记录表_产品!A:E,5,0),"")</f>
        <v>MIS</v>
      </c>
      <c r="F407" s="40" t="str">
        <f>IFERROR(VLOOKUP(A:A,变更记录表_产品!A:F,6,0),"")</f>
        <v>20160905-16OS0630无法挑选合同付款</v>
      </c>
      <c r="G407" s="46" t="str">
        <f>IFERROR(VLOOKUP(A:A,变更记录表_产品!A:G,7,0),"")</f>
        <v>16POS0630/0632/0538 合同无法作发票付款挑选</v>
      </c>
      <c r="H407" s="57" t="str">
        <f>IFERROR(VLOOKUP(A:A,变更记录表_产品!A:I,9,0),"")</f>
        <v>中</v>
      </c>
      <c r="I407" s="57">
        <f>IFERROR(VLOOKUP(A:A,变更记录表_产品!A:J,10,0),"")</f>
        <v>0.1</v>
      </c>
      <c r="J407" s="61">
        <f>IFERROR(VLOOKUP(A:A,变更记录表_产品!A:H,8,0),"")</f>
        <v>0</v>
      </c>
      <c r="K407" s="65" t="str">
        <f>IFERROR(VLOOKUP(A:A,变更记录表_产品!A:M,13,0),"")</f>
        <v>柳琢</v>
      </c>
      <c r="L407" s="65" t="str">
        <f>IFERROR(VLOOKUP(A:A,变更记录表_产品!A:N,14,0),"")</f>
        <v>陈飞</v>
      </c>
      <c r="M407" s="50">
        <f>IFERROR(VLOOKUP(A:A,变更记录表_产品!A:K,11,0),"")</f>
        <v>42622</v>
      </c>
      <c r="N407" s="50">
        <f>IFERROR(VLOOKUP(A:A,变更记录表_产品!A:L,12,0),"")</f>
        <v>42631</v>
      </c>
      <c r="O407" s="20">
        <f t="shared" ca="1" si="6"/>
        <v>499</v>
      </c>
      <c r="P407" s="65" t="str">
        <f>IFERROR(VLOOKUP(A:A,变更记录表_产品!A:O,15,0),"")</f>
        <v>数据变更</v>
      </c>
      <c r="Q407" s="70" t="str">
        <f>IFERROR(VLOOKUP(A:A,变更记录表_产品!A:P,16,0),"")</f>
        <v>已完成</v>
      </c>
      <c r="R407" s="40" t="str">
        <f>IFERROR(VLOOKUP(A:A,变更记录表_产品!A:Q,17,0),"")</f>
        <v>.\数据提取变更签字扫描件\机务\20160905-16OS0630无法挑选合同付款-signed.pdf</v>
      </c>
      <c r="S407" s="70" t="s">
        <v>145</v>
      </c>
      <c r="T407" s="71">
        <v>0</v>
      </c>
    </row>
    <row r="408" spans="1:20" ht="56.25">
      <c r="A408" s="24">
        <v>406</v>
      </c>
      <c r="B408" s="50">
        <f>IFERROR(VLOOKUP(A:A,变更记录表_产品!A:B,2,0),"")</f>
        <v>42618</v>
      </c>
      <c r="C408" s="43" t="str">
        <f>IFERROR(VLOOKUP(A:A,变更记录表_产品!A:C,3,0),"")</f>
        <v>张志瑜</v>
      </c>
      <c r="D408" s="43" t="str">
        <f>IFERROR(VLOOKUP(A:A,变更记录表_产品!A:D,4,0),"")</f>
        <v>采购保障部</v>
      </c>
      <c r="E408" s="43" t="str">
        <f>IFERROR(VLOOKUP(A:A,变更记录表_产品!A:E,5,0),"")</f>
        <v>MIS</v>
      </c>
      <c r="F408" s="40" t="str">
        <f>IFERROR(VLOOKUP(A:A,变更记录表_产品!A:F,6,0),"")</f>
        <v>20160905-16POLS0442收料数据消失</v>
      </c>
      <c r="G408" s="46" t="str">
        <f>IFERROR(VLOOKUP(A:A,变更记录表_产品!A:G,7,0),"")</f>
        <v>16POLS0442 合同收料数据消失,合同行件号：J221P916，4 个，收料正常，批次号：1110564，然后到验收界面发现没有数据;
合同收料界面的上部显示该件号已收料 4 个，但在界面下部没有显示.</v>
      </c>
      <c r="H408" s="57" t="str">
        <f>IFERROR(VLOOKUP(A:A,变更记录表_产品!A:I,9,0),"")</f>
        <v>中</v>
      </c>
      <c r="I408" s="57">
        <f>IFERROR(VLOOKUP(A:A,变更记录表_产品!A:J,10,0),"")</f>
        <v>0.1</v>
      </c>
      <c r="J408" s="61">
        <f>IFERROR(VLOOKUP(A:A,变更记录表_产品!A:H,8,0),"")</f>
        <v>0</v>
      </c>
      <c r="K408" s="65" t="str">
        <f>IFERROR(VLOOKUP(A:A,变更记录表_产品!A:M,13,0),"")</f>
        <v>柳琢</v>
      </c>
      <c r="L408" s="65" t="str">
        <f>IFERROR(VLOOKUP(A:A,变更记录表_产品!A:N,14,0),"")</f>
        <v>陈飞</v>
      </c>
      <c r="M408" s="50">
        <f>IFERROR(VLOOKUP(A:A,变更记录表_产品!A:K,11,0),"")</f>
        <v>42622</v>
      </c>
      <c r="N408" s="50">
        <f>IFERROR(VLOOKUP(A:A,变更记录表_产品!A:L,12,0),"")</f>
        <v>42633</v>
      </c>
      <c r="O408" s="20">
        <f t="shared" ca="1" si="6"/>
        <v>499</v>
      </c>
      <c r="P408" s="65" t="str">
        <f>IFERROR(VLOOKUP(A:A,变更记录表_产品!A:O,15,0),"")</f>
        <v>数据变更</v>
      </c>
      <c r="Q408" s="70" t="str">
        <f>IFERROR(VLOOKUP(A:A,变更记录表_产品!A:P,16,0),"")</f>
        <v>已完成</v>
      </c>
      <c r="R408" s="40" t="str">
        <f>IFERROR(VLOOKUP(A:A,变更记录表_产品!A:Q,17,0),"")</f>
        <v>.\数据提取变更签字扫描件\机务\20160905-16POLS0442收料数据消失-signed.pdf</v>
      </c>
      <c r="S408" s="70" t="s">
        <v>145</v>
      </c>
      <c r="T408" s="71">
        <v>0</v>
      </c>
    </row>
    <row r="409" spans="1:20">
      <c r="A409" s="24">
        <v>407</v>
      </c>
      <c r="B409" s="50">
        <f>IFERROR(VLOOKUP(A:A,变更记录表_产品!A:B,2,0),"")</f>
        <v>42618</v>
      </c>
      <c r="C409" s="43" t="str">
        <f>IFERROR(VLOOKUP(A:A,变更记录表_产品!A:C,3,0),"")</f>
        <v>张志瑜</v>
      </c>
      <c r="D409" s="43" t="str">
        <f>IFERROR(VLOOKUP(A:A,变更记录表_产品!A:D,4,0),"")</f>
        <v>采购保障部</v>
      </c>
      <c r="E409" s="43" t="str">
        <f>IFERROR(VLOOKUP(A:A,变更记录表_产品!A:E,5,0),"")</f>
        <v>MIS</v>
      </c>
      <c r="F409" s="40" t="str">
        <f>IFERROR(VLOOKUP(A:A,变更记录表_产品!A:F,6,0),"")</f>
        <v>20160905-16OS0353无法被挑选付款</v>
      </c>
      <c r="G409" s="46" t="str">
        <f>IFERROR(VLOOKUP(A:A,变更记录表_产品!A:G,7,0),"")</f>
        <v>16POS0353 无法被挑选付款（合同行空白）</v>
      </c>
      <c r="H409" s="57" t="str">
        <f>IFERROR(VLOOKUP(A:A,变更记录表_产品!A:I,9,0),"")</f>
        <v>中</v>
      </c>
      <c r="I409" s="57">
        <f>IFERROR(VLOOKUP(A:A,变更记录表_产品!A:J,10,0),"")</f>
        <v>0.1</v>
      </c>
      <c r="J409" s="61">
        <f>IFERROR(VLOOKUP(A:A,变更记录表_产品!A:H,8,0),"")</f>
        <v>0</v>
      </c>
      <c r="K409" s="65" t="str">
        <f>IFERROR(VLOOKUP(A:A,变更记录表_产品!A:M,13,0),"")</f>
        <v>柳琢</v>
      </c>
      <c r="L409" s="65" t="str">
        <f>IFERROR(VLOOKUP(A:A,变更记录表_产品!A:N,14,0),"")</f>
        <v>陈飞</v>
      </c>
      <c r="M409" s="50">
        <f>IFERROR(VLOOKUP(A:A,变更记录表_产品!A:K,11,0),"")</f>
        <v>42622</v>
      </c>
      <c r="N409" s="50">
        <f>IFERROR(VLOOKUP(A:A,变更记录表_产品!A:L,12,0),"")</f>
        <v>42633</v>
      </c>
      <c r="O409" s="20">
        <f t="shared" ca="1" si="6"/>
        <v>499</v>
      </c>
      <c r="P409" s="65" t="str">
        <f>IFERROR(VLOOKUP(A:A,变更记录表_产品!A:O,15,0),"")</f>
        <v>数据变更</v>
      </c>
      <c r="Q409" s="70" t="str">
        <f>IFERROR(VLOOKUP(A:A,变更记录表_产品!A:P,16,0),"")</f>
        <v>已完成</v>
      </c>
      <c r="R409" s="40" t="str">
        <f>IFERROR(VLOOKUP(A:A,变更记录表_产品!A:Q,17,0),"")</f>
        <v>.\数据提取变更签字扫描件\机务\20160905-16OS0353无法被挑选付款-signed.pdf</v>
      </c>
      <c r="S409" s="70" t="s">
        <v>145</v>
      </c>
      <c r="T409" s="71">
        <v>0</v>
      </c>
    </row>
    <row r="410" spans="1:20" ht="33.75">
      <c r="A410" s="24">
        <v>408</v>
      </c>
      <c r="B410" s="50">
        <f>IFERROR(VLOOKUP(A:A,变更记录表_产品!A:B,2,0),"")</f>
        <v>42618</v>
      </c>
      <c r="C410" s="43" t="str">
        <f>IFERROR(VLOOKUP(A:A,变更记录表_产品!A:C,3,0),"")</f>
        <v>盛斌斌</v>
      </c>
      <c r="D410" s="43" t="str">
        <f>IFERROR(VLOOKUP(A:A,变更记录表_产品!A:D,4,0),"")</f>
        <v>维修工程部</v>
      </c>
      <c r="E410" s="43" t="str">
        <f>IFERROR(VLOOKUP(A:A,变更记录表_产品!A:E,5,0),"")</f>
        <v>MIS</v>
      </c>
      <c r="F410" s="40" t="str">
        <f>IFERROR(VLOOKUP(A:A,变更记录表_产品!A:F,6,0),"")</f>
        <v>删除最近一步</v>
      </c>
      <c r="G410" s="46" t="str">
        <f>IFERROR(VLOOKUP(A:A,变更记录表_产品!A:G,7,0),"")</f>
        <v>把 PN：M83P1801A SN：48993 这个件的最后一步删除，使之回到CK-YC-PVG 位。同时将16ROR3172合同删除，已和航材协商过了。</v>
      </c>
      <c r="H410" s="57" t="str">
        <f>IFERROR(VLOOKUP(A:A,变更记录表_产品!A:I,9,0),"")</f>
        <v>中</v>
      </c>
      <c r="I410" s="57">
        <f>IFERROR(VLOOKUP(A:A,变更记录表_产品!A:J,10,0),"")</f>
        <v>0.1</v>
      </c>
      <c r="J410" s="61" t="str">
        <f>IFERROR(VLOOKUP(A:A,变更记录表_产品!A:H,8,0),"")</f>
        <v>这个件一线录错了，拆下了隔壁的序号。部件已经到DX，我无法删除。</v>
      </c>
      <c r="K410" s="65" t="str">
        <f>IFERROR(VLOOKUP(A:A,变更记录表_产品!A:M,13,0),"")</f>
        <v>程泽</v>
      </c>
      <c r="L410" s="65" t="str">
        <f>IFERROR(VLOOKUP(A:A,变更记录表_产品!A:N,14,0),"")</f>
        <v>陈飞</v>
      </c>
      <c r="M410" s="50">
        <f>IFERROR(VLOOKUP(A:A,变更记录表_产品!A:K,11,0),"")</f>
        <v>42622</v>
      </c>
      <c r="N410" s="50">
        <f>IFERROR(VLOOKUP(A:A,变更记录表_产品!A:L,12,0),"")</f>
        <v>42618</v>
      </c>
      <c r="O410" s="20">
        <f t="shared" ca="1" si="6"/>
        <v>499</v>
      </c>
      <c r="P410" s="65" t="str">
        <f>IFERROR(VLOOKUP(A:A,变更记录表_产品!A:O,15,0),"")</f>
        <v>数据变更</v>
      </c>
      <c r="Q410" s="70" t="str">
        <f>IFERROR(VLOOKUP(A:A,变更记录表_产品!A:P,16,0),"")</f>
        <v>已完成</v>
      </c>
      <c r="R410" s="40" t="str">
        <f>IFERROR(VLOOKUP(A:A,变更记录表_产品!A:Q,17,0),"")</f>
        <v>.\数据提取变更签字扫描件\机务\20160906.pdf</v>
      </c>
      <c r="S410" s="70" t="s">
        <v>92</v>
      </c>
      <c r="T410" s="71">
        <v>0</v>
      </c>
    </row>
    <row r="411" spans="1:20" ht="22.5">
      <c r="A411" s="24">
        <v>409</v>
      </c>
      <c r="B411" s="50">
        <f>IFERROR(VLOOKUP(A:A,变更记录表_产品!A:B,2,0),"")</f>
        <v>42618</v>
      </c>
      <c r="C411" s="43" t="str">
        <f>IFERROR(VLOOKUP(A:A,变更记录表_产品!A:C,3,0),"")</f>
        <v>张志瑜</v>
      </c>
      <c r="D411" s="43" t="str">
        <f>IFERROR(VLOOKUP(A:A,变更记录表_产品!A:D,4,0),"")</f>
        <v>采购保障部</v>
      </c>
      <c r="E411" s="43" t="str">
        <f>IFERROR(VLOOKUP(A:A,变更记录表_产品!A:E,5,0),"")</f>
        <v>MIS</v>
      </c>
      <c r="F411" s="40" t="str">
        <f>IFERROR(VLOOKUP(A:A,变更记录表_产品!A:F,6,0),"")</f>
        <v>20160905-16POT0147发票2162731无法付款推送ERP</v>
      </c>
      <c r="G411" s="46" t="str">
        <f>IFERROR(VLOOKUP(A:A,变更记录表_产品!A:G,7,0),"")</f>
        <v>合同：16POT0147，发票：2162731 无法付款推送,发票业务类型必输； ERP外币的 POT 合同</v>
      </c>
      <c r="H411" s="57" t="str">
        <f>IFERROR(VLOOKUP(A:A,变更记录表_产品!A:I,9,0),"")</f>
        <v>中</v>
      </c>
      <c r="I411" s="57">
        <f>IFERROR(VLOOKUP(A:A,变更记录表_产品!A:J,10,0),"")</f>
        <v>0.1</v>
      </c>
      <c r="J411" s="61">
        <f>IFERROR(VLOOKUP(A:A,变更记录表_产品!A:H,8,0),"")</f>
        <v>0</v>
      </c>
      <c r="K411" s="65" t="str">
        <f>IFERROR(VLOOKUP(A:A,变更记录表_产品!A:M,13,0),"")</f>
        <v>柳琢</v>
      </c>
      <c r="L411" s="65" t="str">
        <f>IFERROR(VLOOKUP(A:A,变更记录表_产品!A:N,14,0),"")</f>
        <v>陈飞</v>
      </c>
      <c r="M411" s="50">
        <f>IFERROR(VLOOKUP(A:A,变更记录表_产品!A:K,11,0),"")</f>
        <v>42622</v>
      </c>
      <c r="N411" s="50">
        <f>IFERROR(VLOOKUP(A:A,变更记录表_产品!A:L,12,0),"")</f>
        <v>42633</v>
      </c>
      <c r="O411" s="20">
        <f t="shared" ca="1" si="6"/>
        <v>499</v>
      </c>
      <c r="P411" s="65" t="str">
        <f>IFERROR(VLOOKUP(A:A,变更记录表_产品!A:O,15,0),"")</f>
        <v>数据变更</v>
      </c>
      <c r="Q411" s="70" t="str">
        <f>IFERROR(VLOOKUP(A:A,变更记录表_产品!A:P,16,0),"")</f>
        <v>已完成</v>
      </c>
      <c r="R411" s="40" t="str">
        <f>IFERROR(VLOOKUP(A:A,变更记录表_产品!A:Q,17,0),"")</f>
        <v>.\数据提取变更签字扫描件\机务\20160905-16POT0147发票2162731无法付款推送ERP.pdf</v>
      </c>
      <c r="S411" s="70" t="s">
        <v>145</v>
      </c>
      <c r="T411" s="71">
        <v>0</v>
      </c>
    </row>
    <row r="412" spans="1:20">
      <c r="A412" s="24">
        <v>410</v>
      </c>
      <c r="B412" s="50">
        <f>IFERROR(VLOOKUP(A:A,变更记录表_产品!A:B,2,0),"")</f>
        <v>42618</v>
      </c>
      <c r="C412" s="43" t="str">
        <f>IFERROR(VLOOKUP(A:A,变更记录表_产品!A:C,3,0),"")</f>
        <v>张琦</v>
      </c>
      <c r="D412" s="43" t="str">
        <f>IFERROR(VLOOKUP(A:A,变更记录表_产品!A:D,4,0),"")</f>
        <v>维修工程部</v>
      </c>
      <c r="E412" s="43" t="str">
        <f>IFERROR(VLOOKUP(A:A,变更记录表_产品!A:E,5,0),"")</f>
        <v>MIS</v>
      </c>
      <c r="F412" s="40" t="str">
        <f>IFERROR(VLOOKUP(A:A,变更记录表_产品!A:F,6,0),"")</f>
        <v>关错CDD保留</v>
      </c>
      <c r="G412" s="46" t="str">
        <f>IFERROR(VLOOKUP(A:A,变更记录表_产品!A:G,7,0),"")</f>
        <v>CDD0045004由“关闭”状态改为“打开”状态。</v>
      </c>
      <c r="H412" s="57" t="str">
        <f>IFERROR(VLOOKUP(A:A,变更记录表_产品!A:I,9,0),"")</f>
        <v>高</v>
      </c>
      <c r="I412" s="57">
        <f>IFERROR(VLOOKUP(A:A,变更记录表_产品!A:J,10,0),"")</f>
        <v>0.1</v>
      </c>
      <c r="J412" s="61" t="str">
        <f>IFERROR(VLOOKUP(A:A,变更记录表_产品!A:H,8,0),"")</f>
        <v>工作疏忽，机械师在输MIS时点错保留误将右发鸟击孔探保留CDD45004关闭。导致关错保留。</v>
      </c>
      <c r="K412" s="65" t="str">
        <f>IFERROR(VLOOKUP(A:A,变更记录表_产品!A:M,13,0),"")</f>
        <v>程泽</v>
      </c>
      <c r="L412" s="65" t="str">
        <f>IFERROR(VLOOKUP(A:A,变更记录表_产品!A:N,14,0),"")</f>
        <v>陈飞</v>
      </c>
      <c r="M412" s="50">
        <f>IFERROR(VLOOKUP(A:A,变更记录表_产品!A:K,11,0),"")</f>
        <v>42619</v>
      </c>
      <c r="N412" s="50">
        <f>IFERROR(VLOOKUP(A:A,变更记录表_产品!A:L,12,0),"")</f>
        <v>42618</v>
      </c>
      <c r="O412" s="20">
        <f t="shared" ca="1" si="6"/>
        <v>499</v>
      </c>
      <c r="P412" s="65" t="str">
        <f>IFERROR(VLOOKUP(A:A,变更记录表_产品!A:O,15,0),"")</f>
        <v>数据变更</v>
      </c>
      <c r="Q412" s="70" t="str">
        <f>IFERROR(VLOOKUP(A:A,变更记录表_产品!A:P,16,0),"")</f>
        <v>已完成</v>
      </c>
      <c r="R412" s="40" t="str">
        <f>IFERROR(VLOOKUP(A:A,变更记录表_产品!A:Q,17,0),"")</f>
        <v>.\数据提取变更签字扫描件\机务\20160906.pdf</v>
      </c>
      <c r="S412" s="70" t="s">
        <v>92</v>
      </c>
      <c r="T412" s="71">
        <v>0</v>
      </c>
    </row>
    <row r="413" spans="1:20">
      <c r="A413" s="24">
        <v>411</v>
      </c>
      <c r="B413" s="50">
        <f>IFERROR(VLOOKUP(A:A,变更记录表_产品!A:B,2,0),"")</f>
        <v>42619</v>
      </c>
      <c r="C413" s="43" t="str">
        <f>IFERROR(VLOOKUP(A:A,变更记录表_产品!A:C,3,0),"")</f>
        <v>张志瑜</v>
      </c>
      <c r="D413" s="43" t="str">
        <f>IFERROR(VLOOKUP(A:A,变更记录表_产品!A:D,4,0),"")</f>
        <v>采购保障部</v>
      </c>
      <c r="E413" s="43" t="str">
        <f>IFERROR(VLOOKUP(A:A,变更记录表_产品!A:E,5,0),"")</f>
        <v>MIS</v>
      </c>
      <c r="F413" s="40" t="str">
        <f>IFERROR(VLOOKUP(A:A,变更记录表_产品!A:F,6,0),"")</f>
        <v>20160906-43380199推送ERP问题</v>
      </c>
      <c r="G413" s="46" t="str">
        <f>IFERROR(VLOOKUP(A:A,变更记录表_产品!A:G,7,0),"")</f>
        <v xml:space="preserve">43380199 推送 ERP 问题 </v>
      </c>
      <c r="H413" s="57" t="str">
        <f>IFERROR(VLOOKUP(A:A,变更记录表_产品!A:I,9,0),"")</f>
        <v>中</v>
      </c>
      <c r="I413" s="57">
        <f>IFERROR(VLOOKUP(A:A,变更记录表_产品!A:J,10,0),"")</f>
        <v>0.1</v>
      </c>
      <c r="J413" s="61">
        <f>IFERROR(VLOOKUP(A:A,变更记录表_产品!A:H,8,0),"")</f>
        <v>0</v>
      </c>
      <c r="K413" s="65" t="str">
        <f>IFERROR(VLOOKUP(A:A,变更记录表_产品!A:M,13,0),"")</f>
        <v>柳琢</v>
      </c>
      <c r="L413" s="65" t="str">
        <f>IFERROR(VLOOKUP(A:A,变更记录表_产品!A:N,14,0),"")</f>
        <v>陈飞</v>
      </c>
      <c r="M413" s="50">
        <f>IFERROR(VLOOKUP(A:A,变更记录表_产品!A:K,11,0),"")</f>
        <v>42622</v>
      </c>
      <c r="N413" s="50">
        <f>IFERROR(VLOOKUP(A:A,变更记录表_产品!A:L,12,0),"")</f>
        <v>42633</v>
      </c>
      <c r="O413" s="20">
        <f t="shared" ca="1" si="6"/>
        <v>498</v>
      </c>
      <c r="P413" s="65" t="str">
        <f>IFERROR(VLOOKUP(A:A,变更记录表_产品!A:O,15,0),"")</f>
        <v>数据变更</v>
      </c>
      <c r="Q413" s="70" t="str">
        <f>IFERROR(VLOOKUP(A:A,变更记录表_产品!A:P,16,0),"")</f>
        <v>已完成</v>
      </c>
      <c r="R413" s="40" t="str">
        <f>IFERROR(VLOOKUP(A:A,变更记录表_产品!A:Q,17,0),"")</f>
        <v>.\数据提取变更签字扫描件\机务\20160906-43380199推送ERP问题-signed.pdf</v>
      </c>
      <c r="S413" s="70" t="s">
        <v>145</v>
      </c>
      <c r="T413" s="71">
        <v>0</v>
      </c>
    </row>
    <row r="414" spans="1:20">
      <c r="A414" s="24">
        <v>412</v>
      </c>
      <c r="B414" s="50">
        <f>IFERROR(VLOOKUP(A:A,变更记录表_产品!A:B,2,0),"")</f>
        <v>42619</v>
      </c>
      <c r="C414" s="43" t="str">
        <f>IFERROR(VLOOKUP(A:A,变更记录表_产品!A:C,3,0),"")</f>
        <v>罗强</v>
      </c>
      <c r="D414" s="43" t="str">
        <f>IFERROR(VLOOKUP(A:A,变更记录表_产品!A:D,4,0),"")</f>
        <v>维修工程部</v>
      </c>
      <c r="E414" s="43" t="str">
        <f>IFERROR(VLOOKUP(A:A,变更记录表_产品!A:E,5,0),"")</f>
        <v>MIS</v>
      </c>
      <c r="F414" s="40" t="str">
        <f>IFERROR(VLOOKUP(A:A,变更记录表_产品!A:F,6,0),"")</f>
        <v>部件移动历史修改</v>
      </c>
      <c r="G414" s="46" t="str">
        <f>IFERROR(VLOOKUP(A:A,变更记录表_产品!A:G,7,0),"")</f>
        <v>记录退回YC状态，后续由业务进行FLB修改。</v>
      </c>
      <c r="H414" s="57" t="str">
        <f>IFERROR(VLOOKUP(A:A,变更记录表_产品!A:I,9,0),"")</f>
        <v>中</v>
      </c>
      <c r="I414" s="57">
        <f>IFERROR(VLOOKUP(A:A,变更记录表_产品!A:J,10,0),"")</f>
        <v>0.1</v>
      </c>
      <c r="J414" s="61" t="str">
        <f>IFERROR(VLOOKUP(A:A,变更记录表_产品!A:H,8,0),"")</f>
        <v>航线维修人员输错FIN号，导致在MIS系统拆错部件</v>
      </c>
      <c r="K414" s="65" t="str">
        <f>IFERROR(VLOOKUP(A:A,变更记录表_产品!A:M,13,0),"")</f>
        <v>程泽</v>
      </c>
      <c r="L414" s="65" t="str">
        <f>IFERROR(VLOOKUP(A:A,变更记录表_产品!A:N,14,0),"")</f>
        <v>陈飞</v>
      </c>
      <c r="M414" s="50">
        <f>IFERROR(VLOOKUP(A:A,变更记录表_产品!A:K,11,0),"")</f>
        <v>42622</v>
      </c>
      <c r="N414" s="50">
        <f>IFERROR(VLOOKUP(A:A,变更记录表_产品!A:L,12,0),"")</f>
        <v>42631</v>
      </c>
      <c r="O414" s="20">
        <f t="shared" ca="1" si="6"/>
        <v>498</v>
      </c>
      <c r="P414" s="65" t="str">
        <f>IFERROR(VLOOKUP(A:A,变更记录表_产品!A:O,15,0),"")</f>
        <v>数据变更</v>
      </c>
      <c r="Q414" s="70" t="str">
        <f>IFERROR(VLOOKUP(A:A,变更记录表_产品!A:P,16,0),"")</f>
        <v>已完成</v>
      </c>
      <c r="R414" s="40" t="str">
        <f>IFERROR(VLOOKUP(A:A,变更记录表_产品!A:Q,17,0),"")</f>
        <v>.\数据提取变更签字扫描件\机务\20160918.pdf</v>
      </c>
      <c r="S414" s="70" t="s">
        <v>92</v>
      </c>
      <c r="T414" s="71">
        <v>0</v>
      </c>
    </row>
    <row r="415" spans="1:20" ht="123.75">
      <c r="A415" s="24">
        <v>413</v>
      </c>
      <c r="B415" s="50">
        <f>IFERROR(VLOOKUP(A:A,变更记录表_产品!A:B,2,0),"")</f>
        <v>42619</v>
      </c>
      <c r="C415" s="43" t="str">
        <f>IFERROR(VLOOKUP(A:A,变更记录表_产品!A:C,3,0),"")</f>
        <v>张琦</v>
      </c>
      <c r="D415" s="43" t="str">
        <f>IFERROR(VLOOKUP(A:A,变更记录表_产品!A:D,4,0),"")</f>
        <v>维修工程部</v>
      </c>
      <c r="E415" s="43" t="str">
        <f>IFERROR(VLOOKUP(A:A,变更记录表_产品!A:E,5,0),"")</f>
        <v>MIS</v>
      </c>
      <c r="F415" s="40" t="str">
        <f>IFERROR(VLOOKUP(A:A,变更记录表_产品!A:F,6,0),"")</f>
        <v>Re:Re:维修方案不能签收</v>
      </c>
      <c r="G415" s="46" t="str">
        <f>IFERROR(VLOOKUP(A:A,变更记录表_产品!A:G,7,0),"")</f>
        <v>该MPD 262342-01-3，在执行方案历史版本内做数据。
申请人：夏友平  申请日期 2016-09-06  
签收人：盛斌斌  签收日期 2016-09-06  
批准人：洪赟    批准日期 2016-09-06
状态：已失效
版本：2
备注：由于件号都为34600017，用MPD 262341-01-2的TGC-A262341-01-2进行工卡控制
失效申请人：盛斌斌  失效申请日期2016-09-06
失效批准人：洪赟    失效批准日期2016-09-06</v>
      </c>
      <c r="H415" s="57" t="str">
        <f>IFERROR(VLOOKUP(A:A,变更记录表_产品!A:I,9,0),"")</f>
        <v>中</v>
      </c>
      <c r="I415" s="57">
        <f>IFERROR(VLOOKUP(A:A,变更记录表_产品!A:J,10,0),"")</f>
        <v>0.1</v>
      </c>
      <c r="J415" s="61" t="str">
        <f>IFERROR(VLOOKUP(A:A,变更记录表_产品!A:H,8,0),"")</f>
        <v>由于方案有2条，MPD 262342-01-3和MPD 262341-01-2，对于一个件号34600017进行控制。目前都用 MPD 262341-01-2 的TGC-A262341-01-2工卡控制。
而262342-01-3这个没有工卡，为空，所以带入执行方案。262342-01-3在11年时张正强做了失效，所以目前无法签收。</v>
      </c>
      <c r="K415" s="65" t="str">
        <f>IFERROR(VLOOKUP(A:A,变更记录表_产品!A:M,13,0),"")</f>
        <v>程泽</v>
      </c>
      <c r="L415" s="65" t="str">
        <f>IFERROR(VLOOKUP(A:A,变更记录表_产品!A:N,14,0),"")</f>
        <v>陈飞</v>
      </c>
      <c r="M415" s="50">
        <f>IFERROR(VLOOKUP(A:A,变更记录表_产品!A:K,11,0),"")</f>
        <v>42622</v>
      </c>
      <c r="N415" s="50">
        <f>IFERROR(VLOOKUP(A:A,变更记录表_产品!A:L,12,0),"")</f>
        <v>42652</v>
      </c>
      <c r="O415" s="20">
        <f t="shared" ca="1" si="6"/>
        <v>498</v>
      </c>
      <c r="P415" s="65" t="str">
        <f>IFERROR(VLOOKUP(A:A,变更记录表_产品!A:O,15,0),"")</f>
        <v>数据变更</v>
      </c>
      <c r="Q415" s="70" t="str">
        <f>IFERROR(VLOOKUP(A:A,变更记录表_产品!A:P,16,0),"")</f>
        <v>已完成</v>
      </c>
      <c r="R415" s="40" t="str">
        <f>IFERROR(VLOOKUP(A:A,变更记录表_产品!A:Q,17,0),"")</f>
        <v>.\数据提取变更签字扫描件\机务\20160914.pdf</v>
      </c>
      <c r="S415" s="70" t="s">
        <v>92</v>
      </c>
      <c r="T415" s="71">
        <v>0</v>
      </c>
    </row>
    <row r="416" spans="1:20" ht="56.25">
      <c r="A416" s="24">
        <v>414</v>
      </c>
      <c r="B416" s="50">
        <f>IFERROR(VLOOKUP(A:A,变更记录表_产品!A:B,2,0),"")</f>
        <v>42620</v>
      </c>
      <c r="C416" s="43" t="str">
        <f>IFERROR(VLOOKUP(A:A,变更记录表_产品!A:C,3,0),"")</f>
        <v>张琦</v>
      </c>
      <c r="D416" s="43" t="str">
        <f>IFERROR(VLOOKUP(A:A,变更记录表_产品!A:D,4,0),"")</f>
        <v>维修工程部</v>
      </c>
      <c r="E416" s="43" t="str">
        <f>IFERROR(VLOOKUP(A:A,变更记录表_产品!A:E,5,0),"")</f>
        <v>MIS</v>
      </c>
      <c r="F416" s="40" t="str">
        <f>IFERROR(VLOOKUP(A:A,变更记录表_产品!A:F,6,0),"")</f>
        <v>MDD0031784被误关</v>
      </c>
      <c r="G416" s="46" t="str">
        <f>IFERROR(VLOOKUP(A:A,变更记录表_产品!A:G,7,0),"")</f>
        <v>1、MDD0031784 回退状态为“打开”，对应FLB F0561307 的“撤销保留 MDD0031784”删除。由于这个修改直接涉及到飞机放行，能否帮忙以最快速度修复，谢谢。
2、删除 MDD0039860。</v>
      </c>
      <c r="H416" s="57" t="str">
        <f>IFERROR(VLOOKUP(A:A,变更记录表_产品!A:I,9,0),"")</f>
        <v>高</v>
      </c>
      <c r="I416" s="57">
        <f>IFERROR(VLOOKUP(A:A,变更记录表_产品!A:J,10,0),"")</f>
        <v>0.1</v>
      </c>
      <c r="J416" s="61" t="str">
        <f>IFERROR(VLOOKUP(A:A,变更记录表_产品!A:H,8,0),"")</f>
        <v>人为误操作</v>
      </c>
      <c r="K416" s="65" t="str">
        <f>IFERROR(VLOOKUP(A:A,变更记录表_产品!A:M,13,0),"")</f>
        <v>程泽</v>
      </c>
      <c r="L416" s="65" t="str">
        <f>IFERROR(VLOOKUP(A:A,变更记录表_产品!A:N,14,0),"")</f>
        <v>陈飞</v>
      </c>
      <c r="M416" s="50">
        <f>IFERROR(VLOOKUP(A:A,变更记录表_产品!A:K,11,0),"")</f>
        <v>42620</v>
      </c>
      <c r="N416" s="50">
        <f>IFERROR(VLOOKUP(A:A,变更记录表_产品!A:L,12,0),"")</f>
        <v>42620</v>
      </c>
      <c r="O416" s="20">
        <f t="shared" ca="1" si="6"/>
        <v>497</v>
      </c>
      <c r="P416" s="65" t="str">
        <f>IFERROR(VLOOKUP(A:A,变更记录表_产品!A:O,15,0),"")</f>
        <v>数据变更</v>
      </c>
      <c r="Q416" s="70" t="str">
        <f>IFERROR(VLOOKUP(A:A,变更记录表_产品!A:P,16,0),"")</f>
        <v>已完成</v>
      </c>
      <c r="R416" s="40" t="str">
        <f>IFERROR(VLOOKUP(A:A,变更记录表_产品!A:Q,17,0),"")</f>
        <v>.\数据提取变更签字扫描件\机务\20160907.pdf</v>
      </c>
      <c r="S416" s="70" t="s">
        <v>92</v>
      </c>
      <c r="T416" s="71">
        <v>0</v>
      </c>
    </row>
    <row r="417" spans="1:20" ht="45">
      <c r="A417" s="24">
        <v>415</v>
      </c>
      <c r="B417" s="50">
        <f>IFERROR(VLOOKUP(A:A,变更记录表_产品!A:B,2,0),"")</f>
        <v>42620</v>
      </c>
      <c r="C417" s="43" t="str">
        <f>IFERROR(VLOOKUP(A:A,变更记录表_产品!A:C,3,0),"")</f>
        <v>洪赟</v>
      </c>
      <c r="D417" s="43" t="str">
        <f>IFERROR(VLOOKUP(A:A,变更记录表_产品!A:D,4,0),"")</f>
        <v>维修工程部</v>
      </c>
      <c r="E417" s="43" t="str">
        <f>IFERROR(VLOOKUP(A:A,变更记录表_产品!A:E,5,0),"")</f>
        <v>MIS</v>
      </c>
      <c r="F417" s="40" t="str">
        <f>IFERROR(VLOOKUP(A:A,变更记录表_产品!A:F,6,0),"")</f>
        <v>8327 发动机573187 组合件序号修改</v>
      </c>
      <c r="G417" s="46" t="str">
        <f>IFERROR(VLOOKUP(A:A,变更记录表_产品!A:G,7,0),"")</f>
        <v>请帮我把9327飞机的发动机573187 组合件清单中的 IP VLV 和 IDG 位置的相应序号修改一下， 
IP VLV 序号从 21515 改为 21516； 
IDG 序号从 AAB3004975 改为 AAB3004984</v>
      </c>
      <c r="H417" s="57" t="str">
        <f>IFERROR(VLOOKUP(A:A,变更记录表_产品!A:I,9,0),"")</f>
        <v>中</v>
      </c>
      <c r="I417" s="57">
        <f>IFERROR(VLOOKUP(A:A,变更记录表_产品!A:J,10,0),"")</f>
        <v>0.1</v>
      </c>
      <c r="J417" s="61" t="str">
        <f>IFERROR(VLOOKUP(A:A,变更记录表_产品!A:H,8,0),"")</f>
        <v>人为误操作</v>
      </c>
      <c r="K417" s="65" t="str">
        <f>IFERROR(VLOOKUP(A:A,变更记录表_产品!A:M,13,0),"")</f>
        <v>程泽</v>
      </c>
      <c r="L417" s="65" t="str">
        <f>IFERROR(VLOOKUP(A:A,变更记录表_产品!A:N,14,0),"")</f>
        <v>陈飞</v>
      </c>
      <c r="M417" s="50">
        <f>IFERROR(VLOOKUP(A:A,变更记录表_产品!A:K,11,0),"")</f>
        <v>42622</v>
      </c>
      <c r="N417" s="50">
        <f>IFERROR(VLOOKUP(A:A,变更记录表_产品!A:L,12,0),"")</f>
        <v>42631</v>
      </c>
      <c r="O417" s="20">
        <f t="shared" ca="1" si="6"/>
        <v>497</v>
      </c>
      <c r="P417" s="65" t="str">
        <f>IFERROR(VLOOKUP(A:A,变更记录表_产品!A:O,15,0),"")</f>
        <v>数据变更</v>
      </c>
      <c r="Q417" s="70" t="str">
        <f>IFERROR(VLOOKUP(A:A,变更记录表_产品!A:P,16,0),"")</f>
        <v>已完成</v>
      </c>
      <c r="R417" s="40" t="str">
        <f>IFERROR(VLOOKUP(A:A,变更记录表_产品!A:Q,17,0),"")</f>
        <v>.\数据提取变更签字扫描件\机务\20160909.pdf</v>
      </c>
      <c r="S417" s="70" t="s">
        <v>92</v>
      </c>
      <c r="T417" s="71">
        <v>0</v>
      </c>
    </row>
    <row r="418" spans="1:20" ht="67.5">
      <c r="A418" s="24">
        <v>416</v>
      </c>
      <c r="B418" s="50">
        <f>IFERROR(VLOOKUP(A:A,变更记录表_产品!A:B,2,0),"")</f>
        <v>42620</v>
      </c>
      <c r="C418" s="43" t="str">
        <f>IFERROR(VLOOKUP(A:A,变更记录表_产品!A:C,3,0),"")</f>
        <v>张志瑜</v>
      </c>
      <c r="D418" s="43" t="str">
        <f>IFERROR(VLOOKUP(A:A,变更记录表_产品!A:D,4,0),"")</f>
        <v>采购保障部</v>
      </c>
      <c r="E418" s="43" t="str">
        <f>IFERROR(VLOOKUP(A:A,变更记录表_产品!A:E,5,0),"")</f>
        <v>MIS</v>
      </c>
      <c r="F418" s="40" t="str">
        <f>IFERROR(VLOOKUP(A:A,变更记录表_产品!A:F,6,0),"")</f>
        <v>20160907-16POLS0086状态和税率问题</v>
      </c>
      <c r="G418" s="46" t="str">
        <f>IFERROR(VLOOKUP(A:A,变更记录表_产品!A:G,7,0),"")</f>
        <v xml:space="preserve">16POLS0086 合同
1.  该合同在 3 月份已经收料了，合同状态还是：已批准。  错误。  应是：全部收料。 
2.  该合同币种是 USD,  但下面的合同行，还有税率和税额。  错误。 
3.  请把供应商地址改为：航材采购。 </v>
      </c>
      <c r="H418" s="57" t="str">
        <f>IFERROR(VLOOKUP(A:A,变更记录表_产品!A:I,9,0),"")</f>
        <v>中</v>
      </c>
      <c r="I418" s="57">
        <f>IFERROR(VLOOKUP(A:A,变更记录表_产品!A:J,10,0),"")</f>
        <v>0.1</v>
      </c>
      <c r="J418" s="61">
        <f>IFERROR(VLOOKUP(A:A,变更记录表_产品!A:H,8,0),"")</f>
        <v>0</v>
      </c>
      <c r="K418" s="65" t="str">
        <f>IFERROR(VLOOKUP(A:A,变更记录表_产品!A:M,13,0),"")</f>
        <v>柳琢</v>
      </c>
      <c r="L418" s="65" t="str">
        <f>IFERROR(VLOOKUP(A:A,变更记录表_产品!A:N,14,0),"")</f>
        <v>陈飞</v>
      </c>
      <c r="M418" s="50">
        <f>IFERROR(VLOOKUP(A:A,变更记录表_产品!A:K,11,0),"")</f>
        <v>42629</v>
      </c>
      <c r="N418" s="50">
        <f>IFERROR(VLOOKUP(A:A,变更记录表_产品!A:L,12,0),"")</f>
        <v>42633</v>
      </c>
      <c r="O418" s="20">
        <f t="shared" ca="1" si="6"/>
        <v>497</v>
      </c>
      <c r="P418" s="65" t="str">
        <f>IFERROR(VLOOKUP(A:A,变更记录表_产品!A:O,15,0),"")</f>
        <v>数据变更</v>
      </c>
      <c r="Q418" s="70" t="str">
        <f>IFERROR(VLOOKUP(A:A,变更记录表_产品!A:P,16,0),"")</f>
        <v>已完成</v>
      </c>
      <c r="R418" s="40" t="str">
        <f>IFERROR(VLOOKUP(A:A,变更记录表_产品!A:Q,17,0),"")</f>
        <v>.\数据提取变更签字扫描件\机务\20160907-16POLS0086状态和税率问题-signed.pdf</v>
      </c>
      <c r="S418" s="70" t="s">
        <v>145</v>
      </c>
      <c r="T418" s="71">
        <v>0</v>
      </c>
    </row>
    <row r="419" spans="1:20" ht="33.75">
      <c r="A419" s="24">
        <v>417</v>
      </c>
      <c r="B419" s="50">
        <f>IFERROR(VLOOKUP(A:A,变更记录表_产品!A:B,2,0),"")</f>
        <v>42622</v>
      </c>
      <c r="C419" s="43" t="str">
        <f>IFERROR(VLOOKUP(A:A,变更记录表_产品!A:C,3,0),"")</f>
        <v>张志瑜</v>
      </c>
      <c r="D419" s="43" t="str">
        <f>IFERROR(VLOOKUP(A:A,变更记录表_产品!A:D,4,0),"")</f>
        <v>采购保障部</v>
      </c>
      <c r="E419" s="43" t="str">
        <f>IFERROR(VLOOKUP(A:A,变更记录表_产品!A:E,5,0),"")</f>
        <v>MIS</v>
      </c>
      <c r="F419" s="40" t="str">
        <f>IFERROR(VLOOKUP(A:A,变更记录表_产品!A:F,6,0),"")</f>
        <v>20160909-16ROR2106-2107实际供应商问题</v>
      </c>
      <c r="G419" s="46" t="str">
        <f>IFERROR(VLOOKUP(A:A,变更记录表_产品!A:G,7,0),"")</f>
        <v xml:space="preserve">16ROR2106，16ROR2107，这两个合同，厂商名称是：北京凯兰，但实际送修供应商，系统自动显示是：上海沪特。 </v>
      </c>
      <c r="H419" s="57" t="str">
        <f>IFERROR(VLOOKUP(A:A,变更记录表_产品!A:I,9,0),"")</f>
        <v>中</v>
      </c>
      <c r="I419" s="57">
        <f>IFERROR(VLOOKUP(A:A,变更记录表_产品!A:J,10,0),"")</f>
        <v>0.1</v>
      </c>
      <c r="J419" s="61">
        <f>IFERROR(VLOOKUP(A:A,变更记录表_产品!A:H,8,0),"")</f>
        <v>0</v>
      </c>
      <c r="K419" s="65" t="str">
        <f>IFERROR(VLOOKUP(A:A,变更记录表_产品!A:M,13,0),"")</f>
        <v>柳琢</v>
      </c>
      <c r="L419" s="65" t="str">
        <f>IFERROR(VLOOKUP(A:A,变更记录表_产品!A:N,14,0),"")</f>
        <v>陈飞</v>
      </c>
      <c r="M419" s="50">
        <f>IFERROR(VLOOKUP(A:A,变更记录表_产品!A:K,11,0),"")</f>
        <v>42629</v>
      </c>
      <c r="N419" s="50">
        <f>IFERROR(VLOOKUP(A:A,变更记录表_产品!A:L,12,0),"")</f>
        <v>42633</v>
      </c>
      <c r="O419" s="20">
        <f t="shared" ca="1" si="6"/>
        <v>495</v>
      </c>
      <c r="P419" s="65" t="str">
        <f>IFERROR(VLOOKUP(A:A,变更记录表_产品!A:O,15,0),"")</f>
        <v>数据变更</v>
      </c>
      <c r="Q419" s="70" t="str">
        <f>IFERROR(VLOOKUP(A:A,变更记录表_产品!A:P,16,0),"")</f>
        <v>已完成</v>
      </c>
      <c r="R419" s="40" t="str">
        <f>IFERROR(VLOOKUP(A:A,变更记录表_产品!A:Q,17,0),"")</f>
        <v>.\数据提取变更签字扫描件\机务\20160909-16ROR2106-2107实际供应商问题-signed.pdf</v>
      </c>
      <c r="S419" s="70" t="s">
        <v>142</v>
      </c>
      <c r="T419" s="71">
        <v>0</v>
      </c>
    </row>
    <row r="420" spans="1:20">
      <c r="A420" s="24">
        <v>418</v>
      </c>
      <c r="B420" s="50">
        <f>IFERROR(VLOOKUP(A:A,变更记录表_产品!A:B,2,0),"")</f>
        <v>42622</v>
      </c>
      <c r="C420" s="43" t="str">
        <f>IFERROR(VLOOKUP(A:A,变更记录表_产品!A:C,3,0),"")</f>
        <v>张志瑜</v>
      </c>
      <c r="D420" s="43" t="str">
        <f>IFERROR(VLOOKUP(A:A,变更记录表_产品!A:D,4,0),"")</f>
        <v>采购保障部</v>
      </c>
      <c r="E420" s="43" t="str">
        <f>IFERROR(VLOOKUP(A:A,变更记录表_产品!A:E,5,0),"")</f>
        <v>MIS</v>
      </c>
      <c r="F420" s="40" t="str">
        <f>IFERROR(VLOOKUP(A:A,变更记录表_产品!A:F,6,0),"")</f>
        <v>20160909-16ROR2551-2692 供应商不合法</v>
      </c>
      <c r="G420" s="46" t="str">
        <f>IFERROR(VLOOKUP(A:A,变更记录表_产品!A:G,7,0),"")</f>
        <v>16ROR2551，16ROR2692 供应商不合法</v>
      </c>
      <c r="H420" s="57" t="str">
        <f>IFERROR(VLOOKUP(A:A,变更记录表_产品!A:I,9,0),"")</f>
        <v>中</v>
      </c>
      <c r="I420" s="57">
        <f>IFERROR(VLOOKUP(A:A,变更记录表_产品!A:J,10,0),"")</f>
        <v>0.1</v>
      </c>
      <c r="J420" s="61">
        <f>IFERROR(VLOOKUP(A:A,变更记录表_产品!A:H,8,0),"")</f>
        <v>0</v>
      </c>
      <c r="K420" s="65" t="str">
        <f>IFERROR(VLOOKUP(A:A,变更记录表_产品!A:M,13,0),"")</f>
        <v>柳琢</v>
      </c>
      <c r="L420" s="65" t="str">
        <f>IFERROR(VLOOKUP(A:A,变更记录表_产品!A:N,14,0),"")</f>
        <v>陈飞</v>
      </c>
      <c r="M420" s="50">
        <f>IFERROR(VLOOKUP(A:A,变更记录表_产品!A:K,11,0),"")</f>
        <v>42629</v>
      </c>
      <c r="N420" s="50">
        <f>IFERROR(VLOOKUP(A:A,变更记录表_产品!A:L,12,0),"")</f>
        <v>42633</v>
      </c>
      <c r="O420" s="20">
        <f t="shared" ca="1" si="6"/>
        <v>495</v>
      </c>
      <c r="P420" s="65" t="str">
        <f>IFERROR(VLOOKUP(A:A,变更记录表_产品!A:O,15,0),"")</f>
        <v>数据变更</v>
      </c>
      <c r="Q420" s="70" t="str">
        <f>IFERROR(VLOOKUP(A:A,变更记录表_产品!A:P,16,0),"")</f>
        <v>已完成</v>
      </c>
      <c r="R420" s="40" t="str">
        <f>IFERROR(VLOOKUP(A:A,变更记录表_产品!A:Q,17,0),"")</f>
        <v>.\数据提取变更签字扫描件\机务\20160909-16ROR2551-2692 供应商不合法-signed.pdf</v>
      </c>
      <c r="S420" s="70" t="s">
        <v>142</v>
      </c>
      <c r="T420" s="71">
        <v>0</v>
      </c>
    </row>
    <row r="421" spans="1:20" ht="45">
      <c r="A421" s="24">
        <v>419</v>
      </c>
      <c r="B421" s="50">
        <f>IFERROR(VLOOKUP(A:A,变更记录表_产品!A:B,2,0),"")</f>
        <v>42622</v>
      </c>
      <c r="C421" s="43" t="str">
        <f>IFERROR(VLOOKUP(A:A,变更记录表_产品!A:C,3,0),"")</f>
        <v>周磊</v>
      </c>
      <c r="D421" s="43" t="str">
        <f>IFERROR(VLOOKUP(A:A,变更记录表_产品!A:D,4,0),"")</f>
        <v>维修工程部</v>
      </c>
      <c r="E421" s="43" t="str">
        <f>IFERROR(VLOOKUP(A:A,变更记录表_产品!A:E,5,0),"")</f>
        <v>MIS</v>
      </c>
      <c r="F421" s="40" t="str">
        <f>IFERROR(VLOOKUP(A:A,变更记录表_产品!A:F,6,0),"")</f>
        <v>修改部件件号</v>
      </c>
      <c r="G421" s="46" t="str">
        <f>IFERROR(VLOOKUP(A:A,变更记录表_产品!A:G,7,0),"")</f>
        <v>有一个件根据航线实际查件发现，该件的实际件号和MIS中的件号不一致。
烦请将部件（PN：9105A0005-01，SN：35384）的件号改为“9105A0005-02”.</v>
      </c>
      <c r="H421" s="57" t="str">
        <f>IFERROR(VLOOKUP(A:A,变更记录表_产品!A:I,9,0),"")</f>
        <v>中</v>
      </c>
      <c r="I421" s="57">
        <f>IFERROR(VLOOKUP(A:A,变更记录表_产品!A:J,10,0),"")</f>
        <v>0.1</v>
      </c>
      <c r="J421" s="61">
        <f>IFERROR(VLOOKUP(A:A,变更记录表_产品!A:H,8,0),"")</f>
        <v>0</v>
      </c>
      <c r="K421" s="65" t="str">
        <f>IFERROR(VLOOKUP(A:A,变更记录表_产品!A:M,13,0),"")</f>
        <v>程泽</v>
      </c>
      <c r="L421" s="65" t="str">
        <f>IFERROR(VLOOKUP(A:A,变更记录表_产品!A:N,14,0),"")</f>
        <v>陈飞</v>
      </c>
      <c r="M421" s="50">
        <f>IFERROR(VLOOKUP(A:A,变更记录表_产品!A:K,11,0),"")</f>
        <v>0</v>
      </c>
      <c r="N421" s="50">
        <f>IFERROR(VLOOKUP(A:A,变更记录表_产品!A:L,12,0),"")</f>
        <v>42652</v>
      </c>
      <c r="O421" s="20">
        <f t="shared" ca="1" si="6"/>
        <v>495</v>
      </c>
      <c r="P421" s="65" t="str">
        <f>IFERROR(VLOOKUP(A:A,变更记录表_产品!A:O,15,0),"")</f>
        <v>数据变更</v>
      </c>
      <c r="Q421" s="70" t="str">
        <f>IFERROR(VLOOKUP(A:A,变更记录表_产品!A:P,16,0),"")</f>
        <v>已完成</v>
      </c>
      <c r="R421" s="40" t="str">
        <f>IFERROR(VLOOKUP(A:A,变更记录表_产品!A:Q,17,0),"")</f>
        <v>.\数据提取变更签字扫描件\机务\20160909.pdf</v>
      </c>
      <c r="S421" s="70" t="s">
        <v>92</v>
      </c>
      <c r="T421" s="71">
        <v>0</v>
      </c>
    </row>
    <row r="422" spans="1:20" ht="67.5">
      <c r="A422" s="24">
        <v>420</v>
      </c>
      <c r="B422" s="50">
        <f>IFERROR(VLOOKUP(A:A,变更记录表_产品!A:B,2,0),"")</f>
        <v>42622</v>
      </c>
      <c r="C422" s="43" t="str">
        <f>IFERROR(VLOOKUP(A:A,变更记录表_产品!A:C,3,0),"")</f>
        <v>周磊</v>
      </c>
      <c r="D422" s="43" t="str">
        <f>IFERROR(VLOOKUP(A:A,变更记录表_产品!A:D,4,0),"")</f>
        <v>维修工程部</v>
      </c>
      <c r="E422" s="43" t="str">
        <f>IFERROR(VLOOKUP(A:A,变更记录表_产品!A:E,5,0),"")</f>
        <v>MIS</v>
      </c>
      <c r="F422" s="40" t="str">
        <f>IFERROR(VLOOKUP(A:A,变更记录表_产品!A:F,6,0),"")</f>
        <v>删除多余换件记录</v>
      </c>
      <c r="G422" s="46" t="str">
        <f>IFERROR(VLOOKUP(A:A,变更记录表_产品!A:G,7,0),"")</f>
        <v>在换件异常发现一条错误记录（见附件删除多余记录），查找原因是因为航线人员在录入拆换件时录入了两遍。（见附件删除多余记录1）
我们也不知道哪条记录是做成功的，哪条是没有成功的。所以要麻烦你们帮忙删除一条多余的记录。其余数据保持不变。</v>
      </c>
      <c r="H422" s="57" t="str">
        <f>IFERROR(VLOOKUP(A:A,变更记录表_产品!A:I,9,0),"")</f>
        <v>中</v>
      </c>
      <c r="I422" s="57">
        <f>IFERROR(VLOOKUP(A:A,变更记录表_产品!A:J,10,0),"")</f>
        <v>0</v>
      </c>
      <c r="J422" s="61">
        <f>IFERROR(VLOOKUP(A:A,变更记录表_产品!A:H,8,0),"")</f>
        <v>0</v>
      </c>
      <c r="K422" s="65" t="str">
        <f>IFERROR(VLOOKUP(A:A,变更记录表_产品!A:M,13,0),"")</f>
        <v>程泽</v>
      </c>
      <c r="L422" s="65" t="str">
        <f>IFERROR(VLOOKUP(A:A,变更记录表_产品!A:N,14,0),"")</f>
        <v>陈飞</v>
      </c>
      <c r="M422" s="50">
        <f>IFERROR(VLOOKUP(A:A,变更记录表_产品!A:K,11,0),"")</f>
        <v>0</v>
      </c>
      <c r="N422" s="50">
        <f>IFERROR(VLOOKUP(A:A,变更记录表_产品!A:L,12,0),"")</f>
        <v>0</v>
      </c>
      <c r="O422" s="20">
        <f t="shared" ca="1" si="6"/>
        <v>495</v>
      </c>
      <c r="P422" s="65" t="str">
        <f>IFERROR(VLOOKUP(A:A,变更记录表_产品!A:O,15,0),"")</f>
        <v>数据变更</v>
      </c>
      <c r="Q422" s="70" t="str">
        <f>IFERROR(VLOOKUP(A:A,变更记录表_产品!A:P,16,0),"")</f>
        <v>进行中</v>
      </c>
      <c r="R422" s="40" t="str">
        <f>IFERROR(VLOOKUP(A:A,变更记录表_产品!A:Q,17,0),"")</f>
        <v>.\数据提取变更签字扫描件\机务\20160909.pdf</v>
      </c>
      <c r="S422" s="70" t="s">
        <v>145</v>
      </c>
      <c r="T422" s="71">
        <v>0</v>
      </c>
    </row>
    <row r="423" spans="1:20" ht="22.5">
      <c r="A423" s="24">
        <v>421</v>
      </c>
      <c r="B423" s="50">
        <f>IFERROR(VLOOKUP(A:A,变更记录表_产品!A:B,2,0),"")</f>
        <v>42622</v>
      </c>
      <c r="C423" s="43" t="str">
        <f>IFERROR(VLOOKUP(A:A,变更记录表_产品!A:C,3,0),"")</f>
        <v>张琦</v>
      </c>
      <c r="D423" s="43" t="str">
        <f>IFERROR(VLOOKUP(A:A,变更记录表_产品!A:D,4,0),"")</f>
        <v>维修工程部</v>
      </c>
      <c r="E423" s="43" t="str">
        <f>IFERROR(VLOOKUP(A:A,变更记录表_产品!A:E,5,0),"")</f>
        <v>MIS</v>
      </c>
      <c r="F423" s="40" t="str">
        <f>IFERROR(VLOOKUP(A:A,变更记录表_产品!A:F,6,0),"")</f>
        <v>Fw:ADD0065304被误关</v>
      </c>
      <c r="G423" s="46" t="str">
        <f>IFERROR(VLOOKUP(A:A,变更记录表_产品!A:G,7,0),"")</f>
        <v>ADD0065304这个ADD在9月8日被航线人员误关，请帮忙恢复</v>
      </c>
      <c r="H423" s="57" t="str">
        <f>IFERROR(VLOOKUP(A:A,变更记录表_产品!A:I,9,0),"")</f>
        <v>高</v>
      </c>
      <c r="I423" s="57">
        <f>IFERROR(VLOOKUP(A:A,变更记录表_产品!A:J,10,0),"")</f>
        <v>0.1</v>
      </c>
      <c r="J423" s="61" t="str">
        <f>IFERROR(VLOOKUP(A:A,变更记录表_产品!A:H,8,0),"")</f>
        <v>人为误操作</v>
      </c>
      <c r="K423" s="65" t="str">
        <f>IFERROR(VLOOKUP(A:A,变更记录表_产品!A:M,13,0),"")</f>
        <v>程泽</v>
      </c>
      <c r="L423" s="65" t="str">
        <f>IFERROR(VLOOKUP(A:A,变更记录表_产品!A:N,14,0),"")</f>
        <v>陈飞</v>
      </c>
      <c r="M423" s="50">
        <f>IFERROR(VLOOKUP(A:A,变更记录表_产品!A:K,11,0),"")</f>
        <v>42626</v>
      </c>
      <c r="N423" s="50">
        <f>IFERROR(VLOOKUP(A:A,变更记录表_产品!A:L,12,0),"")</f>
        <v>0</v>
      </c>
      <c r="O423" s="20">
        <f t="shared" ca="1" si="6"/>
        <v>495</v>
      </c>
      <c r="P423" s="65" t="str">
        <f>IFERROR(VLOOKUP(A:A,变更记录表_产品!A:O,15,0),"")</f>
        <v>数据变更</v>
      </c>
      <c r="Q423" s="70" t="str">
        <f>IFERROR(VLOOKUP(A:A,变更记录表_产品!A:P,16,0),"")</f>
        <v>已完成</v>
      </c>
      <c r="R423" s="40" t="str">
        <f>IFERROR(VLOOKUP(A:A,变更记录表_产品!A:Q,17,0),"")</f>
        <v>.\数据提取变更签字扫描件\机务\20160909.pdf</v>
      </c>
      <c r="S423" s="70" t="s">
        <v>92</v>
      </c>
      <c r="T423" s="71">
        <v>0</v>
      </c>
    </row>
    <row r="424" spans="1:20" ht="22.5">
      <c r="A424" s="24">
        <v>422</v>
      </c>
      <c r="B424" s="50">
        <f>IFERROR(VLOOKUP(A:A,变更记录表_产品!A:B,2,0),"")</f>
        <v>42625</v>
      </c>
      <c r="C424" s="43" t="str">
        <f>IFERROR(VLOOKUP(A:A,变更记录表_产品!A:C,3,0),"")</f>
        <v>张志瑜</v>
      </c>
      <c r="D424" s="43" t="str">
        <f>IFERROR(VLOOKUP(A:A,变更记录表_产品!A:D,4,0),"")</f>
        <v>采购保障部</v>
      </c>
      <c r="E424" s="43" t="str">
        <f>IFERROR(VLOOKUP(A:A,变更记录表_产品!A:E,5,0),"")</f>
        <v>MIS</v>
      </c>
      <c r="F424" s="40" t="str">
        <f>IFERROR(VLOOKUP(A:A,变更记录表_产品!A:F,6,0),"")</f>
        <v>20160912-件号空格问题</v>
      </c>
      <c r="G424" s="46" t="str">
        <f>IFERROR(VLOOKUP(A:A,变更记录表_产品!A:G,7,0),"")</f>
        <v>件号 25-1483-03，25-1483-23，删除尾部的所有空格；</v>
      </c>
      <c r="H424" s="57" t="str">
        <f>IFERROR(VLOOKUP(A:A,变更记录表_产品!A:I,9,0),"")</f>
        <v>中</v>
      </c>
      <c r="I424" s="57">
        <f>IFERROR(VLOOKUP(A:A,变更记录表_产品!A:J,10,0),"")</f>
        <v>0.1</v>
      </c>
      <c r="J424" s="61">
        <f>IFERROR(VLOOKUP(A:A,变更记录表_产品!A:H,8,0),"")</f>
        <v>0</v>
      </c>
      <c r="K424" s="65" t="str">
        <f>IFERROR(VLOOKUP(A:A,变更记录表_产品!A:M,13,0),"")</f>
        <v>柳琢</v>
      </c>
      <c r="L424" s="65" t="str">
        <f>IFERROR(VLOOKUP(A:A,变更记录表_产品!A:N,14,0),"")</f>
        <v>陈飞</v>
      </c>
      <c r="M424" s="50">
        <f>IFERROR(VLOOKUP(A:A,变更记录表_产品!A:K,11,0),"")</f>
        <v>42632</v>
      </c>
      <c r="N424" s="50">
        <f>IFERROR(VLOOKUP(A:A,变更记录表_产品!A:L,12,0),"")</f>
        <v>42684</v>
      </c>
      <c r="O424" s="20">
        <f t="shared" ca="1" si="6"/>
        <v>492</v>
      </c>
      <c r="P424" s="65" t="str">
        <f>IFERROR(VLOOKUP(A:A,变更记录表_产品!A:O,15,0),"")</f>
        <v>数据变更</v>
      </c>
      <c r="Q424" s="70" t="str">
        <f>IFERROR(VLOOKUP(A:A,变更记录表_产品!A:P,16,0),"")</f>
        <v>已完成</v>
      </c>
      <c r="R424" s="40" t="str">
        <f>IFERROR(VLOOKUP(A:A,变更记录表_产品!A:Q,17,0),"")</f>
        <v>.\数据提取变更签字扫描件\机务\20160912-件号空格问题-signed.pdf</v>
      </c>
      <c r="S424" s="70" t="s">
        <v>92</v>
      </c>
      <c r="T424" s="71">
        <v>0</v>
      </c>
    </row>
    <row r="425" spans="1:20" ht="22.5">
      <c r="A425" s="24">
        <v>423</v>
      </c>
      <c r="B425" s="50">
        <f>IFERROR(VLOOKUP(A:A,变更记录表_产品!A:B,2,0),"")</f>
        <v>42625</v>
      </c>
      <c r="C425" s="43" t="str">
        <f>IFERROR(VLOOKUP(A:A,变更记录表_产品!A:C,3,0),"")</f>
        <v>张志瑜</v>
      </c>
      <c r="D425" s="43" t="str">
        <f>IFERROR(VLOOKUP(A:A,变更记录表_产品!A:D,4,0),"")</f>
        <v>采购保障部</v>
      </c>
      <c r="E425" s="43" t="str">
        <f>IFERROR(VLOOKUP(A:A,变更记录表_产品!A:E,5,0),"")</f>
        <v>MIS</v>
      </c>
      <c r="F425" s="40" t="str">
        <f>IFERROR(VLOOKUP(A:A,变更记录表_产品!A:F,6,0),"")</f>
        <v>20160912-工具移动历史问题</v>
      </c>
      <c r="G425" s="46" t="str">
        <f>IFERROR(VLOOKUP(A:A,变更记录表_产品!A:G,7,0),"")</f>
        <v>条码号：6012336 和 1101111,将这 2 个条形码工具的仓库/架位做修改(退回到移入包之前的状态)</v>
      </c>
      <c r="H425" s="57" t="str">
        <f>IFERROR(VLOOKUP(A:A,变更记录表_产品!A:I,9,0),"")</f>
        <v>中</v>
      </c>
      <c r="I425" s="57">
        <f>IFERROR(VLOOKUP(A:A,变更记录表_产品!A:J,10,0),"")</f>
        <v>0.1</v>
      </c>
      <c r="J425" s="61">
        <f>IFERROR(VLOOKUP(A:A,变更记录表_产品!A:H,8,0),"")</f>
        <v>0</v>
      </c>
      <c r="K425" s="65" t="str">
        <f>IFERROR(VLOOKUP(A:A,变更记录表_产品!A:M,13,0),"")</f>
        <v>柳琢</v>
      </c>
      <c r="L425" s="65" t="str">
        <f>IFERROR(VLOOKUP(A:A,变更记录表_产品!A:N,14,0),"")</f>
        <v>陈飞</v>
      </c>
      <c r="M425" s="50">
        <f>IFERROR(VLOOKUP(A:A,变更记录表_产品!A:K,11,0),"")</f>
        <v>42636</v>
      </c>
      <c r="N425" s="50">
        <f>IFERROR(VLOOKUP(A:A,变更记录表_产品!A:L,12,0),"")</f>
        <v>42640</v>
      </c>
      <c r="O425" s="20">
        <f t="shared" ca="1" si="6"/>
        <v>492</v>
      </c>
      <c r="P425" s="65" t="str">
        <f>IFERROR(VLOOKUP(A:A,变更记录表_产品!A:O,15,0),"")</f>
        <v>数据变更</v>
      </c>
      <c r="Q425" s="70" t="str">
        <f>IFERROR(VLOOKUP(A:A,变更记录表_产品!A:P,16,0),"")</f>
        <v>已完成</v>
      </c>
      <c r="R425" s="40" t="str">
        <f>IFERROR(VLOOKUP(A:A,变更记录表_产品!A:Q,17,0),"")</f>
        <v>.\数据提取变更签字扫描件\机务\20160912-工具移动历史问题-signed.pdf</v>
      </c>
      <c r="S425" s="70" t="s">
        <v>145</v>
      </c>
      <c r="T425" s="71">
        <v>0</v>
      </c>
    </row>
    <row r="426" spans="1:20" ht="101.25">
      <c r="A426" s="24">
        <v>424</v>
      </c>
      <c r="B426" s="50">
        <f>IFERROR(VLOOKUP(A:A,变更记录表_产品!A:B,2,0),"")</f>
        <v>42626</v>
      </c>
      <c r="C426" s="43" t="str">
        <f>IFERROR(VLOOKUP(A:A,变更记录表_产品!A:C,3,0),"")</f>
        <v>张琦</v>
      </c>
      <c r="D426" s="43" t="str">
        <f>IFERROR(VLOOKUP(A:A,变更记录表_产品!A:D,4,0),"")</f>
        <v>维修工程部</v>
      </c>
      <c r="E426" s="43" t="str">
        <f>IFERROR(VLOOKUP(A:A,变更记录表_产品!A:E,5,0),"")</f>
        <v>MIS</v>
      </c>
      <c r="F426" s="40" t="str">
        <f>IFERROR(VLOOKUP(A:A,变更记录表_产品!A:F,6,0),"")</f>
        <v>Fw:工卡工具信息导出</v>
      </c>
      <c r="G426" s="46" t="str">
        <f>IFERROR(VLOOKUP(A:A,变更记录表_产品!A:G,7,0),"")</f>
        <v>导出工卡的工具航材信息的工具栏内容“项目、件号、设备类型、名称、数量、备注”，多行工具信息用多行表示，每1行1个数据，每行都带工卡号。
目前工卡管理共有很多份工卡，只要其中417份工卡的工具数据，范围：
1、取当前有效版本的工卡，也就是“最新已批准工卡、激活未批准工卡、MS改版待处理工卡”
2、这次导出范围只需要“维修能力审核管理”内“已批准”的417份工卡。</v>
      </c>
      <c r="H426" s="57" t="str">
        <f>IFERROR(VLOOKUP(A:A,变更记录表_产品!A:I,9,0),"")</f>
        <v>中</v>
      </c>
      <c r="I426" s="57">
        <f>IFERROR(VLOOKUP(A:A,变更记录表_产品!A:J,10,0),"")</f>
        <v>0.1</v>
      </c>
      <c r="J426" s="61">
        <f>IFERROR(VLOOKUP(A:A,变更记录表_产品!A:H,8,0),"")</f>
        <v>0</v>
      </c>
      <c r="K426" s="65" t="str">
        <f>IFERROR(VLOOKUP(A:A,变更记录表_产品!A:M,13,0),"")</f>
        <v>程泽</v>
      </c>
      <c r="L426" s="65" t="str">
        <f>IFERROR(VLOOKUP(A:A,变更记录表_产品!A:N,14,0),"")</f>
        <v>陈飞</v>
      </c>
      <c r="M426" s="50">
        <f>IFERROR(VLOOKUP(A:A,变更记录表_产品!A:K,11,0),"")</f>
        <v>42634</v>
      </c>
      <c r="N426" s="50">
        <f>IFERROR(VLOOKUP(A:A,变更记录表_产品!A:L,12,0),"")</f>
        <v>42640</v>
      </c>
      <c r="O426" s="20">
        <f t="shared" ca="1" si="6"/>
        <v>491</v>
      </c>
      <c r="P426" s="65" t="str">
        <f>IFERROR(VLOOKUP(A:A,变更记录表_产品!A:O,15,0),"")</f>
        <v>数据提取</v>
      </c>
      <c r="Q426" s="70" t="str">
        <f>IFERROR(VLOOKUP(A:A,变更记录表_产品!A:P,16,0),"")</f>
        <v>已完成</v>
      </c>
      <c r="R426" s="40" t="str">
        <f>IFERROR(VLOOKUP(A:A,变更记录表_产品!A:Q,17,0),"")</f>
        <v>.\数据提取变更签字扫描件\机务\20160914.pdf</v>
      </c>
      <c r="S426" s="70" t="s">
        <v>147</v>
      </c>
      <c r="T426" s="71">
        <v>0</v>
      </c>
    </row>
    <row r="427" spans="1:20">
      <c r="A427" s="24">
        <v>425</v>
      </c>
      <c r="B427" s="50">
        <f>IFERROR(VLOOKUP(A:A,变更记录表_产品!A:B,2,0),"")</f>
        <v>42626</v>
      </c>
      <c r="C427" s="43" t="str">
        <f>IFERROR(VLOOKUP(A:A,变更记录表_产品!A:C,3,0),"")</f>
        <v>盛斌斌</v>
      </c>
      <c r="D427" s="43" t="str">
        <f>IFERROR(VLOOKUP(A:A,变更记录表_产品!A:D,4,0),"")</f>
        <v>维修工程部</v>
      </c>
      <c r="E427" s="43" t="str">
        <f>IFERROR(VLOOKUP(A:A,变更记录表_产品!A:E,5,0),"")</f>
        <v>MIS</v>
      </c>
      <c r="F427" s="40" t="str">
        <f>IFERROR(VLOOKUP(A:A,变更记录表_产品!A:F,6,0),"")</f>
        <v>8647时控件IT标准版</v>
      </c>
      <c r="G427" s="46">
        <f>IFERROR(VLOOKUP(A:A,变更记录表_产品!A:G,7,0),"")</f>
        <v>0</v>
      </c>
      <c r="H427" s="57" t="str">
        <f>IFERROR(VLOOKUP(A:A,变更记录表_产品!A:I,9,0),"")</f>
        <v>高</v>
      </c>
      <c r="I427" s="57">
        <f>IFERROR(VLOOKUP(A:A,变更记录表_产品!A:J,10,0),"")</f>
        <v>0.1</v>
      </c>
      <c r="J427" s="61">
        <f>IFERROR(VLOOKUP(A:A,变更记录表_产品!A:H,8,0),"")</f>
        <v>0</v>
      </c>
      <c r="K427" s="65" t="str">
        <f>IFERROR(VLOOKUP(A:A,变更记录表_产品!A:M,13,0),"")</f>
        <v>程泽</v>
      </c>
      <c r="L427" s="65" t="str">
        <f>IFERROR(VLOOKUP(A:A,变更记录表_产品!A:N,14,0),"")</f>
        <v>陈飞</v>
      </c>
      <c r="M427" s="50">
        <f>IFERROR(VLOOKUP(A:A,变更记录表_产品!A:K,11,0),"")</f>
        <v>42626</v>
      </c>
      <c r="N427" s="50">
        <f>IFERROR(VLOOKUP(A:A,变更记录表_产品!A:L,12,0),"")</f>
        <v>42626</v>
      </c>
      <c r="O427" s="20">
        <f t="shared" ca="1" si="6"/>
        <v>491</v>
      </c>
      <c r="P427" s="65" t="str">
        <f>IFERROR(VLOOKUP(A:A,变更记录表_产品!A:O,15,0),"")</f>
        <v>数据变更</v>
      </c>
      <c r="Q427" s="70" t="str">
        <f>IFERROR(VLOOKUP(A:A,变更记录表_产品!A:P,16,0),"")</f>
        <v>已完成</v>
      </c>
      <c r="R427" s="40">
        <f>IFERROR(VLOOKUP(A:A,变更记录表_产品!A:Q,17,0),"")</f>
        <v>0</v>
      </c>
      <c r="S427" s="70" t="s">
        <v>144</v>
      </c>
      <c r="T427" s="71" t="s">
        <v>232</v>
      </c>
    </row>
    <row r="428" spans="1:20" ht="33.75">
      <c r="A428" s="24">
        <v>426</v>
      </c>
      <c r="B428" s="50">
        <f>IFERROR(VLOOKUP(A:A,变更记录表_产品!A:B,2,0),"")</f>
        <v>42626</v>
      </c>
      <c r="C428" s="43" t="str">
        <f>IFERROR(VLOOKUP(A:A,变更记录表_产品!A:C,3,0),"")</f>
        <v>张志瑜</v>
      </c>
      <c r="D428" s="43" t="str">
        <f>IFERROR(VLOOKUP(A:A,变更记录表_产品!A:D,4,0),"")</f>
        <v>采购保障部</v>
      </c>
      <c r="E428" s="43" t="str">
        <f>IFERROR(VLOOKUP(A:A,变更记录表_产品!A:E,5,0),"")</f>
        <v>MIS</v>
      </c>
      <c r="F428" s="40" t="str">
        <f>IFERROR(VLOOKUP(A:A,变更记录表_产品!A:F,6,0),"")</f>
        <v>20160913-16POT0303合同修改问题</v>
      </c>
      <c r="G428" s="46" t="str">
        <f>IFERROR(VLOOKUP(A:A,变更记录表_产品!A:G,7,0),"")</f>
        <v xml:space="preserve">16POT0303 合同修改问题
对 16POT0303 的报批申请单的数量做修改，和合同管理界面的信息一致； </v>
      </c>
      <c r="H428" s="57" t="str">
        <f>IFERROR(VLOOKUP(A:A,变更记录表_产品!A:I,9,0),"")</f>
        <v>中</v>
      </c>
      <c r="I428" s="57">
        <f>IFERROR(VLOOKUP(A:A,变更记录表_产品!A:J,10,0),"")</f>
        <v>0.1</v>
      </c>
      <c r="J428" s="61">
        <f>IFERROR(VLOOKUP(A:A,变更记录表_产品!A:H,8,0),"")</f>
        <v>0</v>
      </c>
      <c r="K428" s="65" t="str">
        <f>IFERROR(VLOOKUP(A:A,变更记录表_产品!A:M,13,0),"")</f>
        <v>柳琢</v>
      </c>
      <c r="L428" s="65" t="str">
        <f>IFERROR(VLOOKUP(A:A,变更记录表_产品!A:N,14,0),"")</f>
        <v>陈飞</v>
      </c>
      <c r="M428" s="50">
        <f>IFERROR(VLOOKUP(A:A,变更记录表_产品!A:K,11,0),"")</f>
        <v>42632</v>
      </c>
      <c r="N428" s="50">
        <f>IFERROR(VLOOKUP(A:A,变更记录表_产品!A:L,12,0),"")</f>
        <v>42652</v>
      </c>
      <c r="O428" s="20">
        <f t="shared" ca="1" si="6"/>
        <v>491</v>
      </c>
      <c r="P428" s="65" t="str">
        <f>IFERROR(VLOOKUP(A:A,变更记录表_产品!A:O,15,0),"")</f>
        <v>数据变更</v>
      </c>
      <c r="Q428" s="70" t="str">
        <f>IFERROR(VLOOKUP(A:A,变更记录表_产品!A:P,16,0),"")</f>
        <v>已完成</v>
      </c>
      <c r="R428" s="40" t="str">
        <f>IFERROR(VLOOKUP(A:A,变更记录表_产品!A:Q,17,0),"")</f>
        <v>.\数据提取变更签字扫描件\机务\20160913-16POT0303合同修改问题-signed.pdf</v>
      </c>
      <c r="S428" s="70" t="s">
        <v>145</v>
      </c>
      <c r="T428" s="71" t="s">
        <v>232</v>
      </c>
    </row>
    <row r="429" spans="1:20" ht="56.25">
      <c r="A429" s="24">
        <v>427</v>
      </c>
      <c r="B429" s="50">
        <f>IFERROR(VLOOKUP(A:A,变更记录表_产品!A:B,2,0),"")</f>
        <v>42626</v>
      </c>
      <c r="C429" s="43" t="str">
        <f>IFERROR(VLOOKUP(A:A,变更记录表_产品!A:C,3,0),"")</f>
        <v>张志瑜</v>
      </c>
      <c r="D429" s="43" t="str">
        <f>IFERROR(VLOOKUP(A:A,变更记录表_产品!A:D,4,0),"")</f>
        <v>采购保障部</v>
      </c>
      <c r="E429" s="43" t="str">
        <f>IFERROR(VLOOKUP(A:A,变更记录表_产品!A:E,5,0),"")</f>
        <v>MIS</v>
      </c>
      <c r="F429" s="40" t="str">
        <f>IFERROR(VLOOKUP(A:A,变更记录表_产品!A:F,6,0),"")</f>
        <v>20160913-16POP1708数据修改</v>
      </c>
      <c r="G429" s="46" t="str">
        <f>IFERROR(VLOOKUP(A:A,变更记录表_产品!A:G,7,0),"")</f>
        <v>1） 把合同供应商改为：昆明利顿企业管理有限公司， 供应商编号：0027；  
2） 币种改为：RMB 
3） 把合同备注改为：通过昆明利顿国内租件、费用 STA 支付。</v>
      </c>
      <c r="H429" s="57" t="str">
        <f>IFERROR(VLOOKUP(A:A,变更记录表_产品!A:I,9,0),"")</f>
        <v>中</v>
      </c>
      <c r="I429" s="57">
        <f>IFERROR(VLOOKUP(A:A,变更记录表_产品!A:J,10,0),"")</f>
        <v>0.1</v>
      </c>
      <c r="J429" s="61">
        <f>IFERROR(VLOOKUP(A:A,变更记录表_产品!A:H,8,0),"")</f>
        <v>0</v>
      </c>
      <c r="K429" s="65" t="str">
        <f>IFERROR(VLOOKUP(A:A,变更记录表_产品!A:M,13,0),"")</f>
        <v>柳琢</v>
      </c>
      <c r="L429" s="65" t="str">
        <f>IFERROR(VLOOKUP(A:A,变更记录表_产品!A:N,14,0),"")</f>
        <v>陈飞</v>
      </c>
      <c r="M429" s="50">
        <f>IFERROR(VLOOKUP(A:A,变更记录表_产品!A:K,11,0),"")</f>
        <v>42635</v>
      </c>
      <c r="N429" s="50">
        <f>IFERROR(VLOOKUP(A:A,变更记录表_产品!A:L,12,0),"")</f>
        <v>42652</v>
      </c>
      <c r="O429" s="20">
        <f t="shared" ca="1" si="6"/>
        <v>491</v>
      </c>
      <c r="P429" s="65" t="str">
        <f>IFERROR(VLOOKUP(A:A,变更记录表_产品!A:O,15,0),"")</f>
        <v>数据变更</v>
      </c>
      <c r="Q429" s="70" t="str">
        <f>IFERROR(VLOOKUP(A:A,变更记录表_产品!A:P,16,0),"")</f>
        <v>已完成</v>
      </c>
      <c r="R429" s="40" t="str">
        <f>IFERROR(VLOOKUP(A:A,变更记录表_产品!A:Q,17,0),"")</f>
        <v>.\数据提取变更签字扫描件\机务\20160913-16POP1708数据修改-signed.pdf</v>
      </c>
      <c r="S429" s="70" t="s">
        <v>142</v>
      </c>
      <c r="T429" s="71" t="s">
        <v>232</v>
      </c>
    </row>
    <row r="430" spans="1:20">
      <c r="A430" s="24">
        <v>428</v>
      </c>
      <c r="B430" s="50">
        <f>IFERROR(VLOOKUP(A:A,变更记录表_产品!A:B,2,0),"")</f>
        <v>42627</v>
      </c>
      <c r="C430" s="43" t="str">
        <f>IFERROR(VLOOKUP(A:A,变更记录表_产品!A:C,3,0),"")</f>
        <v>张志瑜</v>
      </c>
      <c r="D430" s="43" t="str">
        <f>IFERROR(VLOOKUP(A:A,变更记录表_产品!A:D,4,0),"")</f>
        <v>采购保障部</v>
      </c>
      <c r="E430" s="43" t="str">
        <f>IFERROR(VLOOKUP(A:A,变更记录表_产品!A:E,5,0),"")</f>
        <v>MIS</v>
      </c>
      <c r="F430" s="40" t="str">
        <f>IFERROR(VLOOKUP(A:A,变更记录表_产品!A:F,6,0),"")</f>
        <v>20160914-工具1591165系统数据重复--急！</v>
      </c>
      <c r="G430" s="46" t="str">
        <f>IFERROR(VLOOKUP(A:A,变更记录表_产品!A:G,7,0),"")</f>
        <v xml:space="preserve">工具 1591165 系统数据重复 </v>
      </c>
      <c r="H430" s="57" t="str">
        <f>IFERROR(VLOOKUP(A:A,变更记录表_产品!A:I,9,0),"")</f>
        <v>高</v>
      </c>
      <c r="I430" s="57">
        <f>IFERROR(VLOOKUP(A:A,变更记录表_产品!A:J,10,0),"")</f>
        <v>0.1</v>
      </c>
      <c r="J430" s="61">
        <f>IFERROR(VLOOKUP(A:A,变更记录表_产品!A:H,8,0),"")</f>
        <v>0</v>
      </c>
      <c r="K430" s="65" t="str">
        <f>IFERROR(VLOOKUP(A:A,变更记录表_产品!A:M,13,0),"")</f>
        <v>柳琢</v>
      </c>
      <c r="L430" s="65" t="str">
        <f>IFERROR(VLOOKUP(A:A,变更记录表_产品!A:N,14,0),"")</f>
        <v>陈飞</v>
      </c>
      <c r="M430" s="50">
        <f>IFERROR(VLOOKUP(A:A,变更记录表_产品!A:K,11,0),"")</f>
        <v>42628</v>
      </c>
      <c r="N430" s="50">
        <f>IFERROR(VLOOKUP(A:A,变更记录表_产品!A:L,12,0),"")</f>
        <v>42631</v>
      </c>
      <c r="O430" s="20">
        <f t="shared" ca="1" si="6"/>
        <v>490</v>
      </c>
      <c r="P430" s="65" t="str">
        <f>IFERROR(VLOOKUP(A:A,变更记录表_产品!A:O,15,0),"")</f>
        <v>数据变更</v>
      </c>
      <c r="Q430" s="70" t="str">
        <f>IFERROR(VLOOKUP(A:A,变更记录表_产品!A:P,16,0),"")</f>
        <v>已完成</v>
      </c>
      <c r="R430" s="40" t="str">
        <f>IFERROR(VLOOKUP(A:A,变更记录表_产品!A:Q,17,0),"")</f>
        <v>.\数据提取变更签字扫描件\机务\20160914-工具1591165系统数据重复-signed.pdf</v>
      </c>
      <c r="S430" s="70" t="s">
        <v>145</v>
      </c>
      <c r="T430" s="71" t="s">
        <v>232</v>
      </c>
    </row>
    <row r="431" spans="1:20" ht="33.75">
      <c r="A431" s="24">
        <v>429</v>
      </c>
      <c r="B431" s="50">
        <f>IFERROR(VLOOKUP(A:A,变更记录表_产品!A:B,2,0),"")</f>
        <v>42627</v>
      </c>
      <c r="C431" s="43" t="str">
        <f>IFERROR(VLOOKUP(A:A,变更记录表_产品!A:C,3,0),"")</f>
        <v>张志瑜</v>
      </c>
      <c r="D431" s="43" t="str">
        <f>IFERROR(VLOOKUP(A:A,变更记录表_产品!A:D,4,0),"")</f>
        <v>采购保障部</v>
      </c>
      <c r="E431" s="43" t="str">
        <f>IFERROR(VLOOKUP(A:A,变更记录表_产品!A:E,5,0),"")</f>
        <v>MIS</v>
      </c>
      <c r="F431" s="40" t="str">
        <f>IFERROR(VLOOKUP(A:A,变更记录表_产品!A:F,6,0),"")</f>
        <v>20160914-251BDVD02R00系统数据删除</v>
      </c>
      <c r="G431" s="46" t="str">
        <f>IFERROR(VLOOKUP(A:A,变更记录表_产品!A:G,7,0),"")</f>
        <v>合同：16POS0653，件号：251BDVD02R00， 2EA, 现已收料在 KY。将该件号的收料记录、证书记录
全部删除，该合同下的该件号的收料数变为 0。</v>
      </c>
      <c r="H431" s="57" t="str">
        <f>IFERROR(VLOOKUP(A:A,变更记录表_产品!A:I,9,0),"")</f>
        <v>中</v>
      </c>
      <c r="I431" s="57">
        <f>IFERROR(VLOOKUP(A:A,变更记录表_产品!A:J,10,0),"")</f>
        <v>0.1</v>
      </c>
      <c r="J431" s="61">
        <f>IFERROR(VLOOKUP(A:A,变更记录表_产品!A:H,8,0),"")</f>
        <v>0</v>
      </c>
      <c r="K431" s="65" t="str">
        <f>IFERROR(VLOOKUP(A:A,变更记录表_产品!A:M,13,0),"")</f>
        <v>柳琢</v>
      </c>
      <c r="L431" s="65" t="str">
        <f>IFERROR(VLOOKUP(A:A,变更记录表_产品!A:N,14,0),"")</f>
        <v>陈飞</v>
      </c>
      <c r="M431" s="50">
        <f>IFERROR(VLOOKUP(A:A,变更记录表_产品!A:K,11,0),"")</f>
        <v>42634</v>
      </c>
      <c r="N431" s="50">
        <f>IFERROR(VLOOKUP(A:A,变更记录表_产品!A:L,12,0),"")</f>
        <v>42657</v>
      </c>
      <c r="O431" s="20">
        <f t="shared" ca="1" si="6"/>
        <v>490</v>
      </c>
      <c r="P431" s="65" t="str">
        <f>IFERROR(VLOOKUP(A:A,变更记录表_产品!A:O,15,0),"")</f>
        <v>数据变更</v>
      </c>
      <c r="Q431" s="70" t="str">
        <f>IFERROR(VLOOKUP(A:A,变更记录表_产品!A:P,16,0),"")</f>
        <v>已完成</v>
      </c>
      <c r="R431" s="40" t="str">
        <f>IFERROR(VLOOKUP(A:A,变更记录表_产品!A:Q,17,0),"")</f>
        <v>.\数据提取变更签字扫描件\机务\20160914-251BDVD02R00系统数据删除-signed.pdf</v>
      </c>
      <c r="S431" s="70" t="s">
        <v>145</v>
      </c>
      <c r="T431" s="71" t="s">
        <v>232</v>
      </c>
    </row>
    <row r="432" spans="1:20" ht="45">
      <c r="A432" s="24">
        <v>430</v>
      </c>
      <c r="B432" s="50">
        <f>IFERROR(VLOOKUP(A:A,变更记录表_产品!A:B,2,0),"")</f>
        <v>42627</v>
      </c>
      <c r="C432" s="43" t="str">
        <f>IFERROR(VLOOKUP(A:A,变更记录表_产品!A:C,3,0),"")</f>
        <v>张琦</v>
      </c>
      <c r="D432" s="43" t="str">
        <f>IFERROR(VLOOKUP(A:A,变更记录表_产品!A:D,4,0),"")</f>
        <v>维修工程部</v>
      </c>
      <c r="E432" s="43" t="str">
        <f>IFERROR(VLOOKUP(A:A,变更记录表_产品!A:E,5,0),"")</f>
        <v>MIS</v>
      </c>
      <c r="F432" s="40" t="str">
        <f>IFERROR(VLOOKUP(A:A,变更记录表_产品!A:F,6,0),"")</f>
        <v>CDD0036856 恢复打开状态</v>
      </c>
      <c r="G432" s="46" t="str">
        <f>IFERROR(VLOOKUP(A:A,变更记录表_产品!A:G,7,0),"")</f>
        <v>由于好几张FLB录入混乱了，其中CDD0036856使用错误的FLB号进行关闭， 造成CDD与错误FLB关联。
CDD0036856请恢复打开状态，请于上午修复数据。后续PPC进行MIS 前端FLB修改。</v>
      </c>
      <c r="H432" s="57" t="str">
        <f>IFERROR(VLOOKUP(A:A,变更记录表_产品!A:I,9,0),"")</f>
        <v>高</v>
      </c>
      <c r="I432" s="57">
        <f>IFERROR(VLOOKUP(A:A,变更记录表_产品!A:J,10,0),"")</f>
        <v>0.1</v>
      </c>
      <c r="J432" s="61">
        <f>IFERROR(VLOOKUP(A:A,变更记录表_产品!A:H,8,0),"")</f>
        <v>0</v>
      </c>
      <c r="K432" s="65" t="str">
        <f>IFERROR(VLOOKUP(A:A,变更记录表_产品!A:M,13,0),"")</f>
        <v>程泽</v>
      </c>
      <c r="L432" s="65" t="str">
        <f>IFERROR(VLOOKUP(A:A,变更记录表_产品!A:N,14,0),"")</f>
        <v>陈飞</v>
      </c>
      <c r="M432" s="50">
        <f>IFERROR(VLOOKUP(A:A,变更记录表_产品!A:K,11,0),"")</f>
        <v>42627</v>
      </c>
      <c r="N432" s="50">
        <f>IFERROR(VLOOKUP(A:A,变更记录表_产品!A:L,12,0),"")</f>
        <v>42627</v>
      </c>
      <c r="O432" s="20">
        <f t="shared" ca="1" si="6"/>
        <v>490</v>
      </c>
      <c r="P432" s="65" t="str">
        <f>IFERROR(VLOOKUP(A:A,变更记录表_产品!A:O,15,0),"")</f>
        <v>数据变更</v>
      </c>
      <c r="Q432" s="70" t="str">
        <f>IFERROR(VLOOKUP(A:A,变更记录表_产品!A:P,16,0),"")</f>
        <v>已完成</v>
      </c>
      <c r="R432" s="40" t="str">
        <f>IFERROR(VLOOKUP(A:A,变更记录表_产品!A:Q,17,0),"")</f>
        <v>.\数据提取变更签字扫描件\机务\20160914.pdf</v>
      </c>
      <c r="S432" s="70" t="s">
        <v>92</v>
      </c>
      <c r="T432" s="71" t="s">
        <v>232</v>
      </c>
    </row>
    <row r="433" spans="1:20" ht="22.5">
      <c r="A433" s="24">
        <v>431</v>
      </c>
      <c r="B433" s="50">
        <f>IFERROR(VLOOKUP(A:A,变更记录表_产品!A:B,2,0),"")</f>
        <v>42627</v>
      </c>
      <c r="C433" s="43" t="str">
        <f>IFERROR(VLOOKUP(A:A,变更记录表_产品!A:C,3,0),"")</f>
        <v>罗强</v>
      </c>
      <c r="D433" s="43" t="str">
        <f>IFERROR(VLOOKUP(A:A,变更记录表_产品!A:D,4,0),"")</f>
        <v>维修工程部</v>
      </c>
      <c r="E433" s="43" t="str">
        <f>IFERROR(VLOOKUP(A:A,变更记录表_产品!A:E,5,0),"")</f>
        <v>MIS</v>
      </c>
      <c r="F433" s="40" t="str">
        <f>IFERROR(VLOOKUP(A:A,变更记录表_产品!A:F,6,0),"")</f>
        <v>FLB号码修改</v>
      </c>
      <c r="G433" s="46" t="str">
        <f>IFERROR(VLOOKUP(A:A,变更记录表_产品!A:G,7,0),"")</f>
        <v>将FLB工程师录入的内容，从FLB（F0677811）搬移到FLB（F0677881）上</v>
      </c>
      <c r="H433" s="57" t="str">
        <f>IFERROR(VLOOKUP(A:A,变更记录表_产品!A:I,9,0),"")</f>
        <v>中</v>
      </c>
      <c r="I433" s="57">
        <f>IFERROR(VLOOKUP(A:A,变更记录表_产品!A:J,10,0),"")</f>
        <v>0.2</v>
      </c>
      <c r="J433" s="61" t="str">
        <f>IFERROR(VLOOKUP(A:A,变更记录表_产品!A:H,8,0),"")</f>
        <v>维修人员将FLB号输错了</v>
      </c>
      <c r="K433" s="65" t="str">
        <f>IFERROR(VLOOKUP(A:A,变更记录表_产品!A:M,13,0),"")</f>
        <v>程泽</v>
      </c>
      <c r="L433" s="65" t="str">
        <f>IFERROR(VLOOKUP(A:A,变更记录表_产品!A:N,14,0),"")</f>
        <v>陈飞</v>
      </c>
      <c r="M433" s="50">
        <f>IFERROR(VLOOKUP(A:A,变更记录表_产品!A:K,11,0),"")</f>
        <v>42634</v>
      </c>
      <c r="N433" s="50">
        <f>IFERROR(VLOOKUP(A:A,变更记录表_产品!A:L,12,0),"")</f>
        <v>42633</v>
      </c>
      <c r="O433" s="20">
        <f t="shared" ca="1" si="6"/>
        <v>490</v>
      </c>
      <c r="P433" s="65" t="str">
        <f>IFERROR(VLOOKUP(A:A,变更记录表_产品!A:O,15,0),"")</f>
        <v>数据提取</v>
      </c>
      <c r="Q433" s="70" t="str">
        <f>IFERROR(VLOOKUP(A:A,变更记录表_产品!A:P,16,0),"")</f>
        <v>已完成</v>
      </c>
      <c r="R433" s="40" t="str">
        <f>IFERROR(VLOOKUP(A:A,变更记录表_产品!A:Q,17,0),"")</f>
        <v>.\数据提取变更签字扫描件\机务\20160914.pdf</v>
      </c>
      <c r="S433" s="70" t="s">
        <v>92</v>
      </c>
      <c r="T433" s="71" t="s">
        <v>232</v>
      </c>
    </row>
    <row r="434" spans="1:20" ht="22.5">
      <c r="A434" s="24">
        <v>432</v>
      </c>
      <c r="B434" s="50">
        <f>IFERROR(VLOOKUP(A:A,变更记录表_产品!A:B,2,0),"")</f>
        <v>42627</v>
      </c>
      <c r="C434" s="43" t="str">
        <f>IFERROR(VLOOKUP(A:A,变更记录表_产品!A:C,3,0),"")</f>
        <v>张志瑜</v>
      </c>
      <c r="D434" s="43" t="str">
        <f>IFERROR(VLOOKUP(A:A,变更记录表_产品!A:D,4,0),"")</f>
        <v>采购保障部</v>
      </c>
      <c r="E434" s="43" t="str">
        <f>IFERROR(VLOOKUP(A:A,变更记录表_产品!A:E,5,0),"")</f>
        <v>MIS</v>
      </c>
      <c r="F434" s="40" t="str">
        <f>IFERROR(VLOOKUP(A:A,变更记录表_产品!A:F,6,0),"")</f>
        <v>20160914-D24005000 序号Y10116数据删除</v>
      </c>
      <c r="G434" s="46" t="str">
        <f>IFERROR(VLOOKUP(A:A,变更记录表_产品!A:G,7,0),"")</f>
        <v>件号：D24005000，序号：Y10116 被错误收料入库、转库、发料</v>
      </c>
      <c r="H434" s="57" t="str">
        <f>IFERROR(VLOOKUP(A:A,变更记录表_产品!A:I,9,0),"")</f>
        <v>低</v>
      </c>
      <c r="I434" s="57">
        <f>IFERROR(VLOOKUP(A:A,变更记录表_产品!A:J,10,0),"")</f>
        <v>0.1</v>
      </c>
      <c r="J434" s="61">
        <f>IFERROR(VLOOKUP(A:A,变更记录表_产品!A:H,8,0),"")</f>
        <v>0</v>
      </c>
      <c r="K434" s="65" t="str">
        <f>IFERROR(VLOOKUP(A:A,变更记录表_产品!A:M,13,0),"")</f>
        <v>柳琢</v>
      </c>
      <c r="L434" s="65" t="str">
        <f>IFERROR(VLOOKUP(A:A,变更记录表_产品!A:N,14,0),"")</f>
        <v>陈飞</v>
      </c>
      <c r="M434" s="50">
        <f>IFERROR(VLOOKUP(A:A,变更记录表_产品!A:K,11,0),"")</f>
        <v>42657</v>
      </c>
      <c r="N434" s="50">
        <f>IFERROR(VLOOKUP(A:A,变更记录表_产品!A:L,12,0),"")</f>
        <v>42657</v>
      </c>
      <c r="O434" s="20">
        <f t="shared" ca="1" si="6"/>
        <v>490</v>
      </c>
      <c r="P434" s="65" t="str">
        <f>IFERROR(VLOOKUP(A:A,变更记录表_产品!A:O,15,0),"")</f>
        <v>数据变更</v>
      </c>
      <c r="Q434" s="70" t="str">
        <f>IFERROR(VLOOKUP(A:A,变更记录表_产品!A:P,16,0),"")</f>
        <v>已完成</v>
      </c>
      <c r="R434" s="40" t="str">
        <f>IFERROR(VLOOKUP(A:A,变更记录表_产品!A:Q,17,0),"")</f>
        <v>.\数据提取变更签字扫描件\机务\20160914-D24005000 序号Y10116数据删除-signed.pdf</v>
      </c>
      <c r="S434" s="70" t="s">
        <v>92</v>
      </c>
      <c r="T434" s="71" t="s">
        <v>232</v>
      </c>
    </row>
    <row r="435" spans="1:20" ht="22.5">
      <c r="A435" s="24">
        <v>433</v>
      </c>
      <c r="B435" s="50">
        <f>IFERROR(VLOOKUP(A:A,变更记录表_产品!A:B,2,0),"")</f>
        <v>42631</v>
      </c>
      <c r="C435" s="43" t="str">
        <f>IFERROR(VLOOKUP(A:A,变更记录表_产品!A:C,3,0),"")</f>
        <v>张志瑜</v>
      </c>
      <c r="D435" s="43" t="str">
        <f>IFERROR(VLOOKUP(A:A,变更记录表_产品!A:D,4,0),"")</f>
        <v>采购保障部</v>
      </c>
      <c r="E435" s="43" t="str">
        <f>IFERROR(VLOOKUP(A:A,变更记录表_产品!A:E,5,0),"")</f>
        <v>MIS</v>
      </c>
      <c r="F435" s="40" t="str">
        <f>IFERROR(VLOOKUP(A:A,变更记录表_产品!A:F,6,0),"")</f>
        <v>20160915-C20195162几个序号的库寿信息删除</v>
      </c>
      <c r="G435" s="46" t="str">
        <f>IFERROR(VLOOKUP(A:A,变更记录表_产品!A:G,7,0),"")</f>
        <v xml:space="preserve">件号：C20195162,序号：55175、55208、55209、55199 库寿信息删除 </v>
      </c>
      <c r="H435" s="57" t="str">
        <f>IFERROR(VLOOKUP(A:A,变更记录表_产品!A:I,9,0),"")</f>
        <v>中</v>
      </c>
      <c r="I435" s="57">
        <f>IFERROR(VLOOKUP(A:A,变更记录表_产品!A:J,10,0),"")</f>
        <v>0.1</v>
      </c>
      <c r="J435" s="61">
        <f>IFERROR(VLOOKUP(A:A,变更记录表_产品!A:H,8,0),"")</f>
        <v>0</v>
      </c>
      <c r="K435" s="65" t="str">
        <f>IFERROR(VLOOKUP(A:A,变更记录表_产品!A:M,13,0),"")</f>
        <v>柳琢</v>
      </c>
      <c r="L435" s="65" t="str">
        <f>IFERROR(VLOOKUP(A:A,变更记录表_产品!A:N,14,0),"")</f>
        <v>陈飞</v>
      </c>
      <c r="M435" s="50">
        <f>IFERROR(VLOOKUP(A:A,变更记录表_产品!A:K,11,0),"")</f>
        <v>42641</v>
      </c>
      <c r="N435" s="50">
        <f>IFERROR(VLOOKUP(A:A,变更记录表_产品!A:L,12,0),"")</f>
        <v>42633</v>
      </c>
      <c r="O435" s="20">
        <f t="shared" ca="1" si="6"/>
        <v>486</v>
      </c>
      <c r="P435" s="65" t="str">
        <f>IFERROR(VLOOKUP(A:A,变更记录表_产品!A:O,15,0),"")</f>
        <v>数据变更</v>
      </c>
      <c r="Q435" s="70" t="str">
        <f>IFERROR(VLOOKUP(A:A,变更记录表_产品!A:P,16,0),"")</f>
        <v>已完成</v>
      </c>
      <c r="R435" s="40" t="str">
        <f>IFERROR(VLOOKUP(A:A,变更记录表_产品!A:Q,17,0),"")</f>
        <v>.\数据提取变更签字扫描件\机务\20160915-C20195162几个序号的库寿信息删除-signed.pdf</v>
      </c>
      <c r="S435" s="70" t="s">
        <v>145</v>
      </c>
      <c r="T435" s="71" t="s">
        <v>232</v>
      </c>
    </row>
    <row r="436" spans="1:20" ht="22.5">
      <c r="A436" s="24">
        <v>434</v>
      </c>
      <c r="B436" s="50">
        <f>IFERROR(VLOOKUP(A:A,变更记录表_产品!A:B,2,0),"")</f>
        <v>42631</v>
      </c>
      <c r="C436" s="43" t="str">
        <f>IFERROR(VLOOKUP(A:A,变更记录表_产品!A:C,3,0),"")</f>
        <v>张志瑜</v>
      </c>
      <c r="D436" s="43" t="str">
        <f>IFERROR(VLOOKUP(A:A,变更记录表_产品!A:D,4,0),"")</f>
        <v>采购保障部</v>
      </c>
      <c r="E436" s="43" t="str">
        <f>IFERROR(VLOOKUP(A:A,变更记录表_产品!A:E,5,0),"")</f>
        <v>MIS</v>
      </c>
      <c r="F436" s="40" t="str">
        <f>IFERROR(VLOOKUP(A:A,变更记录表_产品!A:F,6,0),"")</f>
        <v>20160918-965-1696-051退回YC BKY</v>
      </c>
      <c r="G436" s="46" t="str">
        <f>IFERROR(VLOOKUP(A:A,变更记录表_产品!A:G,7,0),"")</f>
        <v>件号：965-1696-051,序号：RTA50D-00660、RTA50D-00785 退回 CK-YC-PVG,BKY</v>
      </c>
      <c r="H436" s="57" t="str">
        <f>IFERROR(VLOOKUP(A:A,变更记录表_产品!A:I,9,0),"")</f>
        <v>中</v>
      </c>
      <c r="I436" s="57">
        <f>IFERROR(VLOOKUP(A:A,变更记录表_产品!A:J,10,0),"")</f>
        <v>0.1</v>
      </c>
      <c r="J436" s="61">
        <f>IFERROR(VLOOKUP(A:A,变更记录表_产品!A:H,8,0),"")</f>
        <v>0</v>
      </c>
      <c r="K436" s="65" t="str">
        <f>IFERROR(VLOOKUP(A:A,变更记录表_产品!A:M,13,0),"")</f>
        <v>柳琢</v>
      </c>
      <c r="L436" s="65" t="str">
        <f>IFERROR(VLOOKUP(A:A,变更记录表_产品!A:N,14,0),"")</f>
        <v>陈飞</v>
      </c>
      <c r="M436" s="50">
        <f>IFERROR(VLOOKUP(A:A,变更记录表_产品!A:K,11,0),"")</f>
        <v>42635</v>
      </c>
      <c r="N436" s="50">
        <f>IFERROR(VLOOKUP(A:A,变更记录表_产品!A:L,12,0),"")</f>
        <v>42633</v>
      </c>
      <c r="O436" s="20">
        <f t="shared" ca="1" si="6"/>
        <v>486</v>
      </c>
      <c r="P436" s="65" t="str">
        <f>IFERROR(VLOOKUP(A:A,变更记录表_产品!A:O,15,0),"")</f>
        <v>数据变更</v>
      </c>
      <c r="Q436" s="70" t="str">
        <f>IFERROR(VLOOKUP(A:A,变更记录表_产品!A:P,16,0),"")</f>
        <v>已完成</v>
      </c>
      <c r="R436" s="40" t="str">
        <f>IFERROR(VLOOKUP(A:A,变更记录表_产品!A:Q,17,0),"")</f>
        <v>.\数据提取变更签字扫描件\机务\20160918-965-1696-051退回YC BKY-signed.pdf</v>
      </c>
      <c r="S436" s="70" t="s">
        <v>145</v>
      </c>
      <c r="T436" s="71" t="s">
        <v>232</v>
      </c>
    </row>
    <row r="437" spans="1:20" ht="22.5">
      <c r="A437" s="24">
        <v>435</v>
      </c>
      <c r="B437" s="50">
        <f>IFERROR(VLOOKUP(A:A,变更记录表_产品!A:B,2,0),"")</f>
        <v>42631</v>
      </c>
      <c r="C437" s="43" t="str">
        <f>IFERROR(VLOOKUP(A:A,变更记录表_产品!A:C,3,0),"")</f>
        <v>张志瑜</v>
      </c>
      <c r="D437" s="43" t="str">
        <f>IFERROR(VLOOKUP(A:A,变更记录表_产品!A:D,4,0),"")</f>
        <v>采购保障部</v>
      </c>
      <c r="E437" s="43" t="str">
        <f>IFERROR(VLOOKUP(A:A,变更记录表_产品!A:E,5,0),"")</f>
        <v>MIS</v>
      </c>
      <c r="F437" s="40" t="str">
        <f>IFERROR(VLOOKUP(A:A,变更记录表_产品!A:F,6,0),"")</f>
        <v>20160918-90501100937系统数据有问题</v>
      </c>
      <c r="G437" s="46" t="str">
        <f>IFERROR(VLOOKUP(A:A,变更记录表_产品!A:G,7,0),"")</f>
        <v xml:space="preserve">条形码：90501100937综合查询界面上部的仓库和架位信息改为仓库：CK-KY-PVG,  架位：JD1804-D </v>
      </c>
      <c r="H437" s="57" t="str">
        <f>IFERROR(VLOOKUP(A:A,变更记录表_产品!A:I,9,0),"")</f>
        <v>高</v>
      </c>
      <c r="I437" s="57">
        <f>IFERROR(VLOOKUP(A:A,变更记录表_产品!A:J,10,0),"")</f>
        <v>0.1</v>
      </c>
      <c r="J437" s="61">
        <f>IFERROR(VLOOKUP(A:A,变更记录表_产品!A:H,8,0),"")</f>
        <v>0</v>
      </c>
      <c r="K437" s="65" t="str">
        <f>IFERROR(VLOOKUP(A:A,变更记录表_产品!A:M,13,0),"")</f>
        <v>柳琢</v>
      </c>
      <c r="L437" s="65" t="str">
        <f>IFERROR(VLOOKUP(A:A,变更记录表_产品!A:N,14,0),"")</f>
        <v>陈飞</v>
      </c>
      <c r="M437" s="50">
        <f>IFERROR(VLOOKUP(A:A,变更记录表_产品!A:K,11,0),"")</f>
        <v>42632</v>
      </c>
      <c r="N437" s="50">
        <f>IFERROR(VLOOKUP(A:A,变更记录表_产品!A:L,12,0),"")</f>
        <v>42631</v>
      </c>
      <c r="O437" s="20">
        <f t="shared" ca="1" si="6"/>
        <v>486</v>
      </c>
      <c r="P437" s="65" t="str">
        <f>IFERROR(VLOOKUP(A:A,变更记录表_产品!A:O,15,0),"")</f>
        <v>数据变更</v>
      </c>
      <c r="Q437" s="70" t="str">
        <f>IFERROR(VLOOKUP(A:A,变更记录表_产品!A:P,16,0),"")</f>
        <v>已完成</v>
      </c>
      <c r="R437" s="40" t="str">
        <f>IFERROR(VLOOKUP(A:A,变更记录表_产品!A:Q,17,0),"")</f>
        <v>.\数据提取变更签字扫描件\机务\20160918-90501100937系统数据有问题-signed.pdf</v>
      </c>
      <c r="S437" s="70" t="s">
        <v>145</v>
      </c>
      <c r="T437" s="71" t="s">
        <v>232</v>
      </c>
    </row>
    <row r="438" spans="1:20">
      <c r="A438" s="24">
        <v>436</v>
      </c>
      <c r="B438" s="50">
        <f>IFERROR(VLOOKUP(A:A,变更记录表_产品!A:B,2,0),"")</f>
        <v>42634</v>
      </c>
      <c r="C438" s="43" t="str">
        <f>IFERROR(VLOOKUP(A:A,变更记录表_产品!A:C,3,0),"")</f>
        <v>张志瑜</v>
      </c>
      <c r="D438" s="43" t="str">
        <f>IFERROR(VLOOKUP(A:A,变更记录表_产品!A:D,4,0),"")</f>
        <v>采购保障部</v>
      </c>
      <c r="E438" s="43" t="str">
        <f>IFERROR(VLOOKUP(A:A,变更记录表_产品!A:E,5,0),"")</f>
        <v>MIS</v>
      </c>
      <c r="F438" s="40" t="str">
        <f>IFERROR(VLOOKUP(A:A,变更记录表_产品!A:F,6,0),"")</f>
        <v>20160921-工具件号删除</v>
      </c>
      <c r="G438" s="46" t="str">
        <f>IFERROR(VLOOKUP(A:A,变更记录表_产品!A:G,7,0),"")</f>
        <v xml:space="preserve">自编号：17523,17524,17525,17526 </v>
      </c>
      <c r="H438" s="57" t="str">
        <f>IFERROR(VLOOKUP(A:A,变更记录表_产品!A:I,9,0),"")</f>
        <v>中</v>
      </c>
      <c r="I438" s="57">
        <f>IFERROR(VLOOKUP(A:A,变更记录表_产品!A:J,10,0),"")</f>
        <v>0.1</v>
      </c>
      <c r="J438" s="61">
        <f>IFERROR(VLOOKUP(A:A,变更记录表_产品!A:H,8,0),"")</f>
        <v>0</v>
      </c>
      <c r="K438" s="65" t="str">
        <f>IFERROR(VLOOKUP(A:A,变更记录表_产品!A:M,13,0),"")</f>
        <v>柳琢</v>
      </c>
      <c r="L438" s="65" t="str">
        <f>IFERROR(VLOOKUP(A:A,变更记录表_产品!A:N,14,0),"")</f>
        <v>陈飞</v>
      </c>
      <c r="M438" s="50">
        <f>IFERROR(VLOOKUP(A:A,变更记录表_产品!A:K,11,0),"")</f>
        <v>42643</v>
      </c>
      <c r="N438" s="50">
        <f>IFERROR(VLOOKUP(A:A,变更记录表_产品!A:L,12,0),"")</f>
        <v>42652</v>
      </c>
      <c r="O438" s="20">
        <f t="shared" ca="1" si="6"/>
        <v>483</v>
      </c>
      <c r="P438" s="65" t="str">
        <f>IFERROR(VLOOKUP(A:A,变更记录表_产品!A:O,15,0),"")</f>
        <v>数据变更</v>
      </c>
      <c r="Q438" s="70" t="str">
        <f>IFERROR(VLOOKUP(A:A,变更记录表_产品!A:P,16,0),"")</f>
        <v>已完成</v>
      </c>
      <c r="R438" s="40" t="str">
        <f>IFERROR(VLOOKUP(A:A,变更记录表_产品!A:Q,17,0),"")</f>
        <v>.\数据提取变更签字扫描件\机务\20160921-工具件号删除-signed.pdf</v>
      </c>
      <c r="S438" s="70" t="s">
        <v>145</v>
      </c>
      <c r="T438" s="71" t="s">
        <v>232</v>
      </c>
    </row>
    <row r="439" spans="1:20">
      <c r="A439" s="24">
        <v>437</v>
      </c>
      <c r="B439" s="50">
        <f>IFERROR(VLOOKUP(A:A,变更记录表_产品!A:B,2,0),"")</f>
        <v>42634</v>
      </c>
      <c r="C439" s="43" t="str">
        <f>IFERROR(VLOOKUP(A:A,变更记录表_产品!A:C,3,0),"")</f>
        <v>张志瑜</v>
      </c>
      <c r="D439" s="43" t="str">
        <f>IFERROR(VLOOKUP(A:A,变更记录表_产品!A:D,4,0),"")</f>
        <v>采购保障部</v>
      </c>
      <c r="E439" s="43" t="str">
        <f>IFERROR(VLOOKUP(A:A,变更记录表_产品!A:E,5,0),"")</f>
        <v>MIS</v>
      </c>
      <c r="F439" s="40" t="str">
        <f>IFERROR(VLOOKUP(A:A,变更记录表_产品!A:F,6,0),"")</f>
        <v>20160921-工具从检测清单中删除-signed</v>
      </c>
      <c r="G439" s="46" t="str">
        <f>IFERROR(VLOOKUP(A:A,变更记录表_产品!A:G,7,0),"")</f>
        <v xml:space="preserve">条形码：104412， 1044101 </v>
      </c>
      <c r="H439" s="57" t="str">
        <f>IFERROR(VLOOKUP(A:A,变更记录表_产品!A:I,9,0),"")</f>
        <v>中</v>
      </c>
      <c r="I439" s="57">
        <f>IFERROR(VLOOKUP(A:A,变更记录表_产品!A:J,10,0),"")</f>
        <v>0.1</v>
      </c>
      <c r="J439" s="61">
        <f>IFERROR(VLOOKUP(A:A,变更记录表_产品!A:H,8,0),"")</f>
        <v>0</v>
      </c>
      <c r="K439" s="65" t="str">
        <f>IFERROR(VLOOKUP(A:A,变更记录表_产品!A:M,13,0),"")</f>
        <v>柳琢</v>
      </c>
      <c r="L439" s="65" t="str">
        <f>IFERROR(VLOOKUP(A:A,变更记录表_产品!A:N,14,0),"")</f>
        <v>陈飞</v>
      </c>
      <c r="M439" s="50">
        <f>IFERROR(VLOOKUP(A:A,变更记录表_产品!A:K,11,0),"")</f>
        <v>42643</v>
      </c>
      <c r="N439" s="50">
        <f>IFERROR(VLOOKUP(A:A,变更记录表_产品!A:L,12,0),"")</f>
        <v>42657</v>
      </c>
      <c r="O439" s="20">
        <f t="shared" ca="1" si="6"/>
        <v>483</v>
      </c>
      <c r="P439" s="65" t="str">
        <f>IFERROR(VLOOKUP(A:A,变更记录表_产品!A:O,15,0),"")</f>
        <v>数据变更</v>
      </c>
      <c r="Q439" s="70" t="str">
        <f>IFERROR(VLOOKUP(A:A,变更记录表_产品!A:P,16,0),"")</f>
        <v>已完成</v>
      </c>
      <c r="R439" s="40" t="str">
        <f>IFERROR(VLOOKUP(A:A,变更记录表_产品!A:Q,17,0),"")</f>
        <v>.\数据提取变更签字扫描件\机务\20160921-工具从检测清单中删除-signed.pdf</v>
      </c>
      <c r="S439" s="70" t="s">
        <v>145</v>
      </c>
      <c r="T439" s="71" t="s">
        <v>232</v>
      </c>
    </row>
    <row r="440" spans="1:20">
      <c r="A440" s="24">
        <v>438</v>
      </c>
      <c r="B440" s="50">
        <f>IFERROR(VLOOKUP(A:A,变更记录表_产品!A:B,2,0),"")</f>
        <v>42635</v>
      </c>
      <c r="C440" s="43" t="str">
        <f>IFERROR(VLOOKUP(A:A,变更记录表_产品!A:C,3,0),"")</f>
        <v>张志瑜</v>
      </c>
      <c r="D440" s="43" t="str">
        <f>IFERROR(VLOOKUP(A:A,变更记录表_产品!A:D,4,0),"")</f>
        <v>采购保障部</v>
      </c>
      <c r="E440" s="43" t="str">
        <f>IFERROR(VLOOKUP(A:A,变更记录表_产品!A:E,5,0),"")</f>
        <v>MIS</v>
      </c>
      <c r="F440" s="40" t="str">
        <f>IFERROR(VLOOKUP(A:A,变更记录表_产品!A:F,6,0),"")</f>
        <v>20160922-137631065914库存数据重复</v>
      </c>
      <c r="G440" s="46" t="str">
        <f>IFERROR(VLOOKUP(A:A,变更记录表_产品!A:G,7,0),"")</f>
        <v>137631065914 工具库存重复</v>
      </c>
      <c r="H440" s="57" t="str">
        <f>IFERROR(VLOOKUP(A:A,变更记录表_产品!A:I,9,0),"")</f>
        <v>高</v>
      </c>
      <c r="I440" s="57">
        <f>IFERROR(VLOOKUP(A:A,变更记录表_产品!A:J,10,0),"")</f>
        <v>0</v>
      </c>
      <c r="J440" s="61">
        <f>IFERROR(VLOOKUP(A:A,变更记录表_产品!A:H,8,0),"")</f>
        <v>0</v>
      </c>
      <c r="K440" s="65" t="str">
        <f>IFERROR(VLOOKUP(A:A,变更记录表_产品!A:M,13,0),"")</f>
        <v>柳琢</v>
      </c>
      <c r="L440" s="65" t="str">
        <f>IFERROR(VLOOKUP(A:A,变更记录表_产品!A:N,14,0),"")</f>
        <v>陈飞</v>
      </c>
      <c r="M440" s="50">
        <f>IFERROR(VLOOKUP(A:A,变更记录表_产品!A:K,11,0),"")</f>
        <v>42636</v>
      </c>
      <c r="N440" s="50">
        <f>IFERROR(VLOOKUP(A:A,变更记录表_产品!A:L,12,0),"")</f>
        <v>42640</v>
      </c>
      <c r="O440" s="20">
        <f t="shared" ca="1" si="6"/>
        <v>482</v>
      </c>
      <c r="P440" s="65" t="str">
        <f>IFERROR(VLOOKUP(A:A,变更记录表_产品!A:O,15,0),"")</f>
        <v>数据变更</v>
      </c>
      <c r="Q440" s="70" t="str">
        <f>IFERROR(VLOOKUP(A:A,变更记录表_产品!A:P,16,0),"")</f>
        <v>已完成</v>
      </c>
      <c r="R440" s="40" t="str">
        <f>IFERROR(VLOOKUP(A:A,变更记录表_产品!A:Q,17,0),"")</f>
        <v>.\数据提取变更签字扫描件\机务\20160922-137631065914库存数据重复-signed.pdf</v>
      </c>
      <c r="S440" s="70" t="s">
        <v>145</v>
      </c>
      <c r="T440" s="71" t="s">
        <v>232</v>
      </c>
    </row>
    <row r="441" spans="1:20">
      <c r="A441" s="24">
        <v>439</v>
      </c>
      <c r="B441" s="50">
        <f>IFERROR(VLOOKUP(A:A,变更记录表_产品!A:B,2,0),"")</f>
        <v>42635</v>
      </c>
      <c r="C441" s="43" t="str">
        <f>IFERROR(VLOOKUP(A:A,变更记录表_产品!A:C,3,0),"")</f>
        <v>张志瑜</v>
      </c>
      <c r="D441" s="43" t="str">
        <f>IFERROR(VLOOKUP(A:A,变更记录表_产品!A:D,4,0),"")</f>
        <v>采购保障部</v>
      </c>
      <c r="E441" s="43" t="str">
        <f>IFERROR(VLOOKUP(A:A,变更记录表_产品!A:E,5,0),"")</f>
        <v>MIS</v>
      </c>
      <c r="F441" s="40" t="str">
        <f>IFERROR(VLOOKUP(A:A,变更记录表_产品!A:F,6,0),"")</f>
        <v>20160922-901401-901402系统件号重复</v>
      </c>
      <c r="G441" s="46" t="str">
        <f>IFERROR(VLOOKUP(A:A,变更记录表_产品!A:G,7,0),"")</f>
        <v>9014 6023 一个条形码搜出两条数据</v>
      </c>
      <c r="H441" s="57" t="str">
        <f>IFERROR(VLOOKUP(A:A,变更记录表_产品!A:I,9,0),"")</f>
        <v>中</v>
      </c>
      <c r="I441" s="57">
        <f>IFERROR(VLOOKUP(A:A,变更记录表_产品!A:J,10,0),"")</f>
        <v>0.1</v>
      </c>
      <c r="J441" s="61">
        <f>IFERROR(VLOOKUP(A:A,变更记录表_产品!A:H,8,0),"")</f>
        <v>0</v>
      </c>
      <c r="K441" s="65" t="str">
        <f>IFERROR(VLOOKUP(A:A,变更记录表_产品!A:M,13,0),"")</f>
        <v>柳琢</v>
      </c>
      <c r="L441" s="65" t="str">
        <f>IFERROR(VLOOKUP(A:A,变更记录表_产品!A:N,14,0),"")</f>
        <v>陈飞</v>
      </c>
      <c r="M441" s="50">
        <f>IFERROR(VLOOKUP(A:A,变更记录表_产品!A:K,11,0),"")</f>
        <v>42643</v>
      </c>
      <c r="N441" s="50">
        <f>IFERROR(VLOOKUP(A:A,变更记录表_产品!A:L,12,0),"")</f>
        <v>42652</v>
      </c>
      <c r="O441" s="20">
        <f t="shared" ca="1" si="6"/>
        <v>482</v>
      </c>
      <c r="P441" s="65" t="str">
        <f>IFERROR(VLOOKUP(A:A,变更记录表_产品!A:O,15,0),"")</f>
        <v>数据变更</v>
      </c>
      <c r="Q441" s="70" t="str">
        <f>IFERROR(VLOOKUP(A:A,变更记录表_产品!A:P,16,0),"")</f>
        <v>已完成</v>
      </c>
      <c r="R441" s="40" t="str">
        <f>IFERROR(VLOOKUP(A:A,变更记录表_产品!A:Q,17,0),"")</f>
        <v>.\数据提取变更签字扫描件\机务\20160922-901401-901402系统件号重复-signed.pdf</v>
      </c>
      <c r="S441" s="70" t="s">
        <v>145</v>
      </c>
      <c r="T441" s="71" t="s">
        <v>232</v>
      </c>
    </row>
    <row r="442" spans="1:20">
      <c r="A442" s="24">
        <v>440</v>
      </c>
      <c r="B442" s="50">
        <f>IFERROR(VLOOKUP(A:A,变更记录表_产品!A:B,2,0),"")</f>
        <v>42635</v>
      </c>
      <c r="C442" s="43" t="str">
        <f>IFERROR(VLOOKUP(A:A,变更记录表_产品!A:C,3,0),"")</f>
        <v>张志瑜</v>
      </c>
      <c r="D442" s="43" t="str">
        <f>IFERROR(VLOOKUP(A:A,变更记录表_产品!A:D,4,0),"")</f>
        <v>采购保障部</v>
      </c>
      <c r="E442" s="43" t="str">
        <f>IFERROR(VLOOKUP(A:A,变更记录表_产品!A:E,5,0),"")</f>
        <v>MIS</v>
      </c>
      <c r="F442" s="40" t="str">
        <f>IFERROR(VLOOKUP(A:A,变更记录表_产品!A:F,6,0),"")</f>
        <v>20160922-16POLS0243无法推送ERP</v>
      </c>
      <c r="G442" s="46" t="str">
        <f>IFERROR(VLOOKUP(A:A,变更记录表_产品!A:G,7,0),"")</f>
        <v xml:space="preserve">16POLS0243 无法推送 ERP </v>
      </c>
      <c r="H442" s="57" t="str">
        <f>IFERROR(VLOOKUP(A:A,变更记录表_产品!A:I,9,0),"")</f>
        <v>中</v>
      </c>
      <c r="I442" s="57">
        <f>IFERROR(VLOOKUP(A:A,变更记录表_产品!A:J,10,0),"")</f>
        <v>0.1</v>
      </c>
      <c r="J442" s="61">
        <f>IFERROR(VLOOKUP(A:A,变更记录表_产品!A:H,8,0),"")</f>
        <v>0</v>
      </c>
      <c r="K442" s="65" t="str">
        <f>IFERROR(VLOOKUP(A:A,变更记录表_产品!A:M,13,0),"")</f>
        <v>柳琢</v>
      </c>
      <c r="L442" s="65" t="str">
        <f>IFERROR(VLOOKUP(A:A,变更记录表_产品!A:N,14,0),"")</f>
        <v>陈飞</v>
      </c>
      <c r="M442" s="50">
        <f>IFERROR(VLOOKUP(A:A,变更记录表_产品!A:K,11,0),"")</f>
        <v>42642</v>
      </c>
      <c r="N442" s="50">
        <f>IFERROR(VLOOKUP(A:A,变更记录表_产品!A:L,12,0),"")</f>
        <v>42657</v>
      </c>
      <c r="O442" s="20">
        <f t="shared" ca="1" si="6"/>
        <v>482</v>
      </c>
      <c r="P442" s="65" t="str">
        <f>IFERROR(VLOOKUP(A:A,变更记录表_产品!A:O,15,0),"")</f>
        <v>数据变更</v>
      </c>
      <c r="Q442" s="70" t="str">
        <f>IFERROR(VLOOKUP(A:A,变更记录表_产品!A:P,16,0),"")</f>
        <v>已完成</v>
      </c>
      <c r="R442" s="40" t="str">
        <f>IFERROR(VLOOKUP(A:A,变更记录表_产品!A:Q,17,0),"")</f>
        <v>.\数据提取变更签字扫描件\机务\20160922-16POLS0243无法推送ERP-signed.pdf</v>
      </c>
      <c r="S442" s="70" t="s">
        <v>145</v>
      </c>
      <c r="T442" s="71" t="s">
        <v>232</v>
      </c>
    </row>
    <row r="443" spans="1:20">
      <c r="A443" s="24">
        <v>441</v>
      </c>
      <c r="B443" s="50">
        <f>IFERROR(VLOOKUP(A:A,变更记录表_产品!A:B,2,0),"")</f>
        <v>42635</v>
      </c>
      <c r="C443" s="43" t="str">
        <f>IFERROR(VLOOKUP(A:A,变更记录表_产品!A:C,3,0),"")</f>
        <v>张志瑜</v>
      </c>
      <c r="D443" s="43" t="str">
        <f>IFERROR(VLOOKUP(A:A,变更记录表_产品!A:D,4,0),"")</f>
        <v>采购保障部</v>
      </c>
      <c r="E443" s="43" t="str">
        <f>IFERROR(VLOOKUP(A:A,变更记录表_产品!A:E,5,0),"")</f>
        <v>MIS</v>
      </c>
      <c r="F443" s="40" t="str">
        <f>IFERROR(VLOOKUP(A:A,变更记录表_产品!A:F,6,0),"")</f>
        <v>20160922-16POLS0105合同状态错误-signed</v>
      </c>
      <c r="G443" s="46" t="str">
        <f>IFERROR(VLOOKUP(A:A,变更记录表_产品!A:G,7,0),"")</f>
        <v xml:space="preserve">16POLS0105 合同状态错误 </v>
      </c>
      <c r="H443" s="57" t="str">
        <f>IFERROR(VLOOKUP(A:A,变更记录表_产品!A:I,9,0),"")</f>
        <v>中</v>
      </c>
      <c r="I443" s="57">
        <f>IFERROR(VLOOKUP(A:A,变更记录表_产品!A:J,10,0),"")</f>
        <v>0.1</v>
      </c>
      <c r="J443" s="61">
        <f>IFERROR(VLOOKUP(A:A,变更记录表_产品!A:H,8,0),"")</f>
        <v>0</v>
      </c>
      <c r="K443" s="65" t="str">
        <f>IFERROR(VLOOKUP(A:A,变更记录表_产品!A:M,13,0),"")</f>
        <v>柳琢</v>
      </c>
      <c r="L443" s="65" t="str">
        <f>IFERROR(VLOOKUP(A:A,变更记录表_产品!A:N,14,0),"")</f>
        <v>陈飞</v>
      </c>
      <c r="M443" s="50">
        <f>IFERROR(VLOOKUP(A:A,变更记录表_产品!A:K,11,0),"")</f>
        <v>42641</v>
      </c>
      <c r="N443" s="50">
        <f>IFERROR(VLOOKUP(A:A,变更记录表_产品!A:L,12,0),"")</f>
        <v>42657</v>
      </c>
      <c r="O443" s="20">
        <f t="shared" ca="1" si="6"/>
        <v>482</v>
      </c>
      <c r="P443" s="65" t="str">
        <f>IFERROR(VLOOKUP(A:A,变更记录表_产品!A:O,15,0),"")</f>
        <v>数据变更</v>
      </c>
      <c r="Q443" s="70" t="str">
        <f>IFERROR(VLOOKUP(A:A,变更记录表_产品!A:P,16,0),"")</f>
        <v>已完成</v>
      </c>
      <c r="R443" s="40" t="str">
        <f>IFERROR(VLOOKUP(A:A,变更记录表_产品!A:Q,17,0),"")</f>
        <v>.\数据提取变更签字扫描件\机务\20160922-16POLS0105合同状态错误-signed.pdf</v>
      </c>
      <c r="S443" s="70" t="s">
        <v>145</v>
      </c>
      <c r="T443" s="71" t="s">
        <v>232</v>
      </c>
    </row>
    <row r="444" spans="1:20">
      <c r="A444" s="24">
        <v>442</v>
      </c>
      <c r="B444" s="50">
        <f>IFERROR(VLOOKUP(A:A,变更记录表_产品!A:B,2,0),"")</f>
        <v>42635</v>
      </c>
      <c r="C444" s="43" t="str">
        <f>IFERROR(VLOOKUP(A:A,变更记录表_产品!A:C,3,0),"")</f>
        <v>张志瑜</v>
      </c>
      <c r="D444" s="43" t="str">
        <f>IFERROR(VLOOKUP(A:A,变更记录表_产品!A:D,4,0),"")</f>
        <v>采购保障部</v>
      </c>
      <c r="E444" s="43" t="str">
        <f>IFERROR(VLOOKUP(A:A,变更记录表_产品!A:E,5,0),"")</f>
        <v>MIS</v>
      </c>
      <c r="F444" s="40" t="str">
        <f>IFERROR(VLOOKUP(A:A,变更记录表_产品!A:F,6,0),"")</f>
        <v>20160922-16POT0319供应商修改问题</v>
      </c>
      <c r="G444" s="46" t="str">
        <f>IFERROR(VLOOKUP(A:A,变更记录表_产品!A:G,7,0),"")</f>
        <v>16POT0319 供应商修改</v>
      </c>
      <c r="H444" s="57" t="str">
        <f>IFERROR(VLOOKUP(A:A,变更记录表_产品!A:I,9,0),"")</f>
        <v>中</v>
      </c>
      <c r="I444" s="57">
        <f>IFERROR(VLOOKUP(A:A,变更记录表_产品!A:J,10,0),"")</f>
        <v>0</v>
      </c>
      <c r="J444" s="61">
        <f>IFERROR(VLOOKUP(A:A,变更记录表_产品!A:H,8,0),"")</f>
        <v>0</v>
      </c>
      <c r="K444" s="65" t="str">
        <f>IFERROR(VLOOKUP(A:A,变更记录表_产品!A:M,13,0),"")</f>
        <v>柳琢</v>
      </c>
      <c r="L444" s="65" t="str">
        <f>IFERROR(VLOOKUP(A:A,变更记录表_产品!A:N,14,0),"")</f>
        <v>陈飞</v>
      </c>
      <c r="M444" s="50">
        <f>IFERROR(VLOOKUP(A:A,变更记录表_产品!A:K,11,0),"")</f>
        <v>42636</v>
      </c>
      <c r="N444" s="50">
        <f>IFERROR(VLOOKUP(A:A,变更记录表_产品!A:L,12,0),"")</f>
        <v>42640</v>
      </c>
      <c r="O444" s="20">
        <f t="shared" ca="1" si="6"/>
        <v>482</v>
      </c>
      <c r="P444" s="65" t="str">
        <f>IFERROR(VLOOKUP(A:A,变更记录表_产品!A:O,15,0),"")</f>
        <v>数据变更</v>
      </c>
      <c r="Q444" s="70" t="str">
        <f>IFERROR(VLOOKUP(A:A,变更记录表_产品!A:P,16,0),"")</f>
        <v>已完成</v>
      </c>
      <c r="R444" s="40" t="str">
        <f>IFERROR(VLOOKUP(A:A,变更记录表_产品!A:Q,17,0),"")</f>
        <v>.\数据提取变更签字扫描件\机务\20160922-16POT0319供应商修改问题-signed.pdf</v>
      </c>
      <c r="S444" s="70" t="s">
        <v>145</v>
      </c>
      <c r="T444" s="71" t="s">
        <v>232</v>
      </c>
    </row>
    <row r="445" spans="1:20">
      <c r="A445" s="24">
        <v>443</v>
      </c>
      <c r="B445" s="50">
        <f>IFERROR(VLOOKUP(A:A,变更记录表_产品!A:B,2,0),"")</f>
        <v>42635</v>
      </c>
      <c r="C445" s="43" t="str">
        <f>IFERROR(VLOOKUP(A:A,变更记录表_产品!A:C,3,0),"")</f>
        <v>张志瑜</v>
      </c>
      <c r="D445" s="43" t="str">
        <f>IFERROR(VLOOKUP(A:A,变更记录表_产品!A:D,4,0),"")</f>
        <v>采购保障部</v>
      </c>
      <c r="E445" s="43" t="str">
        <f>IFERROR(VLOOKUP(A:A,变更记录表_产品!A:E,5,0),"")</f>
        <v>MIS</v>
      </c>
      <c r="F445" s="40" t="str">
        <f>IFERROR(VLOOKUP(A:A,变更记录表_产品!A:F,6,0),"")</f>
        <v>16POLS0133序号H3057的历史记录消失</v>
      </c>
      <c r="G445" s="46" t="str">
        <f>IFERROR(VLOOKUP(A:A,变更记录表_产品!A:G,7,0),"")</f>
        <v>16POLS0133序号H3057的历史记录消失</v>
      </c>
      <c r="H445" s="57" t="str">
        <f>IFERROR(VLOOKUP(A:A,变更记录表_产品!A:I,9,0),"")</f>
        <v>中</v>
      </c>
      <c r="I445" s="57">
        <f>IFERROR(VLOOKUP(A:A,变更记录表_产品!A:J,10,0),"")</f>
        <v>0.1</v>
      </c>
      <c r="J445" s="61">
        <f>IFERROR(VLOOKUP(A:A,变更记录表_产品!A:H,8,0),"")</f>
        <v>0</v>
      </c>
      <c r="K445" s="65" t="str">
        <f>IFERROR(VLOOKUP(A:A,变更记录表_产品!A:M,13,0),"")</f>
        <v>柳琢</v>
      </c>
      <c r="L445" s="65" t="str">
        <f>IFERROR(VLOOKUP(A:A,变更记录表_产品!A:N,14,0),"")</f>
        <v>陈飞</v>
      </c>
      <c r="M445" s="50">
        <f>IFERROR(VLOOKUP(A:A,变更记录表_产品!A:K,11,0),"")</f>
        <v>42641</v>
      </c>
      <c r="N445" s="50">
        <f>IFERROR(VLOOKUP(A:A,变更记录表_产品!A:L,12,0),"")</f>
        <v>42657</v>
      </c>
      <c r="O445" s="20">
        <f t="shared" ca="1" si="6"/>
        <v>482</v>
      </c>
      <c r="P445" s="65" t="str">
        <f>IFERROR(VLOOKUP(A:A,变更记录表_产品!A:O,15,0),"")</f>
        <v>数据变更</v>
      </c>
      <c r="Q445" s="70" t="str">
        <f>IFERROR(VLOOKUP(A:A,变更记录表_产品!A:P,16,0),"")</f>
        <v>已完成</v>
      </c>
      <c r="R445" s="40" t="str">
        <f>IFERROR(VLOOKUP(A:A,变更记录表_产品!A:Q,17,0),"")</f>
        <v>.\数据提取变更签字扫描件\机务\20160421.jpg</v>
      </c>
      <c r="S445" s="70" t="s">
        <v>145</v>
      </c>
      <c r="T445" s="71" t="s">
        <v>232</v>
      </c>
    </row>
    <row r="446" spans="1:20">
      <c r="A446" s="24">
        <v>444</v>
      </c>
      <c r="B446" s="50">
        <f>IFERROR(VLOOKUP(A:A,变更记录表_产品!A:B,2,0),"")</f>
        <v>42636</v>
      </c>
      <c r="C446" s="43" t="str">
        <f>IFERROR(VLOOKUP(A:A,变更记录表_产品!A:C,3,0),"")</f>
        <v>张志瑜</v>
      </c>
      <c r="D446" s="43" t="str">
        <f>IFERROR(VLOOKUP(A:A,变更记录表_产品!A:D,4,0),"")</f>
        <v>采购保障部</v>
      </c>
      <c r="E446" s="43" t="str">
        <f>IFERROR(VLOOKUP(A:A,变更记录表_产品!A:E,5,0),"")</f>
        <v>MIS</v>
      </c>
      <c r="F446" s="40" t="str">
        <f>IFERROR(VLOOKUP(A:A,变更记录表_产品!A:F,6,0),"")</f>
        <v>20160923-件号642-1016-501在YC无法退料</v>
      </c>
      <c r="G446" s="46" t="str">
        <f>IFERROR(VLOOKUP(A:A,变更记录表_产品!A:G,7,0),"")</f>
        <v xml:space="preserve">642-1016-501,S/N:CEA-0046 无法从 YC 做可用退料 </v>
      </c>
      <c r="H446" s="57" t="str">
        <f>IFERROR(VLOOKUP(A:A,变更记录表_产品!A:I,9,0),"")</f>
        <v>中</v>
      </c>
      <c r="I446" s="57">
        <f>IFERROR(VLOOKUP(A:A,变更记录表_产品!A:J,10,0),"")</f>
        <v>0.1</v>
      </c>
      <c r="J446" s="61">
        <f>IFERROR(VLOOKUP(A:A,变更记录表_产品!A:H,8,0),"")</f>
        <v>0</v>
      </c>
      <c r="K446" s="65" t="str">
        <f>IFERROR(VLOOKUP(A:A,变更记录表_产品!A:M,13,0),"")</f>
        <v>柳琢</v>
      </c>
      <c r="L446" s="65" t="str">
        <f>IFERROR(VLOOKUP(A:A,变更记录表_产品!A:N,14,0),"")</f>
        <v>陈飞</v>
      </c>
      <c r="M446" s="50">
        <f>IFERROR(VLOOKUP(A:A,变更记录表_产品!A:K,11,0),"")</f>
        <v>42640</v>
      </c>
      <c r="N446" s="50">
        <f>IFERROR(VLOOKUP(A:A,变更记录表_产品!A:L,12,0),"")</f>
        <v>42657</v>
      </c>
      <c r="O446" s="20">
        <f t="shared" ca="1" si="6"/>
        <v>481</v>
      </c>
      <c r="P446" s="65" t="str">
        <f>IFERROR(VLOOKUP(A:A,变更记录表_产品!A:O,15,0),"")</f>
        <v>数据变更</v>
      </c>
      <c r="Q446" s="70" t="str">
        <f>IFERROR(VLOOKUP(A:A,变更记录表_产品!A:P,16,0),"")</f>
        <v>已完成</v>
      </c>
      <c r="R446" s="40" t="str">
        <f>IFERROR(VLOOKUP(A:A,变更记录表_产品!A:Q,17,0),"")</f>
        <v>.\数据提取变更签字扫描件\机务\20160923-件号642-1016-501在YC无法退料-signed.pdf</v>
      </c>
      <c r="S446" s="70" t="s">
        <v>145</v>
      </c>
      <c r="T446" s="71" t="s">
        <v>232</v>
      </c>
    </row>
    <row r="447" spans="1:20" s="16" customFormat="1">
      <c r="A447" s="24">
        <v>445</v>
      </c>
      <c r="B447" s="50">
        <f>IFERROR(VLOOKUP(A:A,变更记录表_产品!A:B,2,0),"")</f>
        <v>42636</v>
      </c>
      <c r="C447" s="43" t="str">
        <f>IFERROR(VLOOKUP(A:A,变更记录表_产品!A:C,3,0),"")</f>
        <v>张志瑜</v>
      </c>
      <c r="D447" s="43" t="str">
        <f>IFERROR(VLOOKUP(A:A,变更记录表_产品!A:D,4,0),"")</f>
        <v>采购保障部</v>
      </c>
      <c r="E447" s="43" t="str">
        <f>IFERROR(VLOOKUP(A:A,变更记录表_产品!A:E,5,0),"")</f>
        <v>MIS</v>
      </c>
      <c r="F447" s="40" t="str">
        <f>IFERROR(VLOOKUP(A:A,变更记录表_产品!A:F,6,0),"")</f>
        <v>20160923-16POT0340取消-signed</v>
      </c>
      <c r="G447" s="46" t="str">
        <f>IFERROR(VLOOKUP(A:A,变更记录表_产品!A:G,7,0),"")</f>
        <v>16POT0340合同取消</v>
      </c>
      <c r="H447" s="57" t="str">
        <f>IFERROR(VLOOKUP(A:A,变更记录表_产品!A:I,9,0),"")</f>
        <v>中</v>
      </c>
      <c r="I447" s="57">
        <f>IFERROR(VLOOKUP(A:A,变更记录表_产品!A:J,10,0),"")</f>
        <v>0.1</v>
      </c>
      <c r="J447" s="61">
        <f>IFERROR(VLOOKUP(A:A,变更记录表_产品!A:H,8,0),"")</f>
        <v>0</v>
      </c>
      <c r="K447" s="65" t="str">
        <f>IFERROR(VLOOKUP(A:A,变更记录表_产品!A:M,13,0),"")</f>
        <v>柳琢</v>
      </c>
      <c r="L447" s="65" t="str">
        <f>IFERROR(VLOOKUP(A:A,变更记录表_产品!A:N,14,0),"")</f>
        <v>陈飞</v>
      </c>
      <c r="M447" s="50">
        <f>IFERROR(VLOOKUP(A:A,变更记录表_产品!A:K,11,0),"")</f>
        <v>42642</v>
      </c>
      <c r="N447" s="50">
        <f>IFERROR(VLOOKUP(A:A,变更记录表_产品!A:L,12,0),"")</f>
        <v>42657</v>
      </c>
      <c r="O447" s="20">
        <f t="shared" ca="1" si="6"/>
        <v>481</v>
      </c>
      <c r="P447" s="65" t="str">
        <f>IFERROR(VLOOKUP(A:A,变更记录表_产品!A:O,15,0),"")</f>
        <v>数据变更</v>
      </c>
      <c r="Q447" s="70" t="str">
        <f>IFERROR(VLOOKUP(A:A,变更记录表_产品!A:P,16,0),"")</f>
        <v>已完成</v>
      </c>
      <c r="R447" s="40" t="str">
        <f>IFERROR(VLOOKUP(A:A,变更记录表_产品!A:Q,17,0),"")</f>
        <v>.\数据提取变更签字扫描件\机务\20160923-16POT0340取消-signed.pdf</v>
      </c>
      <c r="S447" s="70" t="s">
        <v>145</v>
      </c>
      <c r="T447" s="71" t="s">
        <v>232</v>
      </c>
    </row>
    <row r="448" spans="1:20" ht="90">
      <c r="A448" s="24">
        <v>446</v>
      </c>
      <c r="B448" s="50">
        <f>IFERROR(VLOOKUP(A:A,变更记录表_产品!A:B,2,0),"")</f>
        <v>42636</v>
      </c>
      <c r="C448" s="43" t="str">
        <f>IFERROR(VLOOKUP(A:A,变更记录表_产品!A:C,3,0),"")</f>
        <v>张志瑜</v>
      </c>
      <c r="D448" s="43" t="str">
        <f>IFERROR(VLOOKUP(A:A,变更记录表_产品!A:D,4,0),"")</f>
        <v>采购保障部</v>
      </c>
      <c r="E448" s="43" t="str">
        <f>IFERROR(VLOOKUP(A:A,变更记录表_产品!A:E,5,0),"")</f>
        <v>MIS</v>
      </c>
      <c r="F448" s="40" t="str">
        <f>IFERROR(VLOOKUP(A:A,变更记录表_产品!A:F,6,0),"")</f>
        <v>20160923-16POLS0140 - 0101 - 0193 合同问题</v>
      </c>
      <c r="G448" s="46" t="str">
        <f>IFERROR(VLOOKUP(A:A,变更记录表_产品!A:G,7,0),"")</f>
        <v xml:space="preserve">具体问题如下： 
1. 16POLS0140， MIS中合同报批弹错，错误信息：Error cux-20: 该供应商或供应商地点不合法，请检查！ 
2. 16POLS0101， 1）租赁改价拨 2）无法确认价拨 "ERROR：该合同行没有收料验收，不能再确认价拨" 
3. 16POLS0193， 无法确认价拨 "ERROR：该合同行没有收料验收，不能再确认价拨" </v>
      </c>
      <c r="H448" s="57" t="str">
        <f>IFERROR(VLOOKUP(A:A,变更记录表_产品!A:I,9,0),"")</f>
        <v>中</v>
      </c>
      <c r="I448" s="57">
        <f>IFERROR(VLOOKUP(A:A,变更记录表_产品!A:J,10,0),"")</f>
        <v>0.1</v>
      </c>
      <c r="J448" s="61">
        <f>IFERROR(VLOOKUP(A:A,变更记录表_产品!A:H,8,0),"")</f>
        <v>0</v>
      </c>
      <c r="K448" s="65" t="str">
        <f>IFERROR(VLOOKUP(A:A,变更记录表_产品!A:M,13,0),"")</f>
        <v>柳琢</v>
      </c>
      <c r="L448" s="65" t="str">
        <f>IFERROR(VLOOKUP(A:A,变更记录表_产品!A:N,14,0),"")</f>
        <v>陈飞</v>
      </c>
      <c r="M448" s="50">
        <f>IFERROR(VLOOKUP(A:A,变更记录表_产品!A:K,11,0),"")</f>
        <v>42642</v>
      </c>
      <c r="N448" s="50">
        <f>IFERROR(VLOOKUP(A:A,变更记录表_产品!A:L,12,0),"")</f>
        <v>42657</v>
      </c>
      <c r="O448" s="20">
        <f t="shared" ca="1" si="6"/>
        <v>481</v>
      </c>
      <c r="P448" s="65" t="str">
        <f>IFERROR(VLOOKUP(A:A,变更记录表_产品!A:O,15,0),"")</f>
        <v>数据变更</v>
      </c>
      <c r="Q448" s="70" t="str">
        <f>IFERROR(VLOOKUP(A:A,变更记录表_产品!A:P,16,0),"")</f>
        <v>已完成</v>
      </c>
      <c r="R448" s="40" t="str">
        <f>IFERROR(VLOOKUP(A:A,变更记录表_产品!A:Q,17,0),"")</f>
        <v>.\数据提取变更签字扫描件\机务\20160923-16POLS0101-0140-1093问题-signed.pdf</v>
      </c>
      <c r="S448" s="70" t="s">
        <v>142</v>
      </c>
      <c r="T448" s="71" t="s">
        <v>232</v>
      </c>
    </row>
    <row r="449" spans="1:20" ht="22.5">
      <c r="A449" s="24">
        <v>447</v>
      </c>
      <c r="B449" s="50">
        <f>IFERROR(VLOOKUP(A:A,变更记录表_产品!A:B,2,0),"")</f>
        <v>42639</v>
      </c>
      <c r="C449" s="43" t="str">
        <f>IFERROR(VLOOKUP(A:A,变更记录表_产品!A:C,3,0),"")</f>
        <v>张志瑜</v>
      </c>
      <c r="D449" s="43" t="str">
        <f>IFERROR(VLOOKUP(A:A,变更记录表_产品!A:D,4,0),"")</f>
        <v>采购保障部</v>
      </c>
      <c r="E449" s="43" t="str">
        <f>IFERROR(VLOOKUP(A:A,变更记录表_产品!A:E,5,0),"")</f>
        <v>MIS</v>
      </c>
      <c r="F449" s="40" t="str">
        <f>IFERROR(VLOOKUP(A:A,变更记录表_产品!A:F,6,0),"")</f>
        <v>20160926-D30665-709库寿信息删除</v>
      </c>
      <c r="G449" s="46" t="str">
        <f>IFERROR(VLOOKUP(A:A,变更记录表_产品!A:G,7,0),"")</f>
        <v>P/N:D30665-709,S/N:A10364删除综合查询界面和出入库料单查询界面的该错误库寿信息</v>
      </c>
      <c r="H449" s="57" t="str">
        <f>IFERROR(VLOOKUP(A:A,变更记录表_产品!A:I,9,0),"")</f>
        <v>中</v>
      </c>
      <c r="I449" s="57">
        <f>IFERROR(VLOOKUP(A:A,变更记录表_产品!A:J,10,0),"")</f>
        <v>0</v>
      </c>
      <c r="J449" s="61">
        <f>IFERROR(VLOOKUP(A:A,变更记录表_产品!A:H,8,0),"")</f>
        <v>0</v>
      </c>
      <c r="K449" s="65" t="str">
        <f>IFERROR(VLOOKUP(A:A,变更记录表_产品!A:M,13,0),"")</f>
        <v>柳琢</v>
      </c>
      <c r="L449" s="65" t="str">
        <f>IFERROR(VLOOKUP(A:A,变更记录表_产品!A:N,14,0),"")</f>
        <v>陈飞</v>
      </c>
      <c r="M449" s="50">
        <f>IFERROR(VLOOKUP(A:A,变更记录表_产品!A:K,11,0),"")</f>
        <v>42643</v>
      </c>
      <c r="N449" s="50">
        <f>IFERROR(VLOOKUP(A:A,变更记录表_产品!A:L,12,0),"")</f>
        <v>42640</v>
      </c>
      <c r="O449" s="20">
        <f t="shared" ca="1" si="6"/>
        <v>478</v>
      </c>
      <c r="P449" s="65" t="str">
        <f>IFERROR(VLOOKUP(A:A,变更记录表_产品!A:O,15,0),"")</f>
        <v>数据变更</v>
      </c>
      <c r="Q449" s="70" t="str">
        <f>IFERROR(VLOOKUP(A:A,变更记录表_产品!A:P,16,0),"")</f>
        <v>已完成</v>
      </c>
      <c r="R449" s="40" t="str">
        <f>IFERROR(VLOOKUP(A:A,变更记录表_产品!A:Q,17,0),"")</f>
        <v>.\数据提取变更签字扫描件\机务\20160926-D30665-709库寿信息删除-signed.pdf</v>
      </c>
      <c r="S449" s="70" t="s">
        <v>145</v>
      </c>
      <c r="T449" s="71" t="s">
        <v>232</v>
      </c>
    </row>
    <row r="450" spans="1:20">
      <c r="A450" s="24">
        <v>448</v>
      </c>
      <c r="B450" s="50">
        <f>IFERROR(VLOOKUP(A:A,变更记录表_产品!A:B,2,0),"")</f>
        <v>42640</v>
      </c>
      <c r="C450" s="43" t="str">
        <f>IFERROR(VLOOKUP(A:A,变更记录表_产品!A:C,3,0),"")</f>
        <v>张志瑜</v>
      </c>
      <c r="D450" s="43" t="str">
        <f>IFERROR(VLOOKUP(A:A,变更记录表_产品!A:D,4,0),"")</f>
        <v>采购保障部</v>
      </c>
      <c r="E450" s="43" t="str">
        <f>IFERROR(VLOOKUP(A:A,变更记录表_产品!A:E,5,0),"")</f>
        <v>MIS</v>
      </c>
      <c r="F450" s="40" t="str">
        <f>IFERROR(VLOOKUP(A:A,变更记录表_产品!A:F,6,0),"")</f>
        <v>20160927-计量工具10283166无法收料操作</v>
      </c>
      <c r="G450" s="46" t="str">
        <f>IFERROR(VLOOKUP(A:A,变更记录表_产品!A:G,7,0),"")</f>
        <v>计量工具 10283166 无法收料，数据异常</v>
      </c>
      <c r="H450" s="57" t="str">
        <f>IFERROR(VLOOKUP(A:A,变更记录表_产品!A:I,9,0),"")</f>
        <v>中</v>
      </c>
      <c r="I450" s="57">
        <f>IFERROR(VLOOKUP(A:A,变更记录表_产品!A:J,10,0),"")</f>
        <v>0.1</v>
      </c>
      <c r="J450" s="61">
        <f>IFERROR(VLOOKUP(A:A,变更记录表_产品!A:H,8,0),"")</f>
        <v>0</v>
      </c>
      <c r="K450" s="65" t="str">
        <f>IFERROR(VLOOKUP(A:A,变更记录表_产品!A:M,13,0),"")</f>
        <v>柳琢</v>
      </c>
      <c r="L450" s="65" t="str">
        <f>IFERROR(VLOOKUP(A:A,变更记录表_产品!A:N,14,0),"")</f>
        <v>陈飞</v>
      </c>
      <c r="M450" s="50">
        <f>IFERROR(VLOOKUP(A:A,变更记录表_产品!A:K,11,0),"")</f>
        <v>42653</v>
      </c>
      <c r="N450" s="50">
        <f>IFERROR(VLOOKUP(A:A,变更记录表_产品!A:L,12,0),"")</f>
        <v>42657</v>
      </c>
      <c r="O450" s="20">
        <f t="shared" ca="1" si="6"/>
        <v>477</v>
      </c>
      <c r="P450" s="65" t="str">
        <f>IFERROR(VLOOKUP(A:A,变更记录表_产品!A:O,15,0),"")</f>
        <v>数据变更</v>
      </c>
      <c r="Q450" s="70" t="str">
        <f>IFERROR(VLOOKUP(A:A,变更记录表_产品!A:P,16,0),"")</f>
        <v>已完成</v>
      </c>
      <c r="R450" s="40" t="str">
        <f>IFERROR(VLOOKUP(A:A,变更记录表_产品!A:Q,17,0),"")</f>
        <v>.\数据提取变更签字扫描件\机务\20160927-计量工具10283166无法收料操作-signed.pdf</v>
      </c>
      <c r="S450" s="70" t="s">
        <v>145</v>
      </c>
      <c r="T450" s="71" t="s">
        <v>232</v>
      </c>
    </row>
    <row r="451" spans="1:20" ht="22.5">
      <c r="A451" s="24">
        <v>449</v>
      </c>
      <c r="B451" s="50">
        <f>IFERROR(VLOOKUP(A:A,变更记录表_产品!A:B,2,0),"")</f>
        <v>42640</v>
      </c>
      <c r="C451" s="43" t="str">
        <f>IFERROR(VLOOKUP(A:A,变更记录表_产品!A:C,3,0),"")</f>
        <v>张志瑜</v>
      </c>
      <c r="D451" s="43" t="str">
        <f>IFERROR(VLOOKUP(A:A,变更记录表_产品!A:D,4,0),"")</f>
        <v>采购保障部</v>
      </c>
      <c r="E451" s="43" t="str">
        <f>IFERROR(VLOOKUP(A:A,变更记录表_产品!A:E,5,0),"")</f>
        <v>MIS</v>
      </c>
      <c r="F451" s="40" t="str">
        <f>IFERROR(VLOOKUP(A:A,变更记录表_产品!A:F,6,0),"")</f>
        <v>20160927-16ROR2709供应商修改-signed</v>
      </c>
      <c r="G451" s="46" t="str">
        <f>IFERROR(VLOOKUP(A:A,变更记录表_产品!A:G,7,0),"")</f>
        <v>16ROR2709 供应商修改为编号：0509， 名称：北京凯兰航空技术有限公司上海分公司</v>
      </c>
      <c r="H451" s="57" t="str">
        <f>IFERROR(VLOOKUP(A:A,变更记录表_产品!A:I,9,0),"")</f>
        <v>中</v>
      </c>
      <c r="I451" s="57">
        <f>IFERROR(VLOOKUP(A:A,变更记录表_产品!A:J,10,0),"")</f>
        <v>0.1</v>
      </c>
      <c r="J451" s="61">
        <f>IFERROR(VLOOKUP(A:A,变更记录表_产品!A:H,8,0),"")</f>
        <v>0</v>
      </c>
      <c r="K451" s="65" t="str">
        <f>IFERROR(VLOOKUP(A:A,变更记录表_产品!A:M,13,0),"")</f>
        <v>柳琢</v>
      </c>
      <c r="L451" s="65" t="str">
        <f>IFERROR(VLOOKUP(A:A,变更记录表_产品!A:N,14,0),"")</f>
        <v>陈飞</v>
      </c>
      <c r="M451" s="50">
        <f>IFERROR(VLOOKUP(A:A,变更记录表_产品!A:K,11,0),"")</f>
        <v>42656</v>
      </c>
      <c r="N451" s="50">
        <f>IFERROR(VLOOKUP(A:A,变更记录表_产品!A:L,12,0),"")</f>
        <v>42657</v>
      </c>
      <c r="O451" s="20">
        <f t="shared" ref="O451:O514" ca="1" si="7">IFERROR((TODAY()-B451),"")</f>
        <v>477</v>
      </c>
      <c r="P451" s="65" t="str">
        <f>IFERROR(VLOOKUP(A:A,变更记录表_产品!A:O,15,0),"")</f>
        <v>数据变更</v>
      </c>
      <c r="Q451" s="70" t="str">
        <f>IFERROR(VLOOKUP(A:A,变更记录表_产品!A:P,16,0),"")</f>
        <v>已完成</v>
      </c>
      <c r="R451" s="40" t="str">
        <f>IFERROR(VLOOKUP(A:A,变更记录表_产品!A:Q,17,0),"")</f>
        <v>.\数据提取变更签字扫描件\机务\20160927-16ROR2709供应商修改-signed.pdf</v>
      </c>
      <c r="S451" s="70" t="s">
        <v>142</v>
      </c>
      <c r="T451" s="71" t="s">
        <v>232</v>
      </c>
    </row>
    <row r="452" spans="1:20">
      <c r="A452" s="24">
        <v>450</v>
      </c>
      <c r="B452" s="50">
        <f>IFERROR(VLOOKUP(A:A,变更记录表_产品!A:B,2,0),"")</f>
        <v>42640</v>
      </c>
      <c r="C452" s="43" t="str">
        <f>IFERROR(VLOOKUP(A:A,变更记录表_产品!A:C,3,0),"")</f>
        <v>张志瑜</v>
      </c>
      <c r="D452" s="43" t="str">
        <f>IFERROR(VLOOKUP(A:A,变更记录表_产品!A:D,4,0),"")</f>
        <v>采购保障部</v>
      </c>
      <c r="E452" s="43" t="str">
        <f>IFERROR(VLOOKUP(A:A,变更记录表_产品!A:E,5,0),"")</f>
        <v>MIS</v>
      </c>
      <c r="F452" s="40" t="str">
        <f>IFERROR(VLOOKUP(A:A,变更记录表_产品!A:F,6,0),"")</f>
        <v>20160927-16POH0137验收数据删除--急！</v>
      </c>
      <c r="G452" s="46" t="str">
        <f>IFERROR(VLOOKUP(A:A,变更记录表_产品!A:G,7,0),"")</f>
        <v>16POH0137 验收数据删除</v>
      </c>
      <c r="H452" s="57" t="str">
        <f>IFERROR(VLOOKUP(A:A,变更记录表_产品!A:I,9,0),"")</f>
        <v>高</v>
      </c>
      <c r="I452" s="57">
        <f>IFERROR(VLOOKUP(A:A,变更记录表_产品!A:J,10,0),"")</f>
        <v>0.1</v>
      </c>
      <c r="J452" s="61">
        <f>IFERROR(VLOOKUP(A:A,变更记录表_产品!A:H,8,0),"")</f>
        <v>0</v>
      </c>
      <c r="K452" s="65" t="str">
        <f>IFERROR(VLOOKUP(A:A,变更记录表_产品!A:M,13,0),"")</f>
        <v>柳琢</v>
      </c>
      <c r="L452" s="65" t="str">
        <f>IFERROR(VLOOKUP(A:A,变更记录表_产品!A:N,14,0),"")</f>
        <v>陈飞</v>
      </c>
      <c r="M452" s="50">
        <f>IFERROR(VLOOKUP(A:A,变更记录表_产品!A:K,11,0),"")</f>
        <v>42642</v>
      </c>
      <c r="N452" s="50">
        <f>IFERROR(VLOOKUP(A:A,变更记录表_产品!A:L,12,0),"")</f>
        <v>42657</v>
      </c>
      <c r="O452" s="20">
        <f t="shared" ca="1" si="7"/>
        <v>477</v>
      </c>
      <c r="P452" s="65" t="str">
        <f>IFERROR(VLOOKUP(A:A,变更记录表_产品!A:O,15,0),"")</f>
        <v>数据变更</v>
      </c>
      <c r="Q452" s="70" t="str">
        <f>IFERROR(VLOOKUP(A:A,变更记录表_产品!A:P,16,0),"")</f>
        <v>已完成</v>
      </c>
      <c r="R452" s="40" t="str">
        <f>IFERROR(VLOOKUP(A:A,变更记录表_产品!A:Q,17,0),"")</f>
        <v>.\数据提取变更签字扫描件\机务\20160927-16POH0137验收数据删除-signed.pdf</v>
      </c>
      <c r="S452" s="70" t="s">
        <v>92</v>
      </c>
      <c r="T452" s="71" t="s">
        <v>232</v>
      </c>
    </row>
    <row r="453" spans="1:20" ht="22.5">
      <c r="A453" s="24">
        <v>451</v>
      </c>
      <c r="B453" s="50">
        <f>IFERROR(VLOOKUP(A:A,变更记录表_产品!A:B,2,0),"")</f>
        <v>42640</v>
      </c>
      <c r="C453" s="43" t="str">
        <f>IFERROR(VLOOKUP(A:A,变更记录表_产品!A:C,3,0),"")</f>
        <v>张志瑜</v>
      </c>
      <c r="D453" s="43" t="str">
        <f>IFERROR(VLOOKUP(A:A,变更记录表_产品!A:D,4,0),"")</f>
        <v>采购保障部</v>
      </c>
      <c r="E453" s="43" t="str">
        <f>IFERROR(VLOOKUP(A:A,变更记录表_产品!A:E,5,0),"")</f>
        <v>MIS</v>
      </c>
      <c r="F453" s="40" t="str">
        <f>IFERROR(VLOOKUP(A:A,变更记录表_产品!A:F,6,0),"")</f>
        <v>20160927-16ROW0123无法报批</v>
      </c>
      <c r="G453" s="46" t="str">
        <f>IFERROR(VLOOKUP(A:A,变更记录表_产品!A:G,7,0),"")</f>
        <v xml:space="preserve">16ROW0123无法报批 “该供应商或供应商地点不合法，请检查！” </v>
      </c>
      <c r="H453" s="57" t="str">
        <f>IFERROR(VLOOKUP(A:A,变更记录表_产品!A:I,9,0),"")</f>
        <v>中</v>
      </c>
      <c r="I453" s="57">
        <f>IFERROR(VLOOKUP(A:A,变更记录表_产品!A:J,10,0),"")</f>
        <v>0.1</v>
      </c>
      <c r="J453" s="61">
        <f>IFERROR(VLOOKUP(A:A,变更记录表_产品!A:H,8,0),"")</f>
        <v>0</v>
      </c>
      <c r="K453" s="65" t="str">
        <f>IFERROR(VLOOKUP(A:A,变更记录表_产品!A:M,13,0),"")</f>
        <v>柳琢</v>
      </c>
      <c r="L453" s="65" t="str">
        <f>IFERROR(VLOOKUP(A:A,变更记录表_产品!A:N,14,0),"")</f>
        <v>陈飞</v>
      </c>
      <c r="M453" s="50">
        <f>IFERROR(VLOOKUP(A:A,变更记录表_产品!A:K,11,0),"")</f>
        <v>42642</v>
      </c>
      <c r="N453" s="50">
        <f>IFERROR(VLOOKUP(A:A,变更记录表_产品!A:L,12,0),"")</f>
        <v>42657</v>
      </c>
      <c r="O453" s="20">
        <f t="shared" ca="1" si="7"/>
        <v>477</v>
      </c>
      <c r="P453" s="65" t="str">
        <f>IFERROR(VLOOKUP(A:A,变更记录表_产品!A:O,15,0),"")</f>
        <v>数据变更</v>
      </c>
      <c r="Q453" s="70" t="str">
        <f>IFERROR(VLOOKUP(A:A,变更记录表_产品!A:P,16,0),"")</f>
        <v>已完成</v>
      </c>
      <c r="R453" s="40" t="str">
        <f>IFERROR(VLOOKUP(A:A,变更记录表_产品!A:Q,17,0),"")</f>
        <v>.\数据提取变更签字扫描件\机务\20160927-16ROW0123无法报批-signed.pdf</v>
      </c>
      <c r="S453" s="70" t="s">
        <v>142</v>
      </c>
      <c r="T453" s="71" t="s">
        <v>232</v>
      </c>
    </row>
    <row r="454" spans="1:20" ht="33.75">
      <c r="A454" s="24">
        <v>452</v>
      </c>
      <c r="B454" s="50">
        <f>IFERROR(VLOOKUP(A:A,变更记录表_产品!A:B,2,0),"")</f>
        <v>42640</v>
      </c>
      <c r="C454" s="43" t="str">
        <f>IFERROR(VLOOKUP(A:A,变更记录表_产品!A:C,3,0),"")</f>
        <v>张志瑜</v>
      </c>
      <c r="D454" s="43" t="str">
        <f>IFERROR(VLOOKUP(A:A,变更记录表_产品!A:D,4,0),"")</f>
        <v>采购保障部</v>
      </c>
      <c r="E454" s="43" t="str">
        <f>IFERROR(VLOOKUP(A:A,变更记录表_产品!A:E,5,0),"")</f>
        <v>MIS</v>
      </c>
      <c r="F454" s="40" t="str">
        <f>IFERROR(VLOOKUP(A:A,变更记录表_产品!A:F,6,0),"")</f>
        <v>20160927-PDA转库收料问题--紧急！
20160928---指令16SM03872无法收料</v>
      </c>
      <c r="G454" s="46" t="str">
        <f>IFERROR(VLOOKUP(A:A,变更记录表_产品!A:G,7,0),"")</f>
        <v>PDA 转库收料
89794015,C10060394\14401-028\SIC5059-14-20,AS384\16800-01-00,13T36,10T17\E0669D28A0</v>
      </c>
      <c r="H454" s="57" t="str">
        <f>IFERROR(VLOOKUP(A:A,变更记录表_产品!A:I,9,0),"")</f>
        <v>高</v>
      </c>
      <c r="I454" s="57">
        <f>IFERROR(VLOOKUP(A:A,变更记录表_产品!A:J,10,0),"")</f>
        <v>0.1</v>
      </c>
      <c r="J454" s="61">
        <f>IFERROR(VLOOKUP(A:A,变更记录表_产品!A:H,8,0),"")</f>
        <v>0</v>
      </c>
      <c r="K454" s="65" t="str">
        <f>IFERROR(VLOOKUP(A:A,变更记录表_产品!A:M,13,0),"")</f>
        <v>柳琢</v>
      </c>
      <c r="L454" s="65" t="str">
        <f>IFERROR(VLOOKUP(A:A,变更记录表_产品!A:N,14,0),"")</f>
        <v>陈飞</v>
      </c>
      <c r="M454" s="50">
        <f>IFERROR(VLOOKUP(A:A,变更记录表_产品!A:K,11,0),"")</f>
        <v>42643</v>
      </c>
      <c r="N454" s="50">
        <f>IFERROR(VLOOKUP(A:A,变更记录表_产品!A:L,12,0),"")</f>
        <v>42676</v>
      </c>
      <c r="O454" s="20">
        <f t="shared" ca="1" si="7"/>
        <v>477</v>
      </c>
      <c r="P454" s="65" t="str">
        <f>IFERROR(VLOOKUP(A:A,变更记录表_产品!A:O,15,0),"")</f>
        <v>数据变更</v>
      </c>
      <c r="Q454" s="70" t="str">
        <f>IFERROR(VLOOKUP(A:A,变更记录表_产品!A:P,16,0),"")</f>
        <v>已完成</v>
      </c>
      <c r="R454" s="40" t="str">
        <f>IFERROR(VLOOKUP(A:A,变更记录表_产品!A:Q,17,0),"")</f>
        <v>.\数据提取变更签字扫描件\机务20160927-PDA转库收料问题-signed.pdf</v>
      </c>
      <c r="S454" s="70" t="s">
        <v>145</v>
      </c>
      <c r="T454" s="71" t="s">
        <v>232</v>
      </c>
    </row>
    <row r="455" spans="1:20">
      <c r="A455" s="24">
        <v>453</v>
      </c>
      <c r="B455" s="50">
        <f>IFERROR(VLOOKUP(A:A,变更记录表_产品!A:B,2,0),"")</f>
        <v>42640</v>
      </c>
      <c r="C455" s="43" t="str">
        <f>IFERROR(VLOOKUP(A:A,变更记录表_产品!A:C,3,0),"")</f>
        <v>张志瑜</v>
      </c>
      <c r="D455" s="43" t="str">
        <f>IFERROR(VLOOKUP(A:A,变更记录表_产品!A:D,4,0),"")</f>
        <v>采购保障部</v>
      </c>
      <c r="E455" s="43" t="str">
        <f>IFERROR(VLOOKUP(A:A,变更记录表_产品!A:E,5,0),"")</f>
        <v>MIS</v>
      </c>
      <c r="F455" s="40" t="str">
        <f>IFERROR(VLOOKUP(A:A,变更记录表_产品!A:F,6,0),"")</f>
        <v>20160927-16ROR2864收料数据删除</v>
      </c>
      <c r="G455" s="46" t="str">
        <f>IFERROR(VLOOKUP(A:A,变更记录表_产品!A:G,7,0),"")</f>
        <v>16ROR2864 收料数据删除</v>
      </c>
      <c r="H455" s="57" t="str">
        <f>IFERROR(VLOOKUP(A:A,变更记录表_产品!A:I,9,0),"")</f>
        <v>中</v>
      </c>
      <c r="I455" s="57">
        <f>IFERROR(VLOOKUP(A:A,变更记录表_产品!A:J,10,0),"")</f>
        <v>0.1</v>
      </c>
      <c r="J455" s="61">
        <f>IFERROR(VLOOKUP(A:A,变更记录表_产品!A:H,8,0),"")</f>
        <v>0</v>
      </c>
      <c r="K455" s="65" t="str">
        <f>IFERROR(VLOOKUP(A:A,变更记录表_产品!A:M,13,0),"")</f>
        <v>柳琢</v>
      </c>
      <c r="L455" s="65" t="str">
        <f>IFERROR(VLOOKUP(A:A,变更记录表_产品!A:N,14,0),"")</f>
        <v>陈飞</v>
      </c>
      <c r="M455" s="50">
        <f>IFERROR(VLOOKUP(A:A,变更记录表_产品!A:K,11,0),"")</f>
        <v>42643</v>
      </c>
      <c r="N455" s="50">
        <f>IFERROR(VLOOKUP(A:A,变更记录表_产品!A:L,12,0),"")</f>
        <v>42662</v>
      </c>
      <c r="O455" s="20">
        <f t="shared" ca="1" si="7"/>
        <v>477</v>
      </c>
      <c r="P455" s="65" t="str">
        <f>IFERROR(VLOOKUP(A:A,变更记录表_产品!A:O,15,0),"")</f>
        <v>数据变更</v>
      </c>
      <c r="Q455" s="70" t="str">
        <f>IFERROR(VLOOKUP(A:A,变更记录表_产品!A:P,16,0),"")</f>
        <v>已完成</v>
      </c>
      <c r="R455" s="40" t="str">
        <f>IFERROR(VLOOKUP(A:A,变更记录表_产品!A:Q,17,0),"")</f>
        <v>.\数据提取变更签字扫描件\机务\20160927-16ROR2864收料数据删除-signed.pdf</v>
      </c>
      <c r="S455" s="70" t="s">
        <v>145</v>
      </c>
      <c r="T455" s="71" t="s">
        <v>232</v>
      </c>
    </row>
    <row r="456" spans="1:20" ht="22.5">
      <c r="A456" s="24">
        <v>454</v>
      </c>
      <c r="B456" s="50">
        <f>IFERROR(VLOOKUP(A:A,变更记录表_产品!A:B,2,0),"")</f>
        <v>42634</v>
      </c>
      <c r="C456" s="43" t="str">
        <f>IFERROR(VLOOKUP(A:A,变更记录表_产品!A:C,3,0),"")</f>
        <v>张志瑜</v>
      </c>
      <c r="D456" s="43" t="str">
        <f>IFERROR(VLOOKUP(A:A,变更记录表_产品!A:D,4,0),"")</f>
        <v>采购保障部</v>
      </c>
      <c r="E456" s="43" t="str">
        <f>IFERROR(VLOOKUP(A:A,变更记录表_产品!A:E,5,0),"")</f>
        <v>MIS</v>
      </c>
      <c r="F456" s="40" t="str">
        <f>IFERROR(VLOOKUP(A:A,变更记录表_产品!A:F,6,0),"")</f>
        <v>20160921-工具136965系统数据丢失</v>
      </c>
      <c r="G456" s="46" t="str">
        <f>IFERROR(VLOOKUP(A:A,变更记录表_产品!A:G,7,0),"")</f>
        <v xml:space="preserve">P/N:DRT68923,136965库存信息不见、在工具查询界面，找不到该条形码信息 </v>
      </c>
      <c r="H456" s="57" t="str">
        <f>IFERROR(VLOOKUP(A:A,变更记录表_产品!A:I,9,0),"")</f>
        <v>高</v>
      </c>
      <c r="I456" s="57">
        <f>IFERROR(VLOOKUP(A:A,变更记录表_产品!A:J,10,0),"")</f>
        <v>0.1</v>
      </c>
      <c r="J456" s="61">
        <f>IFERROR(VLOOKUP(A:A,变更记录表_产品!A:H,8,0),"")</f>
        <v>0</v>
      </c>
      <c r="K456" s="65" t="str">
        <f>IFERROR(VLOOKUP(A:A,变更记录表_产品!A:M,13,0),"")</f>
        <v>柳琢</v>
      </c>
      <c r="L456" s="65" t="str">
        <f>IFERROR(VLOOKUP(A:A,变更记录表_产品!A:N,14,0),"")</f>
        <v>陈飞</v>
      </c>
      <c r="M456" s="50">
        <f>IFERROR(VLOOKUP(A:A,变更记录表_产品!A:K,11,0),"")</f>
        <v>42643</v>
      </c>
      <c r="N456" s="50">
        <f>IFERROR(VLOOKUP(A:A,变更记录表_产品!A:L,12,0),"")</f>
        <v>42657</v>
      </c>
      <c r="O456" s="20">
        <f t="shared" ca="1" si="7"/>
        <v>483</v>
      </c>
      <c r="P456" s="65" t="str">
        <f>IFERROR(VLOOKUP(A:A,变更记录表_产品!A:O,15,0),"")</f>
        <v>数据变更</v>
      </c>
      <c r="Q456" s="70" t="str">
        <f>IFERROR(VLOOKUP(A:A,变更记录表_产品!A:P,16,0),"")</f>
        <v>已完成</v>
      </c>
      <c r="R456" s="40" t="str">
        <f>IFERROR(VLOOKUP(A:A,变更记录表_产品!A:Q,17,0),"")</f>
        <v>.\数据提取变更签字扫描件\机务\20160921-工具136965系统数据丢失-signed.pdf</v>
      </c>
      <c r="S456" s="70" t="s">
        <v>145</v>
      </c>
      <c r="T456" s="71" t="s">
        <v>232</v>
      </c>
    </row>
    <row r="457" spans="1:20">
      <c r="A457" s="24">
        <v>455</v>
      </c>
      <c r="B457" s="50">
        <f>IFERROR(VLOOKUP(A:A,变更记录表_产品!A:B,2,0),"")</f>
        <v>42640</v>
      </c>
      <c r="C457" s="43" t="str">
        <f>IFERROR(VLOOKUP(A:A,变更记录表_产品!A:C,3,0),"")</f>
        <v>张志瑜</v>
      </c>
      <c r="D457" s="43" t="str">
        <f>IFERROR(VLOOKUP(A:A,变更记录表_产品!A:D,4,0),"")</f>
        <v>采购保障部</v>
      </c>
      <c r="E457" s="43" t="str">
        <f>IFERROR(VLOOKUP(A:A,变更记录表_产品!A:E,5,0),"")</f>
        <v>MIS</v>
      </c>
      <c r="F457" s="40" t="str">
        <f>IFERROR(VLOOKUP(A:A,变更记录表_产品!A:F,6,0),"")</f>
        <v>20160927-16POLS0469发料申请撤回</v>
      </c>
      <c r="G457" s="46" t="str">
        <f>IFERROR(VLOOKUP(A:A,变更记录表_产品!A:G,7,0),"")</f>
        <v>16POLS0469 发料申请撤回</v>
      </c>
      <c r="H457" s="57" t="str">
        <f>IFERROR(VLOOKUP(A:A,变更记录表_产品!A:I,9,0),"")</f>
        <v>中</v>
      </c>
      <c r="I457" s="57">
        <f>IFERROR(VLOOKUP(A:A,变更记录表_产品!A:J,10,0),"")</f>
        <v>0.1</v>
      </c>
      <c r="J457" s="61">
        <f>IFERROR(VLOOKUP(A:A,变更记录表_产品!A:H,8,0),"")</f>
        <v>0</v>
      </c>
      <c r="K457" s="65" t="str">
        <f>IFERROR(VLOOKUP(A:A,变更记录表_产品!A:M,13,0),"")</f>
        <v>柳琢</v>
      </c>
      <c r="L457" s="65" t="str">
        <f>IFERROR(VLOOKUP(A:A,变更记录表_产品!A:N,14,0),"")</f>
        <v>陈飞</v>
      </c>
      <c r="M457" s="50">
        <f>IFERROR(VLOOKUP(A:A,变更记录表_产品!A:K,11,0),"")</f>
        <v>42653</v>
      </c>
      <c r="N457" s="50">
        <f>IFERROR(VLOOKUP(A:A,变更记录表_产品!A:L,12,0),"")</f>
        <v>42657</v>
      </c>
      <c r="O457" s="20">
        <f t="shared" ca="1" si="7"/>
        <v>477</v>
      </c>
      <c r="P457" s="65" t="str">
        <f>IFERROR(VLOOKUP(A:A,变更记录表_产品!A:O,15,0),"")</f>
        <v>数据变更</v>
      </c>
      <c r="Q457" s="70" t="str">
        <f>IFERROR(VLOOKUP(A:A,变更记录表_产品!A:P,16,0),"")</f>
        <v>已完成</v>
      </c>
      <c r="R457" s="40" t="str">
        <f>IFERROR(VLOOKUP(A:A,变更记录表_产品!A:Q,17,0),"")</f>
        <v>.\数据提取变更签字扫描件\机务\20160927-16POLS0469发料申请撤回-signed.pdf</v>
      </c>
      <c r="S457" s="70" t="s">
        <v>92</v>
      </c>
      <c r="T457" s="71" t="s">
        <v>232</v>
      </c>
    </row>
    <row r="458" spans="1:20" ht="33.75">
      <c r="A458" s="24">
        <v>456</v>
      </c>
      <c r="B458" s="50">
        <f>IFERROR(VLOOKUP(A:A,变更记录表_产品!A:B,2,0),"")</f>
        <v>42641</v>
      </c>
      <c r="C458" s="43" t="str">
        <f>IFERROR(VLOOKUP(A:A,变更记录表_产品!A:C,3,0),"")</f>
        <v>张志瑜</v>
      </c>
      <c r="D458" s="43" t="str">
        <f>IFERROR(VLOOKUP(A:A,变更记录表_产品!A:D,4,0),"")</f>
        <v>采购保障部</v>
      </c>
      <c r="E458" s="43" t="str">
        <f>IFERROR(VLOOKUP(A:A,变更记录表_产品!A:E,5,0),"")</f>
        <v>MIS</v>
      </c>
      <c r="F458" s="40" t="str">
        <f>IFERROR(VLOOKUP(A:A,变更记录表_产品!A:F,6,0),"")</f>
        <v>20160928-251BDUD01R02增加库寿信息</v>
      </c>
      <c r="G458" s="46" t="str">
        <f>IFERROR(VLOOKUP(A:A,变更记录表_产品!A:G,7,0),"")</f>
        <v>16POS0653， P/N: 251BDUD01R02,  批次号：1111415/1111416  已被收料,在相关界面补充库寿的起始/截止日期</v>
      </c>
      <c r="H458" s="57" t="str">
        <f>IFERROR(VLOOKUP(A:A,变更记录表_产品!A:I,9,0),"")</f>
        <v>中</v>
      </c>
      <c r="I458" s="57">
        <f>IFERROR(VLOOKUP(A:A,变更记录表_产品!A:J,10,0),"")</f>
        <v>0.1</v>
      </c>
      <c r="J458" s="61">
        <f>IFERROR(VLOOKUP(A:A,变更记录表_产品!A:H,8,0),"")</f>
        <v>0</v>
      </c>
      <c r="K458" s="65" t="str">
        <f>IFERROR(VLOOKUP(A:A,变更记录表_产品!A:M,13,0),"")</f>
        <v>柳琢</v>
      </c>
      <c r="L458" s="65" t="str">
        <f>IFERROR(VLOOKUP(A:A,变更记录表_产品!A:N,14,0),"")</f>
        <v>陈飞</v>
      </c>
      <c r="M458" s="50">
        <f>IFERROR(VLOOKUP(A:A,变更记录表_产品!A:K,11,0),"")</f>
        <v>42657</v>
      </c>
      <c r="N458" s="50">
        <f>IFERROR(VLOOKUP(A:A,变更记录表_产品!A:L,12,0),"")</f>
        <v>42657</v>
      </c>
      <c r="O458" s="20">
        <f t="shared" ca="1" si="7"/>
        <v>476</v>
      </c>
      <c r="P458" s="65" t="str">
        <f>IFERROR(VLOOKUP(A:A,变更记录表_产品!A:O,15,0),"")</f>
        <v>数据变更</v>
      </c>
      <c r="Q458" s="70" t="str">
        <f>IFERROR(VLOOKUP(A:A,变更记录表_产品!A:P,16,0),"")</f>
        <v>已完成</v>
      </c>
      <c r="R458" s="40" t="str">
        <f>IFERROR(VLOOKUP(A:A,变更记录表_产品!A:Q,17,0),"")</f>
        <v>.\数据提取变更签字扫描件\机务\20160928-251BDUD01R02增加库寿信息-signed.pdf</v>
      </c>
      <c r="S458" s="70" t="s">
        <v>147</v>
      </c>
      <c r="T458" s="71" t="s">
        <v>232</v>
      </c>
    </row>
    <row r="459" spans="1:20">
      <c r="A459" s="24">
        <v>457</v>
      </c>
      <c r="B459" s="50">
        <f>IFERROR(VLOOKUP(A:A,变更记录表_产品!A:B,2,0),"")</f>
        <v>42641</v>
      </c>
      <c r="C459" s="43" t="str">
        <f>IFERROR(VLOOKUP(A:A,变更记录表_产品!A:C,3,0),"")</f>
        <v>张志瑜</v>
      </c>
      <c r="D459" s="43" t="str">
        <f>IFERROR(VLOOKUP(A:A,变更记录表_产品!A:D,4,0),"")</f>
        <v>采购保障部</v>
      </c>
      <c r="E459" s="43" t="str">
        <f>IFERROR(VLOOKUP(A:A,变更记录表_产品!A:E,5,0),"")</f>
        <v>MIS</v>
      </c>
      <c r="F459" s="40" t="str">
        <f>IFERROR(VLOOKUP(A:A,变更记录表_产品!A:F,6,0),"")</f>
        <v>20160928-工具1369102数据丢失</v>
      </c>
      <c r="G459" s="46" t="str">
        <f>IFERROR(VLOOKUP(A:A,变更记录表_产品!A:G,7,0),"")</f>
        <v>工具 1369102 数据丢失</v>
      </c>
      <c r="H459" s="57" t="str">
        <f>IFERROR(VLOOKUP(A:A,变更记录表_产品!A:I,9,0),"")</f>
        <v>中</v>
      </c>
      <c r="I459" s="57">
        <f>IFERROR(VLOOKUP(A:A,变更记录表_产品!A:J,10,0),"")</f>
        <v>0.1</v>
      </c>
      <c r="J459" s="61">
        <f>IFERROR(VLOOKUP(A:A,变更记录表_产品!A:H,8,0),"")</f>
        <v>0</v>
      </c>
      <c r="K459" s="65" t="str">
        <f>IFERROR(VLOOKUP(A:A,变更记录表_产品!A:M,13,0),"")</f>
        <v>柳琢</v>
      </c>
      <c r="L459" s="65" t="str">
        <f>IFERROR(VLOOKUP(A:A,变更记录表_产品!A:N,14,0),"")</f>
        <v>陈飞</v>
      </c>
      <c r="M459" s="50">
        <f>IFERROR(VLOOKUP(A:A,变更记录表_产品!A:K,11,0),"")</f>
        <v>42657</v>
      </c>
      <c r="N459" s="50">
        <f>IFERROR(VLOOKUP(A:A,变更记录表_产品!A:L,12,0),"")</f>
        <v>42657</v>
      </c>
      <c r="O459" s="20">
        <f t="shared" ca="1" si="7"/>
        <v>476</v>
      </c>
      <c r="P459" s="65" t="str">
        <f>IFERROR(VLOOKUP(A:A,变更记录表_产品!A:O,15,0),"")</f>
        <v>数据变更</v>
      </c>
      <c r="Q459" s="70" t="str">
        <f>IFERROR(VLOOKUP(A:A,变更记录表_产品!A:P,16,0),"")</f>
        <v>已完成</v>
      </c>
      <c r="R459" s="40" t="str">
        <f>IFERROR(VLOOKUP(A:A,变更记录表_产品!A:Q,17,0),"")</f>
        <v>.\数据提取变更签字扫描件\机务\20160928-工具1369102数据丢失-signed.pdf</v>
      </c>
      <c r="S459" s="70" t="s">
        <v>145</v>
      </c>
      <c r="T459" s="71" t="s">
        <v>232</v>
      </c>
    </row>
    <row r="460" spans="1:20">
      <c r="A460" s="24">
        <v>458</v>
      </c>
      <c r="B460" s="50">
        <f>IFERROR(VLOOKUP(A:A,变更记录表_产品!A:B,2,0),"")</f>
        <v>42642</v>
      </c>
      <c r="C460" s="43" t="str">
        <f>IFERROR(VLOOKUP(A:A,变更记录表_产品!A:C,3,0),"")</f>
        <v>张志瑜</v>
      </c>
      <c r="D460" s="43" t="str">
        <f>IFERROR(VLOOKUP(A:A,变更记录表_产品!A:D,4,0),"")</f>
        <v>采购保障部</v>
      </c>
      <c r="E460" s="43" t="str">
        <f>IFERROR(VLOOKUP(A:A,变更记录表_产品!A:E,5,0),"")</f>
        <v>MIS</v>
      </c>
      <c r="F460" s="40" t="str">
        <f>IFERROR(VLOOKUP(A:A,变更记录表_产品!A:F,6,0),"")</f>
        <v>20160929-10325156计量工具无法收料</v>
      </c>
      <c r="G460" s="46" t="str">
        <f>IFERROR(VLOOKUP(A:A,变更记录表_产品!A:G,7,0),"")</f>
        <v>条形码 10325156 计量工具送检后无法收料</v>
      </c>
      <c r="H460" s="57" t="str">
        <f>IFERROR(VLOOKUP(A:A,变更记录表_产品!A:I,9,0),"")</f>
        <v>高</v>
      </c>
      <c r="I460" s="57">
        <f>IFERROR(VLOOKUP(A:A,变更记录表_产品!A:J,10,0),"")</f>
        <v>0.1</v>
      </c>
      <c r="J460" s="61">
        <f>IFERROR(VLOOKUP(A:A,变更记录表_产品!A:H,8,0),"")</f>
        <v>0</v>
      </c>
      <c r="K460" s="65" t="str">
        <f>IFERROR(VLOOKUP(A:A,变更记录表_产品!A:M,13,0),"")</f>
        <v>柳琢</v>
      </c>
      <c r="L460" s="65" t="str">
        <f>IFERROR(VLOOKUP(A:A,变更记录表_产品!A:N,14,0),"")</f>
        <v>陈飞</v>
      </c>
      <c r="M460" s="50">
        <f>IFERROR(VLOOKUP(A:A,变更记录表_产品!A:K,11,0),"")</f>
        <v>42657</v>
      </c>
      <c r="N460" s="50">
        <f>IFERROR(VLOOKUP(A:A,变更记录表_产品!A:L,12,0),"")</f>
        <v>42657</v>
      </c>
      <c r="O460" s="20">
        <f t="shared" ca="1" si="7"/>
        <v>475</v>
      </c>
      <c r="P460" s="65" t="str">
        <f>IFERROR(VLOOKUP(A:A,变更记录表_产品!A:O,15,0),"")</f>
        <v>数据变更</v>
      </c>
      <c r="Q460" s="70" t="str">
        <f>IFERROR(VLOOKUP(A:A,变更记录表_产品!A:P,16,0),"")</f>
        <v>已完成</v>
      </c>
      <c r="R460" s="40" t="str">
        <f>IFERROR(VLOOKUP(A:A,变更记录表_产品!A:Q,17,0),"")</f>
        <v>.\数据提取变更签字扫描件\机务\20160929-10325156计量工具无法收料-signed.pdf</v>
      </c>
      <c r="S460" s="70" t="s">
        <v>145</v>
      </c>
      <c r="T460" s="71" t="s">
        <v>232</v>
      </c>
    </row>
    <row r="461" spans="1:20" ht="33.75">
      <c r="A461" s="24">
        <v>459</v>
      </c>
      <c r="B461" s="50">
        <f>IFERROR(VLOOKUP(A:A,变更记录表_产品!A:B,2,0),"")</f>
        <v>42643</v>
      </c>
      <c r="C461" s="43" t="str">
        <f>IFERROR(VLOOKUP(A:A,变更记录表_产品!A:C,3,0),"")</f>
        <v>盛斌斌</v>
      </c>
      <c r="D461" s="43" t="str">
        <f>IFERROR(VLOOKUP(A:A,变更记录表_产品!A:D,4,0),"")</f>
        <v>维修工程部</v>
      </c>
      <c r="E461" s="43" t="str">
        <f>IFERROR(VLOOKUP(A:A,变更记录表_产品!A:E,5,0),"")</f>
        <v>MIS</v>
      </c>
      <c r="F461" s="40" t="str">
        <f>IFERROR(VLOOKUP(A:A,变更记录表_产品!A:F,6,0),"")</f>
        <v>TGC-M7100-003IT标准版</v>
      </c>
      <c r="G461" s="46" t="str">
        <f>IFERROR(VLOOKUP(A:A,变更记录表_产品!A:G,7,0),"")</f>
        <v>IT导入下附件内的查件单，由于工程要求下个C执行，因此请尽快导入，我10月6号过来升计划，然后准备加入10月份的C检清单</v>
      </c>
      <c r="H461" s="57" t="str">
        <f>IFERROR(VLOOKUP(A:A,变更记录表_产品!A:I,9,0),"")</f>
        <v>高</v>
      </c>
      <c r="I461" s="57">
        <f>IFERROR(VLOOKUP(A:A,变更记录表_产品!A:J,10,0),"")</f>
        <v>0.1</v>
      </c>
      <c r="J461" s="61">
        <f>IFERROR(VLOOKUP(A:A,变更记录表_产品!A:H,8,0),"")</f>
        <v>0</v>
      </c>
      <c r="K461" s="65" t="str">
        <f>IFERROR(VLOOKUP(A:A,变更记录表_产品!A:M,13,0),"")</f>
        <v>程泽</v>
      </c>
      <c r="L461" s="65" t="str">
        <f>IFERROR(VLOOKUP(A:A,变更记录表_产品!A:N,14,0),"")</f>
        <v>陈飞</v>
      </c>
      <c r="M461" s="50">
        <f>IFERROR(VLOOKUP(A:A,变更记录表_产品!A:K,11,0),"")</f>
        <v>42645</v>
      </c>
      <c r="N461" s="50">
        <f>IFERROR(VLOOKUP(A:A,变更记录表_产品!A:L,12,0),"")</f>
        <v>42645</v>
      </c>
      <c r="O461" s="20">
        <f t="shared" ca="1" si="7"/>
        <v>474</v>
      </c>
      <c r="P461" s="65" t="str">
        <f>IFERROR(VLOOKUP(A:A,变更记录表_产品!A:O,15,0),"")</f>
        <v>数据变更</v>
      </c>
      <c r="Q461" s="70" t="str">
        <f>IFERROR(VLOOKUP(A:A,变更记录表_产品!A:P,16,0),"")</f>
        <v>已完成</v>
      </c>
      <c r="R461" s="40" t="str">
        <f>IFERROR(VLOOKUP(A:A,变更记录表_产品!A:Q,17,0),"")</f>
        <v>.\数据提取变更签字扫描件\机务\20160930.pdf</v>
      </c>
      <c r="S461" s="70" t="s">
        <v>144</v>
      </c>
      <c r="T461" s="71" t="s">
        <v>232</v>
      </c>
    </row>
    <row r="462" spans="1:20" ht="22.5">
      <c r="A462" s="24">
        <v>460</v>
      </c>
      <c r="B462" s="50">
        <f>IFERROR(VLOOKUP(A:A,变更记录表_产品!A:B,2,0),"")</f>
        <v>42643</v>
      </c>
      <c r="C462" s="43" t="str">
        <f>IFERROR(VLOOKUP(A:A,变更记录表_产品!A:C,3,0),"")</f>
        <v>盛斌斌</v>
      </c>
      <c r="D462" s="43" t="str">
        <f>IFERROR(VLOOKUP(A:A,变更记录表_产品!A:D,4,0),"")</f>
        <v>维修工程部</v>
      </c>
      <c r="E462" s="43" t="str">
        <f>IFERROR(VLOOKUP(A:A,变更记录表_产品!A:E,5,0),"")</f>
        <v>MIS</v>
      </c>
      <c r="F462" s="40" t="str">
        <f>IFERROR(VLOOKUP(A:A,变更记录表_产品!A:F,6,0),"")</f>
        <v>清理换件异常2</v>
      </c>
      <c r="G462" s="46" t="str">
        <f>IFERROR(VLOOKUP(A:A,变更记录表_产品!A:G,7,0),"")</f>
        <v>系统还有19条需要处理。（按时间排列，前面20条中有19条需要删掉）</v>
      </c>
      <c r="H462" s="57" t="str">
        <f>IFERROR(VLOOKUP(A:A,变更记录表_产品!A:I,9,0),"")</f>
        <v>中</v>
      </c>
      <c r="I462" s="57">
        <f>IFERROR(VLOOKUP(A:A,变更记录表_产品!A:J,10,0),"")</f>
        <v>0.1</v>
      </c>
      <c r="J462" s="61" t="str">
        <f>IFERROR(VLOOKUP(A:A,变更记录表_产品!A:H,8,0),"")</f>
        <v>换件异常BUG</v>
      </c>
      <c r="K462" s="65" t="str">
        <f>IFERROR(VLOOKUP(A:A,变更记录表_产品!A:M,13,0),"")</f>
        <v>程泽</v>
      </c>
      <c r="L462" s="65" t="str">
        <f>IFERROR(VLOOKUP(A:A,变更记录表_产品!A:N,14,0),"")</f>
        <v>陈飞</v>
      </c>
      <c r="M462" s="50">
        <f>IFERROR(VLOOKUP(A:A,变更记录表_产品!A:K,11,0),"")</f>
        <v>0</v>
      </c>
      <c r="N462" s="50">
        <f>IFERROR(VLOOKUP(A:A,变更记录表_产品!A:L,12,0),"")</f>
        <v>42652</v>
      </c>
      <c r="O462" s="20">
        <f t="shared" ca="1" si="7"/>
        <v>474</v>
      </c>
      <c r="P462" s="65" t="str">
        <f>IFERROR(VLOOKUP(A:A,变更记录表_产品!A:O,15,0),"")</f>
        <v>数据变更</v>
      </c>
      <c r="Q462" s="70" t="str">
        <f>IFERROR(VLOOKUP(A:A,变更记录表_产品!A:P,16,0),"")</f>
        <v>已完成</v>
      </c>
      <c r="R462" s="40" t="str">
        <f>IFERROR(VLOOKUP(A:A,变更记录表_产品!A:Q,17,0),"")</f>
        <v>.\数据提取变更签字扫描件\机务\20160930.pdf</v>
      </c>
      <c r="S462" s="70" t="s">
        <v>145</v>
      </c>
      <c r="T462" s="71" t="s">
        <v>232</v>
      </c>
    </row>
    <row r="463" spans="1:20">
      <c r="A463" s="24">
        <v>461</v>
      </c>
      <c r="B463" s="50">
        <f>IFERROR(VLOOKUP(A:A,变更记录表_产品!A:B,2,0),"")</f>
        <v>42640</v>
      </c>
      <c r="C463" s="43" t="str">
        <f>IFERROR(VLOOKUP(A:A,变更记录表_产品!A:C,3,0),"")</f>
        <v>周磊</v>
      </c>
      <c r="D463" s="43" t="str">
        <f>IFERROR(VLOOKUP(A:A,变更记录表_产品!A:D,4,0),"")</f>
        <v>维修工程部</v>
      </c>
      <c r="E463" s="43" t="str">
        <f>IFERROR(VLOOKUP(A:A,变更记录表_产品!A:E,5,0),"")</f>
        <v>MIS</v>
      </c>
      <c r="F463" s="40" t="str">
        <f>IFERROR(VLOOKUP(A:A,变更记录表_产品!A:F,6,0),"")</f>
        <v>部件修改9.26</v>
      </c>
      <c r="G463" s="46" t="str">
        <f>IFERROR(VLOOKUP(A:A,变更记录表_产品!A:G,7,0),"")</f>
        <v>由于部件已经删除，请帮忙删除这条换件记录</v>
      </c>
      <c r="H463" s="57" t="str">
        <f>IFERROR(VLOOKUP(A:A,变更记录表_产品!A:I,9,0),"")</f>
        <v>中</v>
      </c>
      <c r="I463" s="57">
        <f>IFERROR(VLOOKUP(A:A,变更记录表_产品!A:J,10,0),"")</f>
        <v>0.1</v>
      </c>
      <c r="J463" s="61" t="str">
        <f>IFERROR(VLOOKUP(A:A,变更记录表_产品!A:H,8,0),"")</f>
        <v>操作步骤先后顺序</v>
      </c>
      <c r="K463" s="65" t="str">
        <f>IFERROR(VLOOKUP(A:A,变更记录表_产品!A:M,13,0),"")</f>
        <v>程泽</v>
      </c>
      <c r="L463" s="65" t="str">
        <f>IFERROR(VLOOKUP(A:A,变更记录表_产品!A:N,14,0),"")</f>
        <v>陈飞</v>
      </c>
      <c r="M463" s="50">
        <f>IFERROR(VLOOKUP(A:A,变更记录表_产品!A:K,11,0),"")</f>
        <v>0</v>
      </c>
      <c r="N463" s="50">
        <f>IFERROR(VLOOKUP(A:A,变更记录表_产品!A:L,12,0),"")</f>
        <v>42712</v>
      </c>
      <c r="O463" s="20">
        <f t="shared" ca="1" si="7"/>
        <v>477</v>
      </c>
      <c r="P463" s="65" t="str">
        <f>IFERROR(VLOOKUP(A:A,变更记录表_产品!A:O,15,0),"")</f>
        <v>数据变更</v>
      </c>
      <c r="Q463" s="70" t="str">
        <f>IFERROR(VLOOKUP(A:A,变更记录表_产品!A:P,16,0),"")</f>
        <v>已完成</v>
      </c>
      <c r="R463" s="40" t="str">
        <f>IFERROR(VLOOKUP(A:A,变更记录表_产品!A:Q,17,0),"")</f>
        <v>.\数据提取变更签字扫描件\机务\20160930.pdf</v>
      </c>
      <c r="S463" s="70" t="s">
        <v>92</v>
      </c>
      <c r="T463" s="71" t="s">
        <v>232</v>
      </c>
    </row>
    <row r="464" spans="1:20" ht="22.5">
      <c r="A464" s="24">
        <v>462</v>
      </c>
      <c r="B464" s="50">
        <f>IFERROR(VLOOKUP(A:A,变更记录表_产品!A:B,2,0),"")</f>
        <v>42642</v>
      </c>
      <c r="C464" s="43" t="str">
        <f>IFERROR(VLOOKUP(A:A,变更记录表_产品!A:C,3,0),"")</f>
        <v>张琦</v>
      </c>
      <c r="D464" s="43" t="str">
        <f>IFERROR(VLOOKUP(A:A,变更记录表_产品!A:D,4,0),"")</f>
        <v>维修工程部</v>
      </c>
      <c r="E464" s="43" t="str">
        <f>IFERROR(VLOOKUP(A:A,变更记录表_产品!A:E,5,0),"")</f>
        <v>MIS</v>
      </c>
      <c r="F464" s="40" t="str">
        <f>IFERROR(VLOOKUP(A:A,变更记录表_产品!A:F,6,0),"")</f>
        <v>MAO日期变更</v>
      </c>
      <c r="G464" s="46" t="str">
        <f>IFERROR(VLOOKUP(A:A,变更记录表_产品!A:G,7,0),"")</f>
        <v xml:space="preserve">MAOA320-53-149的录入日期和批准日期请修改为2016-09-25 </v>
      </c>
      <c r="H464" s="57" t="str">
        <f>IFERROR(VLOOKUP(A:A,变更记录表_产品!A:I,9,0),"")</f>
        <v>高</v>
      </c>
      <c r="I464" s="57">
        <f>IFERROR(VLOOKUP(A:A,变更记录表_产品!A:J,10,0),"")</f>
        <v>0.1</v>
      </c>
      <c r="J464" s="61">
        <f>IFERROR(VLOOKUP(A:A,变更记录表_产品!A:H,8,0),"")</f>
        <v>0</v>
      </c>
      <c r="K464" s="65" t="str">
        <f>IFERROR(VLOOKUP(A:A,变更记录表_产品!A:M,13,0),"")</f>
        <v>程泽</v>
      </c>
      <c r="L464" s="65" t="str">
        <f>IFERROR(VLOOKUP(A:A,变更记录表_产品!A:N,14,0),"")</f>
        <v>陈飞</v>
      </c>
      <c r="M464" s="50">
        <f>IFERROR(VLOOKUP(A:A,变更记录表_产品!A:K,11,0),"")</f>
        <v>42642</v>
      </c>
      <c r="N464" s="50">
        <f>IFERROR(VLOOKUP(A:A,变更记录表_产品!A:L,12,0),"")</f>
        <v>42642</v>
      </c>
      <c r="O464" s="20">
        <f t="shared" ca="1" si="7"/>
        <v>475</v>
      </c>
      <c r="P464" s="65" t="str">
        <f>IFERROR(VLOOKUP(A:A,变更记录表_产品!A:O,15,0),"")</f>
        <v>数据变更</v>
      </c>
      <c r="Q464" s="70" t="str">
        <f>IFERROR(VLOOKUP(A:A,变更记录表_产品!A:P,16,0),"")</f>
        <v>已完成</v>
      </c>
      <c r="R464" s="40">
        <f>IFERROR(VLOOKUP(A:A,变更记录表_产品!A:Q,17,0),"")</f>
        <v>0</v>
      </c>
      <c r="S464" s="70" t="s">
        <v>92</v>
      </c>
      <c r="T464" s="71" t="s">
        <v>232</v>
      </c>
    </row>
    <row r="465" spans="1:20" ht="45">
      <c r="A465" s="24">
        <v>463</v>
      </c>
      <c r="B465" s="50">
        <f>IFERROR(VLOOKUP(A:A,变更记录表_产品!A:B,2,0),"")</f>
        <v>42645</v>
      </c>
      <c r="C465" s="43" t="str">
        <f>IFERROR(VLOOKUP(A:A,变更记录表_产品!A:C,3,0),"")</f>
        <v>张琦</v>
      </c>
      <c r="D465" s="43" t="str">
        <f>IFERROR(VLOOKUP(A:A,变更记录表_产品!A:D,4,0),"")</f>
        <v>维修工程部</v>
      </c>
      <c r="E465" s="43" t="str">
        <f>IFERROR(VLOOKUP(A:A,变更记录表_产品!A:E,5,0),"")</f>
        <v>MIS</v>
      </c>
      <c r="F465" s="40" t="str">
        <f>IFERROR(VLOOKUP(A:A,变更记录表_产品!A:F,6,0),"")</f>
        <v>B1896 CDD0032714需要作废</v>
      </c>
      <c r="G465" s="46" t="str">
        <f>IFERROR(VLOOKUP(A:A,变更记录表_产品!A:G,7,0),"")</f>
        <v xml:space="preserve">B1896 CDD0032714由于重复检输入有问题，有四个重复检，不能再一个保留中输入，因此新开了4个保留，此保留需作废，见附件图片，烦请处理，谢谢！
10月12日前，删除CDD0032714全部信息。 </v>
      </c>
      <c r="H465" s="57" t="str">
        <f>IFERROR(VLOOKUP(A:A,变更记录表_产品!A:I,9,0),"")</f>
        <v>高</v>
      </c>
      <c r="I465" s="57">
        <f>IFERROR(VLOOKUP(A:A,变更记录表_产品!A:J,10,0),"")</f>
        <v>0.1</v>
      </c>
      <c r="J465" s="61">
        <f>IFERROR(VLOOKUP(A:A,变更记录表_产品!A:H,8,0),"")</f>
        <v>0</v>
      </c>
      <c r="K465" s="65" t="str">
        <f>IFERROR(VLOOKUP(A:A,变更记录表_产品!A:M,13,0),"")</f>
        <v>程泽</v>
      </c>
      <c r="L465" s="65" t="str">
        <f>IFERROR(VLOOKUP(A:A,变更记录表_产品!A:N,14,0),"")</f>
        <v>陈飞</v>
      </c>
      <c r="M465" s="50">
        <f>IFERROR(VLOOKUP(A:A,变更记录表_产品!A:K,11,0),"")</f>
        <v>42655</v>
      </c>
      <c r="N465" s="50">
        <f>IFERROR(VLOOKUP(A:A,变更记录表_产品!A:L,12,0),"")</f>
        <v>42652</v>
      </c>
      <c r="O465" s="20">
        <f t="shared" ca="1" si="7"/>
        <v>472</v>
      </c>
      <c r="P465" s="65" t="str">
        <f>IFERROR(VLOOKUP(A:A,变更记录表_产品!A:O,15,0),"")</f>
        <v>数据变更</v>
      </c>
      <c r="Q465" s="70" t="str">
        <f>IFERROR(VLOOKUP(A:A,变更记录表_产品!A:P,16,0),"")</f>
        <v>已完成</v>
      </c>
      <c r="R465" s="40" t="str">
        <f>IFERROR(VLOOKUP(A:A,变更记录表_产品!A:Q,17,0),"")</f>
        <v>.\数据提取变更签字扫描件\机务\20161008.pdf</v>
      </c>
      <c r="S465" s="70" t="s">
        <v>92</v>
      </c>
      <c r="T465" s="71" t="s">
        <v>232</v>
      </c>
    </row>
    <row r="466" spans="1:20" ht="45">
      <c r="A466" s="24">
        <v>464</v>
      </c>
      <c r="B466" s="50">
        <f>IFERROR(VLOOKUP(A:A,变更记录表_产品!A:B,2,0),"")</f>
        <v>42636</v>
      </c>
      <c r="C466" s="43" t="str">
        <f>IFERROR(VLOOKUP(A:A,变更记录表_产品!A:C,3,0),"")</f>
        <v>张琦</v>
      </c>
      <c r="D466" s="43" t="str">
        <f>IFERROR(VLOOKUP(A:A,变更记录表_产品!A:D,4,0),"")</f>
        <v>维修工程部</v>
      </c>
      <c r="E466" s="43" t="str">
        <f>IFERROR(VLOOKUP(A:A,变更记录表_产品!A:E,5,0),"")</f>
        <v>MIS</v>
      </c>
      <c r="F466" s="40" t="str">
        <f>IFERROR(VLOOKUP(A:A,变更记录表_产品!A:F,6,0),"")</f>
        <v>201600923数据提取变更申请单V1.0</v>
      </c>
      <c r="G466" s="46" t="str">
        <f>IFERROR(VLOOKUP(A:A,变更记录表_产品!A:G,7,0),"")</f>
        <v xml:space="preserve">1、 规定集数据，有编辑状态统一一次变为已批准状态，用户名 ADMIN。 
2、 任务管理，输入输出产品，由对应操作指南带入。 </v>
      </c>
      <c r="H466" s="57" t="str">
        <f>IFERROR(VLOOKUP(A:A,变更记录表_产品!A:I,9,0),"")</f>
        <v>高</v>
      </c>
      <c r="I466" s="57">
        <f>IFERROR(VLOOKUP(A:A,变更记录表_产品!A:J,10,0),"")</f>
        <v>0.1</v>
      </c>
      <c r="J466" s="61">
        <f>IFERROR(VLOOKUP(A:A,变更记录表_产品!A:H,8,0),"")</f>
        <v>0</v>
      </c>
      <c r="K466" s="65" t="str">
        <f>IFERROR(VLOOKUP(A:A,变更记录表_产品!A:M,13,0),"")</f>
        <v>程泽</v>
      </c>
      <c r="L466" s="65" t="str">
        <f>IFERROR(VLOOKUP(A:A,变更记录表_产品!A:N,14,0),"")</f>
        <v>陈飞</v>
      </c>
      <c r="M466" s="50">
        <f>IFERROR(VLOOKUP(A:A,变更记录表_产品!A:K,11,0),"")</f>
        <v>42636</v>
      </c>
      <c r="N466" s="50">
        <f>IFERROR(VLOOKUP(A:A,变更记录表_产品!A:L,12,0),"")</f>
        <v>42636</v>
      </c>
      <c r="O466" s="20">
        <f t="shared" ca="1" si="7"/>
        <v>481</v>
      </c>
      <c r="P466" s="65" t="str">
        <f>IFERROR(VLOOKUP(A:A,变更记录表_产品!A:O,15,0),"")</f>
        <v>数据变更</v>
      </c>
      <c r="Q466" s="70" t="str">
        <f>IFERROR(VLOOKUP(A:A,变更记录表_产品!A:P,16,0),"")</f>
        <v>已完成</v>
      </c>
      <c r="R466" s="40" t="str">
        <f>IFERROR(VLOOKUP(A:A,变更记录表_产品!A:Q,17,0),"")</f>
        <v>.\数据提取变更签字扫描件\机务\20160923.pdf</v>
      </c>
      <c r="S466" s="70" t="s">
        <v>92</v>
      </c>
      <c r="T466" s="71" t="s">
        <v>232</v>
      </c>
    </row>
    <row r="467" spans="1:20" ht="22.5">
      <c r="A467" s="24">
        <v>465</v>
      </c>
      <c r="B467" s="50">
        <f>IFERROR(VLOOKUP(A:A,变更记录表_产品!A:B,2,0),"")</f>
        <v>42651</v>
      </c>
      <c r="C467" s="43" t="str">
        <f>IFERROR(VLOOKUP(A:A,变更记录表_产品!A:C,3,0),"")</f>
        <v>张志瑜</v>
      </c>
      <c r="D467" s="43" t="str">
        <f>IFERROR(VLOOKUP(A:A,变更记录表_产品!A:D,4,0),"")</f>
        <v>采购保障部</v>
      </c>
      <c r="E467" s="43" t="str">
        <f>IFERROR(VLOOKUP(A:A,变更记录表_产品!A:E,5,0),"")</f>
        <v>MIS</v>
      </c>
      <c r="F467" s="40" t="str">
        <f>IFERROR(VLOOKUP(A:A,变更记录表_产品!A:F,6,0),"")</f>
        <v>20161008-16POLS0200租赁改采购</v>
      </c>
      <c r="G467" s="46" t="str">
        <f>IFERROR(VLOOKUP(A:A,变更记录表_产品!A:G,7,0),"")</f>
        <v>16POLS0200该合同的供应商地址需要从航材租赁，改为航材采购。</v>
      </c>
      <c r="H467" s="57" t="str">
        <f>IFERROR(VLOOKUP(A:A,变更记录表_产品!A:I,9,0),"")</f>
        <v>中</v>
      </c>
      <c r="I467" s="57">
        <f>IFERROR(VLOOKUP(A:A,变更记录表_产品!A:J,10,0),"")</f>
        <v>0.1</v>
      </c>
      <c r="J467" s="61">
        <f>IFERROR(VLOOKUP(A:A,变更记录表_产品!A:H,8,0),"")</f>
        <v>0</v>
      </c>
      <c r="K467" s="65" t="str">
        <f>IFERROR(VLOOKUP(A:A,变更记录表_产品!A:M,13,0),"")</f>
        <v>柳琢</v>
      </c>
      <c r="L467" s="65" t="str">
        <f>IFERROR(VLOOKUP(A:A,变更记录表_产品!A:N,14,0),"")</f>
        <v>陈飞</v>
      </c>
      <c r="M467" s="50">
        <f>IFERROR(VLOOKUP(A:A,变更记录表_产品!A:K,11,0),"")</f>
        <v>42657</v>
      </c>
      <c r="N467" s="50">
        <f>IFERROR(VLOOKUP(A:A,变更记录表_产品!A:L,12,0),"")</f>
        <v>42652</v>
      </c>
      <c r="O467" s="20">
        <f t="shared" ca="1" si="7"/>
        <v>466</v>
      </c>
      <c r="P467" s="65" t="str">
        <f>IFERROR(VLOOKUP(A:A,变更记录表_产品!A:O,15,0),"")</f>
        <v>数据变更</v>
      </c>
      <c r="Q467" s="70" t="str">
        <f>IFERROR(VLOOKUP(A:A,变更记录表_产品!A:P,16,0),"")</f>
        <v>已完成</v>
      </c>
      <c r="R467" s="40" t="str">
        <f>IFERROR(VLOOKUP(A:A,变更记录表_产品!A:Q,17,0),"")</f>
        <v>.\数据提取变更签字扫描件\机务\20161008-16POLS0200租赁改采购-signed.pdf</v>
      </c>
      <c r="S467" s="70" t="s">
        <v>92</v>
      </c>
      <c r="T467" s="71" t="s">
        <v>232</v>
      </c>
    </row>
    <row r="468" spans="1:20">
      <c r="A468" s="24">
        <v>466</v>
      </c>
      <c r="B468" s="50">
        <f>IFERROR(VLOOKUP(A:A,变更记录表_产品!A:B,2,0),"")</f>
        <v>42651</v>
      </c>
      <c r="C468" s="43" t="str">
        <f>IFERROR(VLOOKUP(A:A,变更记录表_产品!A:C,3,0),"")</f>
        <v>张志瑜</v>
      </c>
      <c r="D468" s="43" t="str">
        <f>IFERROR(VLOOKUP(A:A,变更记录表_产品!A:D,4,0),"")</f>
        <v>采购保障部</v>
      </c>
      <c r="E468" s="43" t="str">
        <f>IFERROR(VLOOKUP(A:A,变更记录表_产品!A:E,5,0),"")</f>
        <v>MIS</v>
      </c>
      <c r="F468" s="40" t="str">
        <f>IFERROR(VLOOKUP(A:A,变更记录表_产品!A:F,6,0),"")</f>
        <v>20161008-16POLS0243合同状态错误</v>
      </c>
      <c r="G468" s="46" t="str">
        <f>IFERROR(VLOOKUP(A:A,变更记录表_产品!A:G,7,0),"")</f>
        <v>16POLS0243需从“已批准”改为“全部收料”</v>
      </c>
      <c r="H468" s="57" t="str">
        <f>IFERROR(VLOOKUP(A:A,变更记录表_产品!A:I,9,0),"")</f>
        <v>中</v>
      </c>
      <c r="I468" s="57">
        <f>IFERROR(VLOOKUP(A:A,变更记录表_产品!A:J,10,0),"")</f>
        <v>0.1</v>
      </c>
      <c r="J468" s="61">
        <f>IFERROR(VLOOKUP(A:A,变更记录表_产品!A:H,8,0),"")</f>
        <v>0</v>
      </c>
      <c r="K468" s="65" t="str">
        <f>IFERROR(VLOOKUP(A:A,变更记录表_产品!A:M,13,0),"")</f>
        <v>柳琢</v>
      </c>
      <c r="L468" s="65" t="str">
        <f>IFERROR(VLOOKUP(A:A,变更记录表_产品!A:N,14,0),"")</f>
        <v>陈飞</v>
      </c>
      <c r="M468" s="50">
        <f>IFERROR(VLOOKUP(A:A,变更记录表_产品!A:K,11,0),"")</f>
        <v>42657</v>
      </c>
      <c r="N468" s="50">
        <f>IFERROR(VLOOKUP(A:A,变更记录表_产品!A:L,12,0),"")</f>
        <v>42652</v>
      </c>
      <c r="O468" s="20">
        <f t="shared" ca="1" si="7"/>
        <v>466</v>
      </c>
      <c r="P468" s="65" t="str">
        <f>IFERROR(VLOOKUP(A:A,变更记录表_产品!A:O,15,0),"")</f>
        <v>数据变更</v>
      </c>
      <c r="Q468" s="70" t="str">
        <f>IFERROR(VLOOKUP(A:A,变更记录表_产品!A:P,16,0),"")</f>
        <v>已完成</v>
      </c>
      <c r="R468" s="40" t="str">
        <f>IFERROR(VLOOKUP(A:A,变更记录表_产品!A:Q,17,0),"")</f>
        <v>.\数据提取变更签字扫描件\机务\20161008-16POLS0243合同状态错误-signed.pdf</v>
      </c>
      <c r="S468" s="70" t="s">
        <v>145</v>
      </c>
      <c r="T468" s="71" t="s">
        <v>232</v>
      </c>
    </row>
    <row r="469" spans="1:20">
      <c r="A469" s="24">
        <v>467</v>
      </c>
      <c r="B469" s="50">
        <f>IFERROR(VLOOKUP(A:A,变更记录表_产品!A:B,2,0),"")</f>
        <v>42651</v>
      </c>
      <c r="C469" s="43" t="str">
        <f>IFERROR(VLOOKUP(A:A,变更记录表_产品!A:C,3,0),"")</f>
        <v>张志瑜</v>
      </c>
      <c r="D469" s="43" t="str">
        <f>IFERROR(VLOOKUP(A:A,变更记录表_产品!A:D,4,0),"")</f>
        <v>采购保障部</v>
      </c>
      <c r="E469" s="43" t="str">
        <f>IFERROR(VLOOKUP(A:A,变更记录表_产品!A:E,5,0),"")</f>
        <v>MIS</v>
      </c>
      <c r="F469" s="40" t="str">
        <f>IFERROR(VLOOKUP(A:A,变更记录表_产品!A:F,6,0),"")</f>
        <v>20161008-16POLS0369无法点击价拨</v>
      </c>
      <c r="G469" s="46" t="str">
        <f>IFERROR(VLOOKUP(A:A,变更记录表_产品!A:G,7,0),"")</f>
        <v>16POLS0369 无法确认价拨</v>
      </c>
      <c r="H469" s="57" t="str">
        <f>IFERROR(VLOOKUP(A:A,变更记录表_产品!A:I,9,0),"")</f>
        <v>中</v>
      </c>
      <c r="I469" s="57">
        <f>IFERROR(VLOOKUP(A:A,变更记录表_产品!A:J,10,0),"")</f>
        <v>0.1</v>
      </c>
      <c r="J469" s="61">
        <f>IFERROR(VLOOKUP(A:A,变更记录表_产品!A:H,8,0),"")</f>
        <v>0</v>
      </c>
      <c r="K469" s="65" t="str">
        <f>IFERROR(VLOOKUP(A:A,变更记录表_产品!A:M,13,0),"")</f>
        <v>柳琢</v>
      </c>
      <c r="L469" s="65" t="str">
        <f>IFERROR(VLOOKUP(A:A,变更记录表_产品!A:N,14,0),"")</f>
        <v>陈飞</v>
      </c>
      <c r="M469" s="50">
        <f>IFERROR(VLOOKUP(A:A,变更记录表_产品!A:K,11,0),"")</f>
        <v>42657</v>
      </c>
      <c r="N469" s="50">
        <f>IFERROR(VLOOKUP(A:A,变更记录表_产品!A:L,12,0),"")</f>
        <v>42652</v>
      </c>
      <c r="O469" s="20">
        <f t="shared" ca="1" si="7"/>
        <v>466</v>
      </c>
      <c r="P469" s="65" t="str">
        <f>IFERROR(VLOOKUP(A:A,变更记录表_产品!A:O,15,0),"")</f>
        <v>数据变更</v>
      </c>
      <c r="Q469" s="70" t="str">
        <f>IFERROR(VLOOKUP(A:A,变更记录表_产品!A:P,16,0),"")</f>
        <v>已完成</v>
      </c>
      <c r="R469" s="40" t="str">
        <f>IFERROR(VLOOKUP(A:A,变更记录表_产品!A:Q,17,0),"")</f>
        <v>.\数据提取变更签字扫描件\机务\20161008-16POLS0369无法点击价拨-signed.pdf</v>
      </c>
      <c r="S469" s="70" t="s">
        <v>145</v>
      </c>
      <c r="T469" s="71" t="s">
        <v>232</v>
      </c>
    </row>
    <row r="470" spans="1:20" ht="22.5">
      <c r="A470" s="24">
        <v>468</v>
      </c>
      <c r="B470" s="50">
        <f>IFERROR(VLOOKUP(A:A,变更记录表_产品!A:B,2,0),"")</f>
        <v>42651</v>
      </c>
      <c r="C470" s="43" t="str">
        <f>IFERROR(VLOOKUP(A:A,变更记录表_产品!A:C,3,0),"")</f>
        <v>张志瑜</v>
      </c>
      <c r="D470" s="43" t="str">
        <f>IFERROR(VLOOKUP(A:A,变更记录表_产品!A:D,4,0),"")</f>
        <v>采购保障部</v>
      </c>
      <c r="E470" s="43" t="str">
        <f>IFERROR(VLOOKUP(A:A,变更记录表_产品!A:E,5,0),"")</f>
        <v>MIS</v>
      </c>
      <c r="F470" s="40" t="str">
        <f>IFERROR(VLOOKUP(A:A,变更记录表_产品!A:F,6,0),"")</f>
        <v>20161008-RCF6708退回YC</v>
      </c>
      <c r="G470" s="46" t="str">
        <f>IFERROR(VLOOKUP(A:A,变更记录表_产品!A:G,7,0),"")</f>
        <v xml:space="preserve">RCF6708  SN:16170删除该件最后 2 条动历史记录，使该件回到 CK-YC-PVG,BKY。 </v>
      </c>
      <c r="H470" s="57" t="str">
        <f>IFERROR(VLOOKUP(A:A,变更记录表_产品!A:I,9,0),"")</f>
        <v>中</v>
      </c>
      <c r="I470" s="57">
        <f>IFERROR(VLOOKUP(A:A,变更记录表_产品!A:J,10,0),"")</f>
        <v>0.1</v>
      </c>
      <c r="J470" s="61">
        <f>IFERROR(VLOOKUP(A:A,变更记录表_产品!A:H,8,0),"")</f>
        <v>0</v>
      </c>
      <c r="K470" s="65" t="str">
        <f>IFERROR(VLOOKUP(A:A,变更记录表_产品!A:M,13,0),"")</f>
        <v>柳琢</v>
      </c>
      <c r="L470" s="65" t="str">
        <f>IFERROR(VLOOKUP(A:A,变更记录表_产品!A:N,14,0),"")</f>
        <v>陈飞</v>
      </c>
      <c r="M470" s="50">
        <f>IFERROR(VLOOKUP(A:A,变更记录表_产品!A:K,11,0),"")</f>
        <v>42654</v>
      </c>
      <c r="N470" s="50">
        <f>IFERROR(VLOOKUP(A:A,变更记录表_产品!A:L,12,0),"")</f>
        <v>42657</v>
      </c>
      <c r="O470" s="20">
        <f t="shared" ca="1" si="7"/>
        <v>466</v>
      </c>
      <c r="P470" s="65" t="str">
        <f>IFERROR(VLOOKUP(A:A,变更记录表_产品!A:O,15,0),"")</f>
        <v>数据变更</v>
      </c>
      <c r="Q470" s="70" t="str">
        <f>IFERROR(VLOOKUP(A:A,变更记录表_产品!A:P,16,0),"")</f>
        <v>已完成</v>
      </c>
      <c r="R470" s="40" t="str">
        <f>IFERROR(VLOOKUP(A:A,变更记录表_产品!A:Q,17,0),"")</f>
        <v>.\数据提取变更签字扫描件\机务\20161008-RCF6708退回YC-signed.pdf</v>
      </c>
      <c r="S470" s="70" t="s">
        <v>92</v>
      </c>
      <c r="T470" s="71" t="s">
        <v>232</v>
      </c>
    </row>
    <row r="471" spans="1:20" ht="56.25">
      <c r="A471" s="19">
        <v>469</v>
      </c>
      <c r="B471" s="50">
        <f>IFERROR(VLOOKUP(A:A,变更记录表_产品!A:B,2,0),"")</f>
        <v>42651</v>
      </c>
      <c r="C471" s="43" t="str">
        <f>IFERROR(VLOOKUP(A:A,变更记录表_产品!A:C,3,0),"")</f>
        <v>蔡磊</v>
      </c>
      <c r="D471" s="43" t="str">
        <f>IFERROR(VLOOKUP(A:A,变更记录表_产品!A:D,4,0),"")</f>
        <v>维修工程部</v>
      </c>
      <c r="E471" s="43" t="str">
        <f>IFERROR(VLOOKUP(A:A,变更记录表_产品!A:E,5,0),"")</f>
        <v>MIS</v>
      </c>
      <c r="F471" s="40" t="str">
        <f>IFERROR(VLOOKUP(A:A,变更记录表_产品!A:F,6,0),"")</f>
        <v>B1893 拆换件信息修改</v>
      </c>
      <c r="G471" s="46" t="str">
        <f>IFERROR(VLOOKUP(A:A,变更记录表_产品!A:G,7,0),"")</f>
        <v xml:space="preserve">帮忙删除一条拆换件记录（见附近红圈内信息），我需要重新录入。
之前这个拆下件只有原始装机记录，被我删掉了，然后换件记录就无法删除了。操作顺序被我弄反了，应该先删换件记录，再删原始装机记录。 </v>
      </c>
      <c r="H471" s="57" t="str">
        <f>IFERROR(VLOOKUP(A:A,变更记录表_产品!A:I,9,0),"")</f>
        <v>中</v>
      </c>
      <c r="I471" s="57">
        <f>IFERROR(VLOOKUP(A:A,变更记录表_产品!A:J,10,0),"")</f>
        <v>0.1</v>
      </c>
      <c r="J471" s="61" t="str">
        <f>IFERROR(VLOOKUP(A:A,变更记录表_产品!A:H,8,0),"")</f>
        <v>误操作</v>
      </c>
      <c r="K471" s="65" t="str">
        <f>IFERROR(VLOOKUP(A:A,变更记录表_产品!A:M,13,0),"")</f>
        <v>程泽</v>
      </c>
      <c r="L471" s="65" t="str">
        <f>IFERROR(VLOOKUP(A:A,变更记录表_产品!A:N,14,0),"")</f>
        <v>陈飞</v>
      </c>
      <c r="M471" s="50">
        <f>IFERROR(VLOOKUP(A:A,变更记录表_产品!A:K,11,0),"")</f>
        <v>42657</v>
      </c>
      <c r="N471" s="50">
        <f>IFERROR(VLOOKUP(A:A,变更记录表_产品!A:L,12,0),"")</f>
        <v>42652</v>
      </c>
      <c r="O471" s="20">
        <f t="shared" ca="1" si="7"/>
        <v>466</v>
      </c>
      <c r="P471" s="65" t="str">
        <f>IFERROR(VLOOKUP(A:A,变更记录表_产品!A:O,15,0),"")</f>
        <v>数据变更</v>
      </c>
      <c r="Q471" s="70" t="str">
        <f>IFERROR(VLOOKUP(A:A,变更记录表_产品!A:P,16,0),"")</f>
        <v>已完成</v>
      </c>
      <c r="R471" s="40" t="str">
        <f>IFERROR(VLOOKUP(A:A,变更记录表_产品!A:Q,17,0),"")</f>
        <v>.\数据提取变更签字扫描件\机务\20161008.pdf</v>
      </c>
      <c r="S471" s="70" t="s">
        <v>92</v>
      </c>
      <c r="T471" s="71" t="s">
        <v>232</v>
      </c>
    </row>
    <row r="472" spans="1:20" ht="56.25">
      <c r="A472" s="19">
        <v>470</v>
      </c>
      <c r="B472" s="50">
        <f>IFERROR(VLOOKUP(A:A,变更记录表_产品!A:B,2,0),"")</f>
        <v>42652</v>
      </c>
      <c r="C472" s="43" t="str">
        <f>IFERROR(VLOOKUP(A:A,变更记录表_产品!A:C,3,0),"")</f>
        <v>张琦</v>
      </c>
      <c r="D472" s="43" t="str">
        <f>IFERROR(VLOOKUP(A:A,变更记录表_产品!A:D,4,0),"")</f>
        <v>维修工程部</v>
      </c>
      <c r="E472" s="43" t="str">
        <f>IFERROR(VLOOKUP(A:A,变更记录表_产品!A:E,5,0),"")</f>
        <v>MIS</v>
      </c>
      <c r="F472" s="40" t="str">
        <f>IFERROR(VLOOKUP(A:A,变更记录表_产品!A:F,6,0),"")</f>
        <v>MIS授权后台恢复申请</v>
      </c>
      <c r="G472" s="46" t="str">
        <f>IFERROR(VLOOKUP(A:A,变更记录表_产品!A:G,7,0),"")</f>
        <v>授权号 424 账号201110082 姓名 顾悦 
恢复附件中顾悦的三个项目授权（必检项目、A320-214机型航线维护、线路施工）,授权状态“取消”恢复至“正常”。“取消原因”和“取消日期”清空。
该修复比较急，请于今日修复</v>
      </c>
      <c r="H472" s="57" t="str">
        <f>IFERROR(VLOOKUP(A:A,变更记录表_产品!A:I,9,0),"")</f>
        <v>高</v>
      </c>
      <c r="I472" s="57">
        <f>IFERROR(VLOOKUP(A:A,变更记录表_产品!A:J,10,0),"")</f>
        <v>0.1</v>
      </c>
      <c r="J472" s="61" t="str">
        <f>IFERROR(VLOOKUP(A:A,变更记录表_产品!A:H,8,0),"")</f>
        <v>误操作</v>
      </c>
      <c r="K472" s="65" t="str">
        <f>IFERROR(VLOOKUP(A:A,变更记录表_产品!A:M,13,0),"")</f>
        <v>程泽</v>
      </c>
      <c r="L472" s="65" t="str">
        <f>IFERROR(VLOOKUP(A:A,变更记录表_产品!A:N,14,0),"")</f>
        <v>陈飞</v>
      </c>
      <c r="M472" s="50">
        <f>IFERROR(VLOOKUP(A:A,变更记录表_产品!A:K,11,0),"")</f>
        <v>42652</v>
      </c>
      <c r="N472" s="50">
        <f>IFERROR(VLOOKUP(A:A,变更记录表_产品!A:L,12,0),"")</f>
        <v>42652</v>
      </c>
      <c r="O472" s="20">
        <f t="shared" ca="1" si="7"/>
        <v>465</v>
      </c>
      <c r="P472" s="65" t="str">
        <f>IFERROR(VLOOKUP(A:A,变更记录表_产品!A:O,15,0),"")</f>
        <v>数据变更</v>
      </c>
      <c r="Q472" s="70" t="str">
        <f>IFERROR(VLOOKUP(A:A,变更记录表_产品!A:P,16,0),"")</f>
        <v>已完成</v>
      </c>
      <c r="R472" s="40" t="str">
        <f>IFERROR(VLOOKUP(A:A,变更记录表_产品!A:Q,17,0),"")</f>
        <v>.\数据提取变更签字扫描件\机务\20161008.pdf</v>
      </c>
      <c r="S472" s="70" t="s">
        <v>92</v>
      </c>
      <c r="T472" s="71" t="s">
        <v>232</v>
      </c>
    </row>
    <row r="473" spans="1:20" ht="22.5">
      <c r="A473" s="19">
        <v>471</v>
      </c>
      <c r="B473" s="50">
        <f>IFERROR(VLOOKUP(A:A,变更记录表_产品!A:B,2,0),"")</f>
        <v>42653</v>
      </c>
      <c r="C473" s="43" t="str">
        <f>IFERROR(VLOOKUP(A:A,变更记录表_产品!A:C,3,0),"")</f>
        <v>张志瑜</v>
      </c>
      <c r="D473" s="43" t="str">
        <f>IFERROR(VLOOKUP(A:A,变更记录表_产品!A:D,4,0),"")</f>
        <v>采购保障部</v>
      </c>
      <c r="E473" s="43" t="str">
        <f>IFERROR(VLOOKUP(A:A,变更记录表_产品!A:E,5,0),"")</f>
        <v>MIS</v>
      </c>
      <c r="F473" s="40" t="str">
        <f>IFERROR(VLOOKUP(A:A,变更记录表_产品!A:F,6,0),"")</f>
        <v>20161010-16ROE0130验收问题</v>
      </c>
      <c r="G473" s="46" t="str">
        <f>IFERROR(VLOOKUP(A:A,变更记录表_产品!A:G,7,0),"")</f>
        <v>16ROE0130该合同数量200个，已验收199个，在验收第200个时弹出错误框：收料数量超过合同数量。</v>
      </c>
      <c r="H473" s="57" t="str">
        <f>IFERROR(VLOOKUP(A:A,变更记录表_产品!A:I,9,0),"")</f>
        <v>高</v>
      </c>
      <c r="I473" s="57">
        <f>IFERROR(VLOOKUP(A:A,变更记录表_产品!A:J,10,0),"")</f>
        <v>0.1</v>
      </c>
      <c r="J473" s="61">
        <f>IFERROR(VLOOKUP(A:A,变更记录表_产品!A:H,8,0),"")</f>
        <v>0</v>
      </c>
      <c r="K473" s="65" t="str">
        <f>IFERROR(VLOOKUP(A:A,变更记录表_产品!A:M,13,0),"")</f>
        <v>柳琢</v>
      </c>
      <c r="L473" s="65" t="str">
        <f>IFERROR(VLOOKUP(A:A,变更记录表_产品!A:N,14,0),"")</f>
        <v>陈飞</v>
      </c>
      <c r="M473" s="50">
        <f>IFERROR(VLOOKUP(A:A,变更记录表_产品!A:K,11,0),"")</f>
        <v>42656</v>
      </c>
      <c r="N473" s="50">
        <f>IFERROR(VLOOKUP(A:A,变更记录表_产品!A:L,12,0),"")</f>
        <v>42654</v>
      </c>
      <c r="O473" s="20">
        <f t="shared" ca="1" si="7"/>
        <v>464</v>
      </c>
      <c r="P473" s="65" t="str">
        <f>IFERROR(VLOOKUP(A:A,变更记录表_产品!A:O,15,0),"")</f>
        <v>数据变更</v>
      </c>
      <c r="Q473" s="70" t="str">
        <f>IFERROR(VLOOKUP(A:A,变更记录表_产品!A:P,16,0),"")</f>
        <v>已完成</v>
      </c>
      <c r="R473" s="40" t="str">
        <f>IFERROR(VLOOKUP(A:A,变更记录表_产品!A:Q,17,0),"")</f>
        <v>.\数据提取变更签字扫描件\机务\20161010-16ROE0130验收问题-signed.pdf</v>
      </c>
      <c r="S473" s="70" t="s">
        <v>145</v>
      </c>
      <c r="T473" s="71" t="s">
        <v>232</v>
      </c>
    </row>
    <row r="474" spans="1:20" ht="22.5">
      <c r="A474" s="19">
        <v>472</v>
      </c>
      <c r="B474" s="50">
        <f>IFERROR(VLOOKUP(A:A,变更记录表_产品!A:B,2,0),"")</f>
        <v>42654</v>
      </c>
      <c r="C474" s="43" t="str">
        <f>IFERROR(VLOOKUP(A:A,变更记录表_产品!A:C,3,0),"")</f>
        <v>张志瑜</v>
      </c>
      <c r="D474" s="43" t="str">
        <f>IFERROR(VLOOKUP(A:A,变更记录表_产品!A:D,4,0),"")</f>
        <v>采购保障部</v>
      </c>
      <c r="E474" s="43" t="str">
        <f>IFERROR(VLOOKUP(A:A,变更记录表_产品!A:E,5,0),"")</f>
        <v>MIS</v>
      </c>
      <c r="F474" s="40" t="str">
        <f>IFERROR(VLOOKUP(A:A,变更记录表_产品!A:F,6,0),"")</f>
        <v>20161011-条形码1256201移动记录问题</v>
      </c>
      <c r="G474" s="46" t="str">
        <f>IFERROR(VLOOKUP(A:A,变更记录表_产品!A:G,7,0),"")</f>
        <v>条形码 1256201 历史移动记录有问题，导致有多余数据，需做删除</v>
      </c>
      <c r="H474" s="57" t="str">
        <f>IFERROR(VLOOKUP(A:A,变更记录表_产品!A:I,9,0),"")</f>
        <v>中</v>
      </c>
      <c r="I474" s="57">
        <f>IFERROR(VLOOKUP(A:A,变更记录表_产品!A:J,10,0),"")</f>
        <v>0.1</v>
      </c>
      <c r="J474" s="61">
        <f>IFERROR(VLOOKUP(A:A,变更记录表_产品!A:H,8,0),"")</f>
        <v>0</v>
      </c>
      <c r="K474" s="65" t="str">
        <f>IFERROR(VLOOKUP(A:A,变更记录表_产品!A:M,13,0),"")</f>
        <v>柳琢</v>
      </c>
      <c r="L474" s="65" t="str">
        <f>IFERROR(VLOOKUP(A:A,变更记录表_产品!A:N,14,0),"")</f>
        <v>陈飞</v>
      </c>
      <c r="M474" s="50">
        <f>IFERROR(VLOOKUP(A:A,变更记录表_产品!A:K,11,0),"")</f>
        <v>42667</v>
      </c>
      <c r="N474" s="50">
        <f>IFERROR(VLOOKUP(A:A,变更记录表_产品!A:L,12,0),"")</f>
        <v>42657</v>
      </c>
      <c r="O474" s="20">
        <f t="shared" ca="1" si="7"/>
        <v>463</v>
      </c>
      <c r="P474" s="65" t="str">
        <f>IFERROR(VLOOKUP(A:A,变更记录表_产品!A:O,15,0),"")</f>
        <v>数据变更</v>
      </c>
      <c r="Q474" s="70" t="str">
        <f>IFERROR(VLOOKUP(A:A,变更记录表_产品!A:P,16,0),"")</f>
        <v>已完成</v>
      </c>
      <c r="R474" s="40" t="str">
        <f>IFERROR(VLOOKUP(A:A,变更记录表_产品!A:Q,17,0),"")</f>
        <v>.\数据提取变更签字扫描件\机务\20161011-条形码1256201移动记录问题-signed.pdf</v>
      </c>
      <c r="S474" s="70" t="s">
        <v>143</v>
      </c>
      <c r="T474" s="71" t="s">
        <v>232</v>
      </c>
    </row>
    <row r="475" spans="1:20">
      <c r="A475" s="19">
        <v>473</v>
      </c>
      <c r="B475" s="50">
        <f>IFERROR(VLOOKUP(A:A,变更记录表_产品!A:B,2,0),"")</f>
        <v>42655</v>
      </c>
      <c r="C475" s="43" t="str">
        <f>IFERROR(VLOOKUP(A:A,变更记录表_产品!A:C,3,0),"")</f>
        <v>张志瑜</v>
      </c>
      <c r="D475" s="43" t="str">
        <f>IFERROR(VLOOKUP(A:A,变更记录表_产品!A:D,4,0),"")</f>
        <v>采购保障部</v>
      </c>
      <c r="E475" s="43" t="str">
        <f>IFERROR(VLOOKUP(A:A,变更记录表_产品!A:E,5,0),"")</f>
        <v>MIS</v>
      </c>
      <c r="F475" s="40" t="str">
        <f>IFERROR(VLOOKUP(A:A,变更记录表_产品!A:F,6,0),"")</f>
        <v>20161011-条形码5059118、5059119移动记录问题</v>
      </c>
      <c r="G475" s="46" t="str">
        <f>IFERROR(VLOOKUP(A:A,变更记录表_产品!A:G,7,0),"")</f>
        <v>条形码 5059118,5059119 数据重复</v>
      </c>
      <c r="H475" s="57" t="str">
        <f>IFERROR(VLOOKUP(A:A,变更记录表_产品!A:I,9,0),"")</f>
        <v>高</v>
      </c>
      <c r="I475" s="57">
        <f>IFERROR(VLOOKUP(A:A,变更记录表_产品!A:J,10,0),"")</f>
        <v>0.1</v>
      </c>
      <c r="J475" s="61">
        <f>IFERROR(VLOOKUP(A:A,变更记录表_产品!A:H,8,0),"")</f>
        <v>0</v>
      </c>
      <c r="K475" s="65" t="str">
        <f>IFERROR(VLOOKUP(A:A,变更记录表_产品!A:M,13,0),"")</f>
        <v>柳琢</v>
      </c>
      <c r="L475" s="65" t="str">
        <f>IFERROR(VLOOKUP(A:A,变更记录表_产品!A:N,14,0),"")</f>
        <v>陈飞</v>
      </c>
      <c r="M475" s="50">
        <f>IFERROR(VLOOKUP(A:A,变更记录表_产品!A:K,11,0),"")</f>
        <v>42657</v>
      </c>
      <c r="N475" s="50">
        <f>IFERROR(VLOOKUP(A:A,变更记录表_产品!A:L,12,0),"")</f>
        <v>42662</v>
      </c>
      <c r="O475" s="20">
        <f t="shared" ca="1" si="7"/>
        <v>462</v>
      </c>
      <c r="P475" s="65" t="str">
        <f>IFERROR(VLOOKUP(A:A,变更记录表_产品!A:O,15,0),"")</f>
        <v>数据变更</v>
      </c>
      <c r="Q475" s="70" t="str">
        <f>IFERROR(VLOOKUP(A:A,变更记录表_产品!A:P,16,0),"")</f>
        <v>已完成</v>
      </c>
      <c r="R475" s="40" t="str">
        <f>IFERROR(VLOOKUP(A:A,变更记录表_产品!A:Q,17,0),"")</f>
        <v>.\数据提取变更签字扫描件\机务\20161011-条形码5059118-5059119数据重复-signed.pdf</v>
      </c>
      <c r="S475" s="70" t="s">
        <v>145</v>
      </c>
      <c r="T475" s="71" t="s">
        <v>232</v>
      </c>
    </row>
    <row r="476" spans="1:20">
      <c r="A476" s="19">
        <v>474</v>
      </c>
      <c r="B476" s="50">
        <f>IFERROR(VLOOKUP(A:A,变更记录表_产品!A:B,2,0),"")</f>
        <v>42655</v>
      </c>
      <c r="C476" s="43" t="str">
        <f>IFERROR(VLOOKUP(A:A,变更记录表_产品!A:C,3,0),"")</f>
        <v>张志瑜</v>
      </c>
      <c r="D476" s="43" t="str">
        <f>IFERROR(VLOOKUP(A:A,变更记录表_产品!A:D,4,0),"")</f>
        <v>采购保障部</v>
      </c>
      <c r="E476" s="43" t="str">
        <f>IFERROR(VLOOKUP(A:A,变更记录表_产品!A:E,5,0),"")</f>
        <v>MIS</v>
      </c>
      <c r="F476" s="40" t="str">
        <f>IFERROR(VLOOKUP(A:A,变更记录表_产品!A:F,6,0),"")</f>
        <v>20161012-条形码1042404数据重复-</v>
      </c>
      <c r="G476" s="46" t="str">
        <f>IFERROR(VLOOKUP(A:A,变更记录表_产品!A:G,7,0),"")</f>
        <v xml:space="preserve">条形码 1042404 数据重复 </v>
      </c>
      <c r="H476" s="57" t="str">
        <f>IFERROR(VLOOKUP(A:A,变更记录表_产品!A:I,9,0),"")</f>
        <v>高</v>
      </c>
      <c r="I476" s="57">
        <f>IFERROR(VLOOKUP(A:A,变更记录表_产品!A:J,10,0),"")</f>
        <v>0.1</v>
      </c>
      <c r="J476" s="61">
        <f>IFERROR(VLOOKUP(A:A,变更记录表_产品!A:H,8,0),"")</f>
        <v>0</v>
      </c>
      <c r="K476" s="65" t="str">
        <f>IFERROR(VLOOKUP(A:A,变更记录表_产品!A:M,13,0),"")</f>
        <v>柳琢</v>
      </c>
      <c r="L476" s="65" t="str">
        <f>IFERROR(VLOOKUP(A:A,变更记录表_产品!A:N,14,0),"")</f>
        <v>陈飞</v>
      </c>
      <c r="M476" s="50">
        <f>IFERROR(VLOOKUP(A:A,变更记录表_产品!A:K,11,0),"")</f>
        <v>42657</v>
      </c>
      <c r="N476" s="50">
        <f>IFERROR(VLOOKUP(A:A,变更记录表_产品!A:L,12,0),"")</f>
        <v>42657</v>
      </c>
      <c r="O476" s="20">
        <f t="shared" ca="1" si="7"/>
        <v>462</v>
      </c>
      <c r="P476" s="65" t="str">
        <f>IFERROR(VLOOKUP(A:A,变更记录表_产品!A:O,15,0),"")</f>
        <v>数据变更</v>
      </c>
      <c r="Q476" s="70" t="str">
        <f>IFERROR(VLOOKUP(A:A,变更记录表_产品!A:P,16,0),"")</f>
        <v>已完成</v>
      </c>
      <c r="R476" s="40" t="str">
        <f>IFERROR(VLOOKUP(A:A,变更记录表_产品!A:Q,17,0),"")</f>
        <v>.\数据提取变更签字扫描件\机务\20161012-条形码1042404数据重复-signed.pdf</v>
      </c>
      <c r="S476" s="70" t="s">
        <v>145</v>
      </c>
      <c r="T476" s="71" t="s">
        <v>232</v>
      </c>
    </row>
    <row r="477" spans="1:20">
      <c r="A477" s="19">
        <v>475</v>
      </c>
      <c r="B477" s="50">
        <f>IFERROR(VLOOKUP(A:A,变更记录表_产品!A:B,2,0),"")</f>
        <v>42656</v>
      </c>
      <c r="C477" s="43" t="str">
        <f>IFERROR(VLOOKUP(A:A,变更记录表_产品!A:C,3,0),"")</f>
        <v>张志瑜</v>
      </c>
      <c r="D477" s="43" t="str">
        <f>IFERROR(VLOOKUP(A:A,变更记录表_产品!A:D,4,0),"")</f>
        <v>采购保障部</v>
      </c>
      <c r="E477" s="43" t="str">
        <f>IFERROR(VLOOKUP(A:A,变更记录表_产品!A:E,5,0),"")</f>
        <v>MIS</v>
      </c>
      <c r="F477" s="40" t="str">
        <f>IFERROR(VLOOKUP(A:A,变更记录表_产品!A:F,6,0),"")</f>
        <v>20161013-2024T3-转库收料上架后库存消失----急！</v>
      </c>
      <c r="G477" s="46" t="str">
        <f>IFERROR(VLOOKUP(A:A,变更记录表_产品!A:G,7,0),"")</f>
        <v>件号 2024T3-1.8 转库收料、上架后，库存信息不见</v>
      </c>
      <c r="H477" s="57" t="str">
        <f>IFERROR(VLOOKUP(A:A,变更记录表_产品!A:I,9,0),"")</f>
        <v>高</v>
      </c>
      <c r="I477" s="57">
        <f>IFERROR(VLOOKUP(A:A,变更记录表_产品!A:J,10,0),"")</f>
        <v>0.1</v>
      </c>
      <c r="J477" s="61">
        <f>IFERROR(VLOOKUP(A:A,变更记录表_产品!A:H,8,0),"")</f>
        <v>0</v>
      </c>
      <c r="K477" s="65" t="str">
        <f>IFERROR(VLOOKUP(A:A,变更记录表_产品!A:M,13,0),"")</f>
        <v>柳琢</v>
      </c>
      <c r="L477" s="65" t="str">
        <f>IFERROR(VLOOKUP(A:A,变更记录表_产品!A:N,14,0),"")</f>
        <v>陈飞</v>
      </c>
      <c r="M477" s="50">
        <f>IFERROR(VLOOKUP(A:A,变更记录表_产品!A:K,11,0),"")</f>
        <v>42657</v>
      </c>
      <c r="N477" s="50">
        <f>IFERROR(VLOOKUP(A:A,变更记录表_产品!A:L,12,0),"")</f>
        <v>42657</v>
      </c>
      <c r="O477" s="20">
        <f t="shared" ca="1" si="7"/>
        <v>461</v>
      </c>
      <c r="P477" s="65" t="str">
        <f>IFERROR(VLOOKUP(A:A,变更记录表_产品!A:O,15,0),"")</f>
        <v>数据变更</v>
      </c>
      <c r="Q477" s="70" t="str">
        <f>IFERROR(VLOOKUP(A:A,变更记录表_产品!A:P,16,0),"")</f>
        <v>已完成</v>
      </c>
      <c r="R477" s="40" t="str">
        <f>IFERROR(VLOOKUP(A:A,变更记录表_产品!A:Q,17,0),"")</f>
        <v>.\数据提取变更签字扫描件\机务\20161013-2024T3-转库收料上架后库存消失-signed.pdf</v>
      </c>
      <c r="S477" s="70" t="s">
        <v>145</v>
      </c>
      <c r="T477" s="71" t="s">
        <v>232</v>
      </c>
    </row>
    <row r="478" spans="1:20">
      <c r="A478" s="19">
        <v>476</v>
      </c>
      <c r="B478" s="50">
        <f>IFERROR(VLOOKUP(A:A,变更记录表_产品!A:B,2,0),"")</f>
        <v>42657</v>
      </c>
      <c r="C478" s="43" t="str">
        <f>IFERROR(VLOOKUP(A:A,变更记录表_产品!A:C,3,0),"")</f>
        <v>张志瑜</v>
      </c>
      <c r="D478" s="43" t="str">
        <f>IFERROR(VLOOKUP(A:A,变更记录表_产品!A:D,4,0),"")</f>
        <v>采购保障部</v>
      </c>
      <c r="E478" s="43" t="str">
        <f>IFERROR(VLOOKUP(A:A,变更记录表_产品!A:E,5,0),"")</f>
        <v>MIS</v>
      </c>
      <c r="F478" s="40" t="str">
        <f>IFERROR(VLOOKUP(A:A,变更记录表_产品!A:F,6,0),"")</f>
        <v>20161013-16SM04115申请数量即状态修改</v>
      </c>
      <c r="G478" s="46" t="str">
        <f>IFERROR(VLOOKUP(A:A,变更记录表_产品!A:G,7,0),"")</f>
        <v>16SM04115 申请数量及状态修改</v>
      </c>
      <c r="H478" s="57" t="str">
        <f>IFERROR(VLOOKUP(A:A,变更记录表_产品!A:I,9,0),"")</f>
        <v>高</v>
      </c>
      <c r="I478" s="57">
        <f>IFERROR(VLOOKUP(A:A,变更记录表_产品!A:J,10,0),"")</f>
        <v>0.1</v>
      </c>
      <c r="J478" s="61">
        <f>IFERROR(VLOOKUP(A:A,变更记录表_产品!A:H,8,0),"")</f>
        <v>0</v>
      </c>
      <c r="K478" s="65" t="str">
        <f>IFERROR(VLOOKUP(A:A,变更记录表_产品!A:M,13,0),"")</f>
        <v>柳琢</v>
      </c>
      <c r="L478" s="65" t="str">
        <f>IFERROR(VLOOKUP(A:A,变更记录表_产品!A:N,14,0),"")</f>
        <v>陈飞</v>
      </c>
      <c r="M478" s="50">
        <f>IFERROR(VLOOKUP(A:A,变更记录表_产品!A:K,11,0),"")</f>
        <v>42664</v>
      </c>
      <c r="N478" s="50">
        <f>IFERROR(VLOOKUP(A:A,变更记录表_产品!A:L,12,0),"")</f>
        <v>42662</v>
      </c>
      <c r="O478" s="20">
        <f t="shared" ca="1" si="7"/>
        <v>460</v>
      </c>
      <c r="P478" s="65" t="str">
        <f>IFERROR(VLOOKUP(A:A,变更记录表_产品!A:O,15,0),"")</f>
        <v>数据变更</v>
      </c>
      <c r="Q478" s="70" t="str">
        <f>IFERROR(VLOOKUP(A:A,变更记录表_产品!A:P,16,0),"")</f>
        <v>已完成</v>
      </c>
      <c r="R478" s="40" t="str">
        <f>IFERROR(VLOOKUP(A:A,变更记录表_产品!A:Q,17,0),"")</f>
        <v>.\数据提取变更签字扫描件\机务\20161013-16SM04115申请数量及状态修改-signed.pdf</v>
      </c>
      <c r="S478" s="70" t="s">
        <v>145</v>
      </c>
      <c r="T478" s="71" t="s">
        <v>232</v>
      </c>
    </row>
    <row r="479" spans="1:20" ht="67.5">
      <c r="A479" s="19">
        <v>477</v>
      </c>
      <c r="B479" s="50">
        <f>IFERROR(VLOOKUP(A:A,变更记录表_产品!A:B,2,0),"")</f>
        <v>42660</v>
      </c>
      <c r="C479" s="43" t="str">
        <f>IFERROR(VLOOKUP(A:A,变更记录表_产品!A:C,3,0),"")</f>
        <v>洪赟</v>
      </c>
      <c r="D479" s="43" t="str">
        <f>IFERROR(VLOOKUP(A:A,变更记录表_产品!A:D,4,0),"")</f>
        <v>维修工程部</v>
      </c>
      <c r="E479" s="43" t="str">
        <f>IFERROR(VLOOKUP(A:A,变更记录表_产品!A:E,5,0),"")</f>
        <v>MIS</v>
      </c>
      <c r="F479" s="40" t="str">
        <f>IFERROR(VLOOKUP(A:A,变更记录表_产品!A:F,6,0),"")</f>
        <v>9920 FCU 移动历史 不正确</v>
      </c>
      <c r="G479" s="46" t="str">
        <f>IFERROR(VLOOKUP(A:A,变更记录表_产品!A:G,7,0),"")</f>
        <v>PN:441921-5， SN:CUC14296这个件的移动历史有误，目前位置是正确的，该件应该是6310原始装机，后进入APU，SN:P-3437.
如果可以修改移动历史的话，请按附件所示修改，如果不方便修改，请在装机设备中删除该件，我手工再加一次。</v>
      </c>
      <c r="H479" s="57" t="str">
        <f>IFERROR(VLOOKUP(A:A,变更记录表_产品!A:I,9,0),"")</f>
        <v>中</v>
      </c>
      <c r="I479" s="57">
        <f>IFERROR(VLOOKUP(A:A,变更记录表_产品!A:J,10,0),"")</f>
        <v>0.1</v>
      </c>
      <c r="J479" s="61">
        <f>IFERROR(VLOOKUP(A:A,变更记录表_产品!A:H,8,0),"")</f>
        <v>0</v>
      </c>
      <c r="K479" s="65" t="str">
        <f>IFERROR(VLOOKUP(A:A,变更记录表_产品!A:M,13,0),"")</f>
        <v>程泽</v>
      </c>
      <c r="L479" s="65" t="str">
        <f>IFERROR(VLOOKUP(A:A,变更记录表_产品!A:N,14,0),"")</f>
        <v>陈飞</v>
      </c>
      <c r="M479" s="50">
        <f>IFERROR(VLOOKUP(A:A,变更记录表_产品!A:K,11,0),"")</f>
        <v>0</v>
      </c>
      <c r="N479" s="50">
        <f>IFERROR(VLOOKUP(A:A,变更记录表_产品!A:L,12,0),"")</f>
        <v>42662</v>
      </c>
      <c r="O479" s="20">
        <f t="shared" ca="1" si="7"/>
        <v>457</v>
      </c>
      <c r="P479" s="65" t="str">
        <f>IFERROR(VLOOKUP(A:A,变更记录表_产品!A:O,15,0),"")</f>
        <v>数据变更</v>
      </c>
      <c r="Q479" s="70" t="str">
        <f>IFERROR(VLOOKUP(A:A,变更记录表_产品!A:P,16,0),"")</f>
        <v>已完成</v>
      </c>
      <c r="R479" s="40" t="str">
        <f>IFERROR(VLOOKUP(A:A,变更记录表_产品!A:Q,17,0),"")</f>
        <v>.\数据提取变更签字扫描件\机务\20161017.pdf</v>
      </c>
      <c r="S479" s="70" t="s">
        <v>92</v>
      </c>
      <c r="T479" s="71" t="s">
        <v>232</v>
      </c>
    </row>
    <row r="480" spans="1:20" ht="45">
      <c r="A480" s="19">
        <v>478</v>
      </c>
      <c r="B480" s="50">
        <f>IFERROR(VLOOKUP(A:A,变更记录表_产品!A:B,2,0),"")</f>
        <v>42660</v>
      </c>
      <c r="C480" s="43" t="str">
        <f>IFERROR(VLOOKUP(A:A,变更记录表_产品!A:C,3,0),"")</f>
        <v>洪赟</v>
      </c>
      <c r="D480" s="43" t="str">
        <f>IFERROR(VLOOKUP(A:A,变更记录表_产品!A:D,4,0),"")</f>
        <v>维修工程部</v>
      </c>
      <c r="E480" s="43" t="str">
        <f>IFERROR(VLOOKUP(A:A,变更记录表_产品!A:E,5,0),"")</f>
        <v>MIS</v>
      </c>
      <c r="F480" s="40" t="str">
        <f>IFERROR(VLOOKUP(A:A,变更记录表_产品!A:F,6,0),"")</f>
        <v>B6840 FLB 0691941</v>
      </c>
      <c r="G480" s="46" t="str">
        <f>IFERROR(VLOOKUP(A:A,变更记录表_产品!A:G,7,0),"")</f>
        <v>FLB的报告1中有个拆换件没有成功，我本来打算做NA无序号件的记录，然后删除了原始装机，造成无法删除拆换记录，烦请帮忙删除一下此换件记录，我后续补</v>
      </c>
      <c r="H480" s="57" t="str">
        <f>IFERROR(VLOOKUP(A:A,变更记录表_产品!A:I,9,0),"")</f>
        <v>中</v>
      </c>
      <c r="I480" s="57">
        <f>IFERROR(VLOOKUP(A:A,变更记录表_产品!A:J,10,0),"")</f>
        <v>0.1</v>
      </c>
      <c r="J480" s="61">
        <f>IFERROR(VLOOKUP(A:A,变更记录表_产品!A:H,8,0),"")</f>
        <v>0</v>
      </c>
      <c r="K480" s="65" t="str">
        <f>IFERROR(VLOOKUP(A:A,变更记录表_产品!A:M,13,0),"")</f>
        <v>程泽</v>
      </c>
      <c r="L480" s="65" t="str">
        <f>IFERROR(VLOOKUP(A:A,变更记录表_产品!A:N,14,0),"")</f>
        <v>陈飞</v>
      </c>
      <c r="M480" s="50">
        <f>IFERROR(VLOOKUP(A:A,变更记录表_产品!A:K,11,0),"")</f>
        <v>0</v>
      </c>
      <c r="N480" s="50">
        <f>IFERROR(VLOOKUP(A:A,变更记录表_产品!A:L,12,0),"")</f>
        <v>42662</v>
      </c>
      <c r="O480" s="20">
        <f t="shared" ca="1" si="7"/>
        <v>457</v>
      </c>
      <c r="P480" s="65" t="str">
        <f>IFERROR(VLOOKUP(A:A,变更记录表_产品!A:O,15,0),"")</f>
        <v>数据变更</v>
      </c>
      <c r="Q480" s="70" t="str">
        <f>IFERROR(VLOOKUP(A:A,变更记录表_产品!A:P,16,0),"")</f>
        <v>已完成</v>
      </c>
      <c r="R480" s="40" t="str">
        <f>IFERROR(VLOOKUP(A:A,变更记录表_产品!A:Q,17,0),"")</f>
        <v>.\数据提取变更签字扫描件\机务\20161017.pdf</v>
      </c>
      <c r="S480" s="70" t="s">
        <v>92</v>
      </c>
      <c r="T480" s="71" t="s">
        <v>232</v>
      </c>
    </row>
    <row r="481" spans="1:20" ht="22.5">
      <c r="A481" s="19">
        <v>479</v>
      </c>
      <c r="B481" s="50">
        <f>IFERROR(VLOOKUP(A:A,变更记录表_产品!A:B,2,0),"")</f>
        <v>42660</v>
      </c>
      <c r="C481" s="43" t="str">
        <f>IFERROR(VLOOKUP(A:A,变更记录表_产品!A:C,3,0),"")</f>
        <v>蔡磊</v>
      </c>
      <c r="D481" s="43" t="str">
        <f>IFERROR(VLOOKUP(A:A,变更记录表_产品!A:D,4,0),"")</f>
        <v>维修工程部</v>
      </c>
      <c r="E481" s="43" t="str">
        <f>IFERROR(VLOOKUP(A:A,变更记录表_产品!A:E,5,0),"")</f>
        <v>MIS</v>
      </c>
      <c r="F481" s="40" t="str">
        <f>IFERROR(VLOOKUP(A:A,变更记录表_产品!A:F,6,0),"")</f>
        <v>1839 虚拟完工 2016.09.30</v>
      </c>
      <c r="G481" s="46" t="str">
        <f>IFERROR(VLOOKUP(A:A,变更记录表_产品!A:G,7,0),"")</f>
        <v>修改一下B1839工卡的完工人信息（见附件红圈内），将完工人修改为“虚拟完工”。</v>
      </c>
      <c r="H481" s="57" t="str">
        <f>IFERROR(VLOOKUP(A:A,变更记录表_产品!A:I,9,0),"")</f>
        <v>中</v>
      </c>
      <c r="I481" s="57">
        <f>IFERROR(VLOOKUP(A:A,变更记录表_产品!A:J,10,0),"")</f>
        <v>0.1</v>
      </c>
      <c r="J481" s="61">
        <f>IFERROR(VLOOKUP(A:A,变更记录表_产品!A:H,8,0),"")</f>
        <v>0</v>
      </c>
      <c r="K481" s="65" t="str">
        <f>IFERROR(VLOOKUP(A:A,变更记录表_产品!A:M,13,0),"")</f>
        <v>程泽</v>
      </c>
      <c r="L481" s="65" t="str">
        <f>IFERROR(VLOOKUP(A:A,变更记录表_产品!A:N,14,0),"")</f>
        <v>陈飞</v>
      </c>
      <c r="M481" s="50">
        <f>IFERROR(VLOOKUP(A:A,变更记录表_产品!A:K,11,0),"")</f>
        <v>0</v>
      </c>
      <c r="N481" s="50">
        <f>IFERROR(VLOOKUP(A:A,变更记录表_产品!A:L,12,0),"")</f>
        <v>42662</v>
      </c>
      <c r="O481" s="20">
        <f t="shared" ca="1" si="7"/>
        <v>457</v>
      </c>
      <c r="P481" s="65" t="str">
        <f>IFERROR(VLOOKUP(A:A,变更记录表_产品!A:O,15,0),"")</f>
        <v>数据变更</v>
      </c>
      <c r="Q481" s="70" t="str">
        <f>IFERROR(VLOOKUP(A:A,变更记录表_产品!A:P,16,0),"")</f>
        <v>已完成</v>
      </c>
      <c r="R481" s="40" t="str">
        <f>IFERROR(VLOOKUP(A:A,变更记录表_产品!A:Q,17,0),"")</f>
        <v>.\数据提取变更签字扫描件\机务\20161017.pdf</v>
      </c>
      <c r="S481" s="70" t="s">
        <v>92</v>
      </c>
      <c r="T481" s="71" t="s">
        <v>232</v>
      </c>
    </row>
    <row r="482" spans="1:20">
      <c r="A482" s="19">
        <v>480</v>
      </c>
      <c r="B482" s="50">
        <f>IFERROR(VLOOKUP(A:A,变更记录表_产品!A:B,2,0),"")</f>
        <v>42661</v>
      </c>
      <c r="C482" s="43" t="str">
        <f>IFERROR(VLOOKUP(A:A,变更记录表_产品!A:C,3,0),"")</f>
        <v>徐智翰</v>
      </c>
      <c r="D482" s="43" t="str">
        <f>IFERROR(VLOOKUP(A:A,变更记录表_产品!A:D,4,0),"")</f>
        <v>日分</v>
      </c>
      <c r="E482" s="43" t="str">
        <f>IFERROR(VLOOKUP(A:A,变更记录表_产品!A:E,5,0),"")</f>
        <v>MIS</v>
      </c>
      <c r="F482" s="40">
        <f>IFERROR(VLOOKUP(A:A,变更记录表_产品!A:F,6,0),"")</f>
        <v>0</v>
      </c>
      <c r="G482" s="46" t="str">
        <f>IFERROR(VLOOKUP(A:A,变更记录表_产品!A:G,7,0),"")</f>
        <v>16ROR0122合同状态修改</v>
      </c>
      <c r="H482" s="57" t="str">
        <f>IFERROR(VLOOKUP(A:A,变更记录表_产品!A:I,9,0),"")</f>
        <v>高</v>
      </c>
      <c r="I482" s="57">
        <f>IFERROR(VLOOKUP(A:A,变更记录表_产品!A:J,10,0),"")</f>
        <v>0</v>
      </c>
      <c r="J482" s="61">
        <f>IFERROR(VLOOKUP(A:A,变更记录表_产品!A:H,8,0),"")</f>
        <v>0</v>
      </c>
      <c r="K482" s="65" t="str">
        <f>IFERROR(VLOOKUP(A:A,变更记录表_产品!A:M,13,0),"")</f>
        <v>杨潇白</v>
      </c>
      <c r="L482" s="65" t="str">
        <f>IFERROR(VLOOKUP(A:A,变更记录表_产品!A:N,14,0),"")</f>
        <v>陈飞</v>
      </c>
      <c r="M482" s="50">
        <f>IFERROR(VLOOKUP(A:A,变更记录表_产品!A:K,11,0),"")</f>
        <v>42661</v>
      </c>
      <c r="N482" s="50">
        <f>IFERROR(VLOOKUP(A:A,变更记录表_产品!A:L,12,0),"")</f>
        <v>42661</v>
      </c>
      <c r="O482" s="20">
        <f t="shared" ca="1" si="7"/>
        <v>456</v>
      </c>
      <c r="P482" s="65" t="str">
        <f>IFERROR(VLOOKUP(A:A,变更记录表_产品!A:O,15,0),"")</f>
        <v>数据变更</v>
      </c>
      <c r="Q482" s="70" t="str">
        <f>IFERROR(VLOOKUP(A:A,变更记录表_产品!A:P,16,0),"")</f>
        <v>已完成</v>
      </c>
      <c r="R482" s="40" t="str">
        <f>IFERROR(VLOOKUP(A:A,变更记录表_产品!A:Q,17,0),"")</f>
        <v>.\数据提取变更签字扫描件\机务\数据变更申请1018.pdf</v>
      </c>
      <c r="S482" s="70" t="s">
        <v>92</v>
      </c>
      <c r="T482" s="71" t="s">
        <v>232</v>
      </c>
    </row>
    <row r="483" spans="1:20">
      <c r="A483" s="19">
        <v>481</v>
      </c>
      <c r="B483" s="50">
        <f>IFERROR(VLOOKUP(A:A,变更记录表_产品!A:B,2,0),"")</f>
        <v>42661</v>
      </c>
      <c r="C483" s="43" t="str">
        <f>IFERROR(VLOOKUP(A:A,变更记录表_产品!A:C,3,0),"")</f>
        <v>张志瑜</v>
      </c>
      <c r="D483" s="43" t="str">
        <f>IFERROR(VLOOKUP(A:A,变更记录表_产品!A:D,4,0),"")</f>
        <v>采购保障部</v>
      </c>
      <c r="E483" s="43" t="str">
        <f>IFERROR(VLOOKUP(A:A,变更记录表_产品!A:E,5,0),"")</f>
        <v>MIS</v>
      </c>
      <c r="F483" s="40" t="str">
        <f>IFERROR(VLOOKUP(A:A,变更记录表_产品!A:F,6,0),"")</f>
        <v>20161018-16POLS0133部件历史记录丢失-signed</v>
      </c>
      <c r="G483" s="46" t="str">
        <f>IFERROR(VLOOKUP(A:A,变更记录表_产品!A:G,7,0),"")</f>
        <v>16POLS0133部件缺少前几次合同的历史记录</v>
      </c>
      <c r="H483" s="57" t="str">
        <f>IFERROR(VLOOKUP(A:A,变更记录表_产品!A:I,9,0),"")</f>
        <v>中</v>
      </c>
      <c r="I483" s="57">
        <f>IFERROR(VLOOKUP(A:A,变更记录表_产品!A:J,10,0),"")</f>
        <v>0.1</v>
      </c>
      <c r="J483" s="61">
        <f>IFERROR(VLOOKUP(A:A,变更记录表_产品!A:H,8,0),"")</f>
        <v>0</v>
      </c>
      <c r="K483" s="65" t="str">
        <f>IFERROR(VLOOKUP(A:A,变更记录表_产品!A:M,13,0),"")</f>
        <v>杨潇白</v>
      </c>
      <c r="L483" s="65" t="str">
        <f>IFERROR(VLOOKUP(A:A,变更记录表_产品!A:N,14,0),"")</f>
        <v>陈飞</v>
      </c>
      <c r="M483" s="50">
        <f>IFERROR(VLOOKUP(A:A,变更记录表_产品!A:K,11,0),"")</f>
        <v>42673</v>
      </c>
      <c r="N483" s="50">
        <f>IFERROR(VLOOKUP(A:A,变更记录表_产品!A:L,12,0),"")</f>
        <v>42662</v>
      </c>
      <c r="O483" s="20">
        <f t="shared" ca="1" si="7"/>
        <v>456</v>
      </c>
      <c r="P483" s="65" t="str">
        <f>IFERROR(VLOOKUP(A:A,变更记录表_产品!A:O,15,0),"")</f>
        <v>数据变更</v>
      </c>
      <c r="Q483" s="70" t="str">
        <f>IFERROR(VLOOKUP(A:A,变更记录表_产品!A:P,16,0),"")</f>
        <v>已完成</v>
      </c>
      <c r="R483" s="40" t="str">
        <f>IFERROR(VLOOKUP(A:A,变更记录表_产品!A:Q,17,0),"")</f>
        <v>.\数据提取变更签字扫描件\机务\20161018-16POLS0133部件历史记录丢失-signed.pdf</v>
      </c>
      <c r="S483" s="70" t="s">
        <v>145</v>
      </c>
      <c r="T483" s="71" t="s">
        <v>232</v>
      </c>
    </row>
    <row r="484" spans="1:20" ht="33.75">
      <c r="A484" s="19">
        <v>482</v>
      </c>
      <c r="B484" s="50">
        <f>IFERROR(VLOOKUP(A:A,变更记录表_产品!A:B,2,0),"")</f>
        <v>42662</v>
      </c>
      <c r="C484" s="43" t="str">
        <f>IFERROR(VLOOKUP(A:A,变更记录表_产品!A:C,3,0),"")</f>
        <v>张志瑜</v>
      </c>
      <c r="D484" s="43" t="str">
        <f>IFERROR(VLOOKUP(A:A,变更记录表_产品!A:D,4,0),"")</f>
        <v>采购保障部</v>
      </c>
      <c r="E484" s="43" t="str">
        <f>IFERROR(VLOOKUP(A:A,变更记录表_产品!A:E,5,0),"")</f>
        <v>MIS</v>
      </c>
      <c r="F484" s="40" t="str">
        <f>IFERROR(VLOOKUP(A:A,变更记录表_产品!A:F,6,0),"")</f>
        <v>2016101-136965系统状态和移动历史问题</v>
      </c>
      <c r="G484" s="46" t="str">
        <f>IFERROR(VLOOKUP(A:A,变更记录表_产品!A:G,7,0),"")</f>
        <v>条形码136965今天做领用发料，然后领用归还后，发现系统的状态还在 DZ, 且领用归还的记录显示不出来。</v>
      </c>
      <c r="H484" s="57" t="str">
        <f>IFERROR(VLOOKUP(A:A,变更记录表_产品!A:I,9,0),"")</f>
        <v>高</v>
      </c>
      <c r="I484" s="57">
        <f>IFERROR(VLOOKUP(A:A,变更记录表_产品!A:J,10,0),"")</f>
        <v>0.1</v>
      </c>
      <c r="J484" s="61">
        <f>IFERROR(VLOOKUP(A:A,变更记录表_产品!A:H,8,0),"")</f>
        <v>0</v>
      </c>
      <c r="K484" s="65" t="str">
        <f>IFERROR(VLOOKUP(A:A,变更记录表_产品!A:M,13,0),"")</f>
        <v>杨潇白</v>
      </c>
      <c r="L484" s="65" t="str">
        <f>IFERROR(VLOOKUP(A:A,变更记录表_产品!A:N,14,0),"")</f>
        <v>陈飞</v>
      </c>
      <c r="M484" s="50">
        <f>IFERROR(VLOOKUP(A:A,变更记录表_产品!A:K,11,0),"")</f>
        <v>42663</v>
      </c>
      <c r="N484" s="50">
        <f>IFERROR(VLOOKUP(A:A,变更记录表_产品!A:L,12,0),"")</f>
        <v>42669</v>
      </c>
      <c r="O484" s="20">
        <f t="shared" ca="1" si="7"/>
        <v>455</v>
      </c>
      <c r="P484" s="65" t="str">
        <f>IFERROR(VLOOKUP(A:A,变更记录表_产品!A:O,15,0),"")</f>
        <v>数据变更</v>
      </c>
      <c r="Q484" s="70" t="str">
        <f>IFERROR(VLOOKUP(A:A,变更记录表_产品!A:P,16,0),"")</f>
        <v>已完成</v>
      </c>
      <c r="R484" s="40" t="str">
        <f>IFERROR(VLOOKUP(A:A,变更记录表_产品!A:Q,17,0),"")</f>
        <v>.\数据提取变更签字扫描件\机务\20161019-136965系统状态和移动历史问题-signed.pdf</v>
      </c>
      <c r="S484" s="70" t="s">
        <v>145</v>
      </c>
      <c r="T484" s="71" t="s">
        <v>232</v>
      </c>
    </row>
    <row r="485" spans="1:20" ht="33.75">
      <c r="A485" s="19">
        <v>483</v>
      </c>
      <c r="B485" s="50">
        <f>IFERROR(VLOOKUP(A:A,变更记录表_产品!A:B,2,0),"")</f>
        <v>42662</v>
      </c>
      <c r="C485" s="43" t="str">
        <f>IFERROR(VLOOKUP(A:A,变更记录表_产品!A:C,3,0),"")</f>
        <v>郑冉</v>
      </c>
      <c r="D485" s="43" t="str">
        <f>IFERROR(VLOOKUP(A:A,变更记录表_产品!A:D,4,0),"")</f>
        <v>维修工程部</v>
      </c>
      <c r="E485" s="43" t="str">
        <f>IFERROR(VLOOKUP(A:A,变更记录表_产品!A:E,5,0),"")</f>
        <v>MIS</v>
      </c>
      <c r="F485" s="40" t="str">
        <f>IFERROR(VLOOKUP(A:A,变更记录表_产品!A:F,6,0),"")</f>
        <v>MIS送修工作包ENG57322200问题修改</v>
      </c>
      <c r="G485" s="46" t="str">
        <f>IFERROR(VLOOKUP(A:A,变更记录表_产品!A:G,7,0),"")</f>
        <v>MIS送修工作包ENG57322200选择改版后出来两个R1版本的工作包，请帮忙联系IT将多余的编辑状态下的工作包ENG57322200删除。</v>
      </c>
      <c r="H485" s="57" t="str">
        <f>IFERROR(VLOOKUP(A:A,变更记录表_产品!A:I,9,0),"")</f>
        <v>中</v>
      </c>
      <c r="I485" s="57">
        <f>IFERROR(VLOOKUP(A:A,变更记录表_产品!A:J,10,0),"")</f>
        <v>0.1</v>
      </c>
      <c r="J485" s="61">
        <f>IFERROR(VLOOKUP(A:A,变更记录表_产品!A:H,8,0),"")</f>
        <v>0</v>
      </c>
      <c r="K485" s="65" t="str">
        <f>IFERROR(VLOOKUP(A:A,变更记录表_产品!A:M,13,0),"")</f>
        <v>程泽</v>
      </c>
      <c r="L485" s="65" t="str">
        <f>IFERROR(VLOOKUP(A:A,变更记录表_产品!A:N,14,0),"")</f>
        <v>陈飞</v>
      </c>
      <c r="M485" s="50">
        <f>IFERROR(VLOOKUP(A:A,变更记录表_产品!A:K,11,0),"")</f>
        <v>0</v>
      </c>
      <c r="N485" s="50">
        <f>IFERROR(VLOOKUP(A:A,变更记录表_产品!A:L,12,0),"")</f>
        <v>42669</v>
      </c>
      <c r="O485" s="20">
        <f t="shared" ca="1" si="7"/>
        <v>455</v>
      </c>
      <c r="P485" s="65" t="str">
        <f>IFERROR(VLOOKUP(A:A,变更记录表_产品!A:O,15,0),"")</f>
        <v>数据变更</v>
      </c>
      <c r="Q485" s="70" t="str">
        <f>IFERROR(VLOOKUP(A:A,变更记录表_产品!A:P,16,0),"")</f>
        <v>已完成</v>
      </c>
      <c r="R485" s="40" t="str">
        <f>IFERROR(VLOOKUP(A:A,变更记录表_产品!A:Q,17,0),"")</f>
        <v>.\数据提取变更签字扫描件\机务\20161019.pdf</v>
      </c>
      <c r="S485" s="70" t="s">
        <v>145</v>
      </c>
      <c r="T485" s="71" t="s">
        <v>232</v>
      </c>
    </row>
    <row r="486" spans="1:20" ht="90">
      <c r="A486" s="19">
        <v>484</v>
      </c>
      <c r="B486" s="50">
        <f>IFERROR(VLOOKUP(A:A,变更记录表_产品!A:B,2,0),"")</f>
        <v>42662</v>
      </c>
      <c r="C486" s="43" t="str">
        <f>IFERROR(VLOOKUP(A:A,变更记录表_产品!A:C,3,0),"")</f>
        <v>冯小辉</v>
      </c>
      <c r="D486" s="43" t="str">
        <f>IFERROR(VLOOKUP(A:A,变更记录表_产品!A:D,4,0),"")</f>
        <v>维修工程部</v>
      </c>
      <c r="E486" s="43" t="str">
        <f>IFERROR(VLOOKUP(A:A,变更记录表_产品!A:E,5,0),"")</f>
        <v>MIS</v>
      </c>
      <c r="F486" s="40" t="str">
        <f>IFERROR(VLOOKUP(A:A,变更记录表_产品!A:F,6,0),"")</f>
        <v>关于b1628飞机CVR，DFDR译码工卡进MIS</v>
      </c>
      <c r="G486" s="46" t="str">
        <f>IFERROR(VLOOKUP(A:A,变更记录表_产品!A:G,7,0),"")</f>
        <v>B1628 FDR 980-4750-001 FDR-03372 TGPE-M3133-001 WO160818883709 
B1628 CVR 980-6032-020 CVR-03128 TGPE-M2371-001 WO160818883708
请将这2份卡补记录，通过后台做数据方式加入化验类管理项目，状态为“已取样”，计划日期 2016-09-19 ，反馈截止日期为空，操作日期为今日 2016-10-19 ，操作人 ADMIN 。</v>
      </c>
      <c r="H486" s="57" t="str">
        <f>IFERROR(VLOOKUP(A:A,变更记录表_产品!A:I,9,0),"")</f>
        <v>中</v>
      </c>
      <c r="I486" s="57">
        <f>IFERROR(VLOOKUP(A:A,变更记录表_产品!A:J,10,0),"")</f>
        <v>0.1</v>
      </c>
      <c r="J486" s="61">
        <f>IFERROR(VLOOKUP(A:A,变更记录表_产品!A:H,8,0),"")</f>
        <v>0</v>
      </c>
      <c r="K486" s="65" t="str">
        <f>IFERROR(VLOOKUP(A:A,变更记录表_产品!A:M,13,0),"")</f>
        <v>程泽</v>
      </c>
      <c r="L486" s="65" t="str">
        <f>IFERROR(VLOOKUP(A:A,变更记录表_产品!A:N,14,0),"")</f>
        <v>陈飞</v>
      </c>
      <c r="M486" s="50">
        <f>IFERROR(VLOOKUP(A:A,变更记录表_产品!A:K,11,0),"")</f>
        <v>0</v>
      </c>
      <c r="N486" s="50">
        <f>IFERROR(VLOOKUP(A:A,变更记录表_产品!A:L,12,0),"")</f>
        <v>42669</v>
      </c>
      <c r="O486" s="20">
        <f t="shared" ca="1" si="7"/>
        <v>455</v>
      </c>
      <c r="P486" s="65" t="str">
        <f>IFERROR(VLOOKUP(A:A,变更记录表_产品!A:O,15,0),"")</f>
        <v>数据变更</v>
      </c>
      <c r="Q486" s="70" t="str">
        <f>IFERROR(VLOOKUP(A:A,变更记录表_产品!A:P,16,0),"")</f>
        <v>已完成</v>
      </c>
      <c r="R486" s="40" t="str">
        <f>IFERROR(VLOOKUP(A:A,变更记录表_产品!A:Q,17,0),"")</f>
        <v>.\数据提取变更签字扫描件\机务\20161019.pdf</v>
      </c>
      <c r="S486" s="70" t="s">
        <v>92</v>
      </c>
      <c r="T486" s="71" t="s">
        <v>232</v>
      </c>
    </row>
    <row r="487" spans="1:20" ht="67.5">
      <c r="A487" s="19">
        <v>485</v>
      </c>
      <c r="B487" s="50">
        <f>IFERROR(VLOOKUP(A:A,变更记录表_产品!A:B,2,0),"")</f>
        <v>42662</v>
      </c>
      <c r="C487" s="43" t="str">
        <f>IFERROR(VLOOKUP(A:A,变更记录表_产品!A:C,3,0),"")</f>
        <v>张志瑜</v>
      </c>
      <c r="D487" s="43" t="str">
        <f>IFERROR(VLOOKUP(A:A,变更记录表_产品!A:D,4,0),"")</f>
        <v>采购保障部</v>
      </c>
      <c r="E487" s="43" t="str">
        <f>IFERROR(VLOOKUP(A:A,变更记录表_产品!A:E,5,0),"")</f>
        <v>MIS</v>
      </c>
      <c r="F487" s="40" t="str">
        <f>IFERROR(VLOOKUP(A:A,变更记录表_产品!A:F,6,0),"")</f>
        <v>20161019-需求 杨州-暹粒新增基地字段</v>
      </c>
      <c r="G487" s="46" t="str">
        <f>IFERROR(VLOOKUP(A:A,变更记录表_产品!A:G,7,0),"")</f>
        <v xml:space="preserve">1.发料量统计界面、必备器材监控、各基地最低库存警告界面、外基地不备清单、需求计划界面、备件数量监控界面、RSPL 管理界面增加扬州、暹粒字段，EXCEL导出也要相应增加
2.出入库料单查询，扬州和暹粒在库房的下拉菜单里顺序要自动排序靠前，可列在济州后面。 </v>
      </c>
      <c r="H487" s="57" t="str">
        <f>IFERROR(VLOOKUP(A:A,变更记录表_产品!A:I,9,0),"")</f>
        <v>高</v>
      </c>
      <c r="I487" s="57">
        <f>IFERROR(VLOOKUP(A:A,变更记录表_产品!A:J,10,0),"")</f>
        <v>0</v>
      </c>
      <c r="J487" s="61">
        <f>IFERROR(VLOOKUP(A:A,变更记录表_产品!A:H,8,0),"")</f>
        <v>0</v>
      </c>
      <c r="K487" s="65" t="str">
        <f>IFERROR(VLOOKUP(A:A,变更记录表_产品!A:M,13,0),"")</f>
        <v>杨潇白</v>
      </c>
      <c r="L487" s="65" t="str">
        <f>IFERROR(VLOOKUP(A:A,变更记录表_产品!A:N,14,0),"")</f>
        <v>陈飞</v>
      </c>
      <c r="M487" s="50">
        <f>IFERROR(VLOOKUP(A:A,变更记录表_产品!A:K,11,0),"")</f>
        <v>42664</v>
      </c>
      <c r="N487" s="50">
        <f>IFERROR(VLOOKUP(A:A,变更记录表_产品!A:L,12,0),"")</f>
        <v>42719</v>
      </c>
      <c r="O487" s="20">
        <f t="shared" ca="1" si="7"/>
        <v>455</v>
      </c>
      <c r="P487" s="65" t="str">
        <f>IFERROR(VLOOKUP(A:A,变更记录表_产品!A:O,15,0),"")</f>
        <v>数据变更</v>
      </c>
      <c r="Q487" s="70" t="str">
        <f>IFERROR(VLOOKUP(A:A,变更记录表_产品!A:P,16,0),"")</f>
        <v>已完成</v>
      </c>
      <c r="R487" s="40" t="str">
        <f>IFERROR(VLOOKUP(A:A,变更记录表_产品!A:Q,17,0),"")</f>
        <v>.\数据提取变更签字扫描件\机务\20161019-需求 杨州-暹粒新增基地代码-signed.pdf</v>
      </c>
      <c r="S487" s="70" t="s">
        <v>147</v>
      </c>
      <c r="T487" s="71" t="s">
        <v>232</v>
      </c>
    </row>
    <row r="488" spans="1:20" ht="22.5">
      <c r="A488" s="19">
        <v>486</v>
      </c>
      <c r="B488" s="50">
        <f>IFERROR(VLOOKUP(A:A,变更记录表_产品!A:B,2,0),"")</f>
        <v>42663</v>
      </c>
      <c r="C488" s="43" t="str">
        <f>IFERROR(VLOOKUP(A:A,变更记录表_产品!A:C,3,0),"")</f>
        <v>周磊</v>
      </c>
      <c r="D488" s="43" t="str">
        <f>IFERROR(VLOOKUP(A:A,变更记录表_产品!A:D,4,0),"")</f>
        <v>维修工程部</v>
      </c>
      <c r="E488" s="43" t="str">
        <f>IFERROR(VLOOKUP(A:A,变更记录表_产品!A:E,5,0),"")</f>
        <v>MIS</v>
      </c>
      <c r="F488" s="40" t="str">
        <f>IFERROR(VLOOKUP(A:A,变更记录表_产品!A:F,6,0),"")</f>
        <v>FLB整体搬移10.14</v>
      </c>
      <c r="G488" s="46" t="str">
        <f>IFERROR(VLOOKUP(A:A,变更记录表_产品!A:G,7,0),"")</f>
        <v>将FLB（F0556365）上的内容搬移到FLB（F0556353）上</v>
      </c>
      <c r="H488" s="57" t="str">
        <f>IFERROR(VLOOKUP(A:A,变更记录表_产品!A:I,9,0),"")</f>
        <v>中</v>
      </c>
      <c r="I488" s="57">
        <f>IFERROR(VLOOKUP(A:A,变更记录表_产品!A:J,10,0),"")</f>
        <v>0.1</v>
      </c>
      <c r="J488" s="61">
        <f>IFERROR(VLOOKUP(A:A,变更记录表_产品!A:H,8,0),"")</f>
        <v>0</v>
      </c>
      <c r="K488" s="65" t="str">
        <f>IFERROR(VLOOKUP(A:A,变更记录表_产品!A:M,13,0),"")</f>
        <v>程泽</v>
      </c>
      <c r="L488" s="65" t="str">
        <f>IFERROR(VLOOKUP(A:A,变更记录表_产品!A:N,14,0),"")</f>
        <v>陈飞</v>
      </c>
      <c r="M488" s="50">
        <f>IFERROR(VLOOKUP(A:A,变更记录表_产品!A:K,11,0),"")</f>
        <v>0</v>
      </c>
      <c r="N488" s="50" t="str">
        <f>IFERROR(VLOOKUP(A:A,变更记录表_产品!A:L,12,0),"")</f>
        <v>2016/10/26
2016/12/6业务反馈仍然未改好
2016/12/8</v>
      </c>
      <c r="O488" s="20">
        <f t="shared" ca="1" si="7"/>
        <v>454</v>
      </c>
      <c r="P488" s="65" t="str">
        <f>IFERROR(VLOOKUP(A:A,变更记录表_产品!A:O,15,0),"")</f>
        <v>数据变更</v>
      </c>
      <c r="Q488" s="70" t="str">
        <f>IFERROR(VLOOKUP(A:A,变更记录表_产品!A:P,16,0),"")</f>
        <v>已完成</v>
      </c>
      <c r="R488" s="40" t="str">
        <f>IFERROR(VLOOKUP(A:A,变更记录表_产品!A:Q,17,0),"")</f>
        <v>.\数据提取变更签字扫描件\机务\20161019.pdf</v>
      </c>
      <c r="S488" s="70" t="s">
        <v>92</v>
      </c>
      <c r="T488" s="71" t="s">
        <v>232</v>
      </c>
    </row>
    <row r="489" spans="1:20">
      <c r="A489" s="19">
        <v>487</v>
      </c>
      <c r="B489" s="50">
        <f>IFERROR(VLOOKUP(A:A,变更记录表_产品!A:B,2,0),"")</f>
        <v>42663</v>
      </c>
      <c r="C489" s="43" t="str">
        <f>IFERROR(VLOOKUP(A:A,变更记录表_产品!A:C,3,0),"")</f>
        <v>张志瑜</v>
      </c>
      <c r="D489" s="43" t="str">
        <f>IFERROR(VLOOKUP(A:A,变更记录表_产品!A:D,4,0),"")</f>
        <v>采购保障部</v>
      </c>
      <c r="E489" s="43" t="str">
        <f>IFERROR(VLOOKUP(A:A,变更记录表_产品!A:E,5,0),"")</f>
        <v>MIS</v>
      </c>
      <c r="F489" s="40" t="str">
        <f>IFERROR(VLOOKUP(A:A,变更记录表_产品!A:F,6,0),"")</f>
        <v>20161020-D31865-111几个序号的库寿信息删除</v>
      </c>
      <c r="G489" s="46" t="str">
        <f>IFERROR(VLOOKUP(A:A,变更记录表_产品!A:G,7,0),"")</f>
        <v>件号：D31865-111,多个序号的库寿信息需删除</v>
      </c>
      <c r="H489" s="57" t="str">
        <f>IFERROR(VLOOKUP(A:A,变更记录表_产品!A:I,9,0),"")</f>
        <v>中</v>
      </c>
      <c r="I489" s="57">
        <f>IFERROR(VLOOKUP(A:A,变更记录表_产品!A:J,10,0),"")</f>
        <v>0.1</v>
      </c>
      <c r="J489" s="61">
        <f>IFERROR(VLOOKUP(A:A,变更记录表_产品!A:H,8,0),"")</f>
        <v>0</v>
      </c>
      <c r="K489" s="65" t="str">
        <f>IFERROR(VLOOKUP(A:A,变更记录表_产品!A:M,13,0),"")</f>
        <v>杨潇白</v>
      </c>
      <c r="L489" s="65" t="str">
        <f>IFERROR(VLOOKUP(A:A,变更记录表_产品!A:N,14,0),"")</f>
        <v>陈飞</v>
      </c>
      <c r="M489" s="50">
        <f>IFERROR(VLOOKUP(A:A,变更记录表_产品!A:K,11,0),"")</f>
        <v>42671</v>
      </c>
      <c r="N489" s="50">
        <f>IFERROR(VLOOKUP(A:A,变更记录表_产品!A:L,12,0),"")</f>
        <v>42669</v>
      </c>
      <c r="O489" s="20">
        <f t="shared" ca="1" si="7"/>
        <v>454</v>
      </c>
      <c r="P489" s="65" t="str">
        <f>IFERROR(VLOOKUP(A:A,变更记录表_产品!A:O,15,0),"")</f>
        <v>数据变更</v>
      </c>
      <c r="Q489" s="70" t="str">
        <f>IFERROR(VLOOKUP(A:A,变更记录表_产品!A:P,16,0),"")</f>
        <v>已完成</v>
      </c>
      <c r="R489" s="40" t="str">
        <f>IFERROR(VLOOKUP(A:A,变更记录表_产品!A:Q,17,0),"")</f>
        <v>.\数据提取变更签字扫描件\机务\20161020-D31865-111几个序号的库寿信息删除-signed.pdf</v>
      </c>
      <c r="S489" s="70" t="s">
        <v>92</v>
      </c>
      <c r="T489" s="71" t="s">
        <v>232</v>
      </c>
    </row>
    <row r="490" spans="1:20">
      <c r="A490" s="19">
        <v>488</v>
      </c>
      <c r="B490" s="50">
        <f>IFERROR(VLOOKUP(A:A,变更记录表_产品!A:B,2,0),"")</f>
        <v>42664</v>
      </c>
      <c r="C490" s="43" t="str">
        <f>IFERROR(VLOOKUP(A:A,变更记录表_产品!A:C,3,0),"")</f>
        <v>张志瑜</v>
      </c>
      <c r="D490" s="43" t="str">
        <f>IFERROR(VLOOKUP(A:A,变更记录表_产品!A:D,4,0),"")</f>
        <v>采购保障部</v>
      </c>
      <c r="E490" s="43" t="str">
        <f>IFERROR(VLOOKUP(A:A,变更记录表_产品!A:E,5,0),"")</f>
        <v>MIS</v>
      </c>
      <c r="F490" s="40" t="str">
        <f>IFERROR(VLOOKUP(A:A,变更记录表_产品!A:F,6,0),"")</f>
        <v>20161021-112788转库收料界面多余数据删除</v>
      </c>
      <c r="G490" s="46" t="str">
        <f>IFERROR(VLOOKUP(A:A,变更记录表_产品!A:G,7,0),"")</f>
        <v>112788 转库收料界面多余数据删除</v>
      </c>
      <c r="H490" s="57" t="str">
        <f>IFERROR(VLOOKUP(A:A,变更记录表_产品!A:I,9,0),"")</f>
        <v>中</v>
      </c>
      <c r="I490" s="57">
        <f>IFERROR(VLOOKUP(A:A,变更记录表_产品!A:J,10,0),"")</f>
        <v>0.1</v>
      </c>
      <c r="J490" s="61">
        <f>IFERROR(VLOOKUP(A:A,变更记录表_产品!A:H,8,0),"")</f>
        <v>0</v>
      </c>
      <c r="K490" s="65" t="str">
        <f>IFERROR(VLOOKUP(A:A,变更记录表_产品!A:M,13,0),"")</f>
        <v>杨潇白</v>
      </c>
      <c r="L490" s="65" t="str">
        <f>IFERROR(VLOOKUP(A:A,变更记录表_产品!A:N,14,0),"")</f>
        <v>陈飞</v>
      </c>
      <c r="M490" s="50">
        <f>IFERROR(VLOOKUP(A:A,变更记录表_产品!A:K,11,0),"")</f>
        <v>42669</v>
      </c>
      <c r="N490" s="50">
        <f>IFERROR(VLOOKUP(A:A,变更记录表_产品!A:L,12,0),"")</f>
        <v>42669</v>
      </c>
      <c r="O490" s="20">
        <f t="shared" ca="1" si="7"/>
        <v>453</v>
      </c>
      <c r="P490" s="65" t="str">
        <f>IFERROR(VLOOKUP(A:A,变更记录表_产品!A:O,15,0),"")</f>
        <v>数据变更</v>
      </c>
      <c r="Q490" s="70" t="str">
        <f>IFERROR(VLOOKUP(A:A,变更记录表_产品!A:P,16,0),"")</f>
        <v>已完成</v>
      </c>
      <c r="R490" s="40" t="str">
        <f>IFERROR(VLOOKUP(A:A,变更记录表_产品!A:Q,17,0),"")</f>
        <v>.\数据提取变更签字扫描件\机务\20161021-112788转库收料界面多余数据删除-signed.pdf</v>
      </c>
      <c r="S490" s="70" t="s">
        <v>145</v>
      </c>
      <c r="T490" s="71" t="s">
        <v>232</v>
      </c>
    </row>
    <row r="491" spans="1:20">
      <c r="A491" s="19">
        <v>489</v>
      </c>
      <c r="B491" s="50">
        <f>IFERROR(VLOOKUP(A:A,变更记录表_产品!A:B,2,0),"")</f>
        <v>42664</v>
      </c>
      <c r="C491" s="43" t="str">
        <f>IFERROR(VLOOKUP(A:A,变更记录表_产品!A:C,3,0),"")</f>
        <v>张志瑜</v>
      </c>
      <c r="D491" s="43" t="str">
        <f>IFERROR(VLOOKUP(A:A,变更记录表_产品!A:D,4,0),"")</f>
        <v>采购保障部</v>
      </c>
      <c r="E491" s="43" t="str">
        <f>IFERROR(VLOOKUP(A:A,变更记录表_产品!A:E,5,0),"")</f>
        <v>MIS</v>
      </c>
      <c r="F491" s="40" t="str">
        <f>IFERROR(VLOOKUP(A:A,变更记录表_产品!A:F,6,0),"")</f>
        <v>20161021-合同发料问题及数据修复-----紧急！</v>
      </c>
      <c r="G491" s="46" t="str">
        <f>IFERROR(VLOOKUP(A:A,变更记录表_产品!A:G,7,0),"")</f>
        <v>16ROR3172、16ROR0365合同状态、库存信息修改</v>
      </c>
      <c r="H491" s="57" t="str">
        <f>IFERROR(VLOOKUP(A:A,变更记录表_产品!A:I,9,0),"")</f>
        <v>高</v>
      </c>
      <c r="I491" s="57">
        <f>IFERROR(VLOOKUP(A:A,变更记录表_产品!A:J,10,0),"")</f>
        <v>0.1</v>
      </c>
      <c r="J491" s="61">
        <f>IFERROR(VLOOKUP(A:A,变更记录表_产品!A:H,8,0),"")</f>
        <v>0</v>
      </c>
      <c r="K491" s="65" t="str">
        <f>IFERROR(VLOOKUP(A:A,变更记录表_产品!A:M,13,0),"")</f>
        <v>杨潇白</v>
      </c>
      <c r="L491" s="65" t="str">
        <f>IFERROR(VLOOKUP(A:A,变更记录表_产品!A:N,14,0),"")</f>
        <v>陈飞</v>
      </c>
      <c r="M491" s="50">
        <f>IFERROR(VLOOKUP(A:A,变更记录表_产品!A:K,11,0),"")</f>
        <v>42669</v>
      </c>
      <c r="N491" s="50">
        <f>IFERROR(VLOOKUP(A:A,变更记录表_产品!A:L,12,0),"")</f>
        <v>42669</v>
      </c>
      <c r="O491" s="20">
        <f t="shared" ca="1" si="7"/>
        <v>453</v>
      </c>
      <c r="P491" s="65" t="str">
        <f>IFERROR(VLOOKUP(A:A,变更记录表_产品!A:O,15,0),"")</f>
        <v>数据变更</v>
      </c>
      <c r="Q491" s="70" t="str">
        <f>IFERROR(VLOOKUP(A:A,变更记录表_产品!A:P,16,0),"")</f>
        <v>已完成</v>
      </c>
      <c r="R491" s="40" t="str">
        <f>IFERROR(VLOOKUP(A:A,变更记录表_产品!A:Q,17,0),"")</f>
        <v>.\数据提取变更签字扫描件\机务\20161021-16ROR3172-0365相关数据问题-signed.pdf</v>
      </c>
      <c r="S491" s="70" t="s">
        <v>145</v>
      </c>
      <c r="T491" s="71" t="s">
        <v>232</v>
      </c>
    </row>
    <row r="492" spans="1:20">
      <c r="A492" s="19">
        <v>490</v>
      </c>
      <c r="B492" s="50">
        <f>IFERROR(VLOOKUP(A:A,变更记录表_产品!A:B,2,0),"")</f>
        <v>42664</v>
      </c>
      <c r="C492" s="43" t="str">
        <f>IFERROR(VLOOKUP(A:A,变更记录表_产品!A:C,3,0),"")</f>
        <v>张志瑜</v>
      </c>
      <c r="D492" s="43" t="str">
        <f>IFERROR(VLOOKUP(A:A,变更记录表_产品!A:D,4,0),"")</f>
        <v>采购保障部</v>
      </c>
      <c r="E492" s="43" t="str">
        <f>IFERROR(VLOOKUP(A:A,变更记录表_产品!A:E,5,0),"")</f>
        <v>MIS</v>
      </c>
      <c r="F492" s="40" t="str">
        <f>IFERROR(VLOOKUP(A:A,变更记录表_产品!A:F,6,0),"")</f>
        <v>20161021-16ROR3286无法报批-signed</v>
      </c>
      <c r="G492" s="46" t="str">
        <f>IFERROR(VLOOKUP(A:A,变更记录表_产品!A:G,7,0),"")</f>
        <v>15ROR3286 无法报批推送</v>
      </c>
      <c r="H492" s="57" t="str">
        <f>IFERROR(VLOOKUP(A:A,变更记录表_产品!A:I,9,0),"")</f>
        <v>中</v>
      </c>
      <c r="I492" s="57">
        <f>IFERROR(VLOOKUP(A:A,变更记录表_产品!A:J,10,0),"")</f>
        <v>0.1</v>
      </c>
      <c r="J492" s="61">
        <f>IFERROR(VLOOKUP(A:A,变更记录表_产品!A:H,8,0),"")</f>
        <v>0</v>
      </c>
      <c r="K492" s="65" t="str">
        <f>IFERROR(VLOOKUP(A:A,变更记录表_产品!A:M,13,0),"")</f>
        <v>杨潇白</v>
      </c>
      <c r="L492" s="65" t="str">
        <f>IFERROR(VLOOKUP(A:A,变更记录表_产品!A:N,14,0),"")</f>
        <v>陈飞</v>
      </c>
      <c r="M492" s="50">
        <f>IFERROR(VLOOKUP(A:A,变更记录表_产品!A:K,11,0),"")</f>
        <v>42673</v>
      </c>
      <c r="N492" s="50">
        <f>IFERROR(VLOOKUP(A:A,变更记录表_产品!A:L,12,0),"")</f>
        <v>42669</v>
      </c>
      <c r="O492" s="20">
        <f t="shared" ca="1" si="7"/>
        <v>453</v>
      </c>
      <c r="P492" s="65" t="str">
        <f>IFERROR(VLOOKUP(A:A,变更记录表_产品!A:O,15,0),"")</f>
        <v>数据变更</v>
      </c>
      <c r="Q492" s="70" t="str">
        <f>IFERROR(VLOOKUP(A:A,变更记录表_产品!A:P,16,0),"")</f>
        <v>已完成</v>
      </c>
      <c r="R492" s="40" t="str">
        <f>IFERROR(VLOOKUP(A:A,变更记录表_产品!A:Q,17,0),"")</f>
        <v>.\数据提取变更签字扫描件\机务\20161021-16ROR3286无法报批-signed.pdf</v>
      </c>
      <c r="S492" s="70" t="s">
        <v>142</v>
      </c>
      <c r="T492" s="71" t="s">
        <v>232</v>
      </c>
    </row>
    <row r="493" spans="1:20">
      <c r="A493" s="19">
        <v>491</v>
      </c>
      <c r="B493" s="50">
        <f>IFERROR(VLOOKUP(A:A,变更记录表_产品!A:B,2,0),"")</f>
        <v>42667</v>
      </c>
      <c r="C493" s="43" t="str">
        <f>IFERROR(VLOOKUP(A:A,变更记录表_产品!A:C,3,0),"")</f>
        <v>张志瑜</v>
      </c>
      <c r="D493" s="43" t="str">
        <f>IFERROR(VLOOKUP(A:A,变更记录表_产品!A:D,4,0),"")</f>
        <v>采购保障部</v>
      </c>
      <c r="E493" s="43" t="str">
        <f>IFERROR(VLOOKUP(A:A,变更记录表_产品!A:E,5,0),"")</f>
        <v>MIS</v>
      </c>
      <c r="F493" s="40" t="str">
        <f>IFERROR(VLOOKUP(A:A,变更记录表_产品!A:F,6,0),"")</f>
        <v>20161024-1033358数据修改----紧急</v>
      </c>
      <c r="G493" s="46" t="str">
        <f>IFERROR(VLOOKUP(A:A,变更记录表_产品!A:G,7,0),"")</f>
        <v>1033358 工具数据修改，删除 3 条记录</v>
      </c>
      <c r="H493" s="57" t="str">
        <f>IFERROR(VLOOKUP(A:A,变更记录表_产品!A:I,9,0),"")</f>
        <v>高</v>
      </c>
      <c r="I493" s="57">
        <f>IFERROR(VLOOKUP(A:A,变更记录表_产品!A:J,10,0),"")</f>
        <v>0</v>
      </c>
      <c r="J493" s="61">
        <f>IFERROR(VLOOKUP(A:A,变更记录表_产品!A:H,8,0),"")</f>
        <v>0</v>
      </c>
      <c r="K493" s="65" t="str">
        <f>IFERROR(VLOOKUP(A:A,变更记录表_产品!A:M,13,0),"")</f>
        <v>杨潇白</v>
      </c>
      <c r="L493" s="65" t="str">
        <f>IFERROR(VLOOKUP(A:A,变更记录表_产品!A:N,14,0),"")</f>
        <v>陈飞</v>
      </c>
      <c r="M493" s="50">
        <f>IFERROR(VLOOKUP(A:A,变更记录表_产品!A:K,11,0),"")</f>
        <v>42667</v>
      </c>
      <c r="N493" s="50">
        <f>IFERROR(VLOOKUP(A:A,变更记录表_产品!A:L,12,0),"")</f>
        <v>42667</v>
      </c>
      <c r="O493" s="20">
        <f t="shared" ca="1" si="7"/>
        <v>450</v>
      </c>
      <c r="P493" s="65" t="str">
        <f>IFERROR(VLOOKUP(A:A,变更记录表_产品!A:O,15,0),"")</f>
        <v>数据变更</v>
      </c>
      <c r="Q493" s="70" t="str">
        <f>IFERROR(VLOOKUP(A:A,变更记录表_产品!A:P,16,0),"")</f>
        <v>已取消</v>
      </c>
      <c r="R493" s="40" t="str">
        <f>IFERROR(VLOOKUP(A:A,变更记录表_产品!A:Q,17,0),"")</f>
        <v>.\数据提取变更签字扫描件\机务\20161024-1033358数据修改----急-signed.pdf</v>
      </c>
      <c r="S493" s="70" t="s">
        <v>145</v>
      </c>
      <c r="T493" s="71" t="s">
        <v>232</v>
      </c>
    </row>
    <row r="494" spans="1:20">
      <c r="A494" s="19">
        <v>492</v>
      </c>
      <c r="B494" s="50">
        <f>IFERROR(VLOOKUP(A:A,变更记录表_产品!A:B,2,0),"")</f>
        <v>42668</v>
      </c>
      <c r="C494" s="43" t="str">
        <f>IFERROR(VLOOKUP(A:A,变更记录表_产品!A:C,3,0),"")</f>
        <v>张志瑜</v>
      </c>
      <c r="D494" s="43" t="str">
        <f>IFERROR(VLOOKUP(A:A,变更记录表_产品!A:D,4,0),"")</f>
        <v>采购保障部</v>
      </c>
      <c r="E494" s="43" t="str">
        <f>IFERROR(VLOOKUP(A:A,变更记录表_产品!A:E,5,0),"")</f>
        <v>MIS</v>
      </c>
      <c r="F494" s="40" t="str">
        <f>IFERROR(VLOOKUP(A:A,变更记录表_产品!A:F,6,0),"")</f>
        <v>20161025-16POT0389合同修改-signed</v>
      </c>
      <c r="G494" s="46" t="str">
        <f>IFERROR(VLOOKUP(A:A,变更记录表_产品!A:G,7,0),"")</f>
        <v>16POT0389,直接删除该合同的这 2 个合同行</v>
      </c>
      <c r="H494" s="57" t="str">
        <f>IFERROR(VLOOKUP(A:A,变更记录表_产品!A:I,9,0),"")</f>
        <v>高</v>
      </c>
      <c r="I494" s="57">
        <f>IFERROR(VLOOKUP(A:A,变更记录表_产品!A:J,10,0),"")</f>
        <v>0.1</v>
      </c>
      <c r="J494" s="61">
        <f>IFERROR(VLOOKUP(A:A,变更记录表_产品!A:H,8,0),"")</f>
        <v>0</v>
      </c>
      <c r="K494" s="65" t="str">
        <f>IFERROR(VLOOKUP(A:A,变更记录表_产品!A:M,13,0),"")</f>
        <v>杨潇白</v>
      </c>
      <c r="L494" s="65" t="str">
        <f>IFERROR(VLOOKUP(A:A,变更记录表_产品!A:N,14,0),"")</f>
        <v>陈飞</v>
      </c>
      <c r="M494" s="50">
        <f>IFERROR(VLOOKUP(A:A,变更记录表_产品!A:K,11,0),"")</f>
        <v>42671</v>
      </c>
      <c r="N494" s="50">
        <f>IFERROR(VLOOKUP(A:A,变更记录表_产品!A:L,12,0),"")</f>
        <v>42705</v>
      </c>
      <c r="O494" s="20">
        <f t="shared" ca="1" si="7"/>
        <v>449</v>
      </c>
      <c r="P494" s="65" t="str">
        <f>IFERROR(VLOOKUP(A:A,变更记录表_产品!A:O,15,0),"")</f>
        <v>数据变更</v>
      </c>
      <c r="Q494" s="70" t="str">
        <f>IFERROR(VLOOKUP(A:A,变更记录表_产品!A:P,16,0),"")</f>
        <v>已完成</v>
      </c>
      <c r="R494" s="40" t="str">
        <f>IFERROR(VLOOKUP(A:A,变更记录表_产品!A:Q,17,0),"")</f>
        <v>.\数据提取变更签字扫描件\机务\20161025-16POT0389合同修改-signed.pdf</v>
      </c>
      <c r="S494" s="70" t="s">
        <v>92</v>
      </c>
      <c r="T494" s="71" t="s">
        <v>232</v>
      </c>
    </row>
    <row r="495" spans="1:20">
      <c r="A495" s="19">
        <v>493</v>
      </c>
      <c r="B495" s="50">
        <f>IFERROR(VLOOKUP(A:A,变更记录表_产品!A:B,2,0),"")</f>
        <v>42663</v>
      </c>
      <c r="C495" s="43" t="str">
        <f>IFERROR(VLOOKUP(A:A,变更记录表_产品!A:C,3,0),"")</f>
        <v>吴葵智</v>
      </c>
      <c r="D495" s="43" t="str">
        <f>IFERROR(VLOOKUP(A:A,变更记录表_产品!A:D,4,0),"")</f>
        <v>维修工程部</v>
      </c>
      <c r="E495" s="43" t="str">
        <f>IFERROR(VLOOKUP(A:A,变更记录表_产品!A:E,5,0),"")</f>
        <v>MIS</v>
      </c>
      <c r="F495" s="40" t="str">
        <f>IFERROR(VLOOKUP(A:A,变更记录表_产品!A:F,6,0),"")</f>
        <v>请在10月30日下班前帮忙导出附表中评估历史延长维修周期所需的数据</v>
      </c>
      <c r="G495" s="46">
        <f>IFERROR(VLOOKUP(A:A,变更记录表_产品!A:G,7,0),"")</f>
        <v>0</v>
      </c>
      <c r="H495" s="57" t="str">
        <f>IFERROR(VLOOKUP(A:A,变更记录表_产品!A:I,9,0),"")</f>
        <v>高</v>
      </c>
      <c r="I495" s="57">
        <f>IFERROR(VLOOKUP(A:A,变更记录表_产品!A:J,10,0),"")</f>
        <v>0.1</v>
      </c>
      <c r="J495" s="61">
        <f>IFERROR(VLOOKUP(A:A,变更记录表_产品!A:H,8,0),"")</f>
        <v>0</v>
      </c>
      <c r="K495" s="65" t="str">
        <f>IFERROR(VLOOKUP(A:A,变更记录表_产品!A:M,13,0),"")</f>
        <v>程泽</v>
      </c>
      <c r="L495" s="65" t="str">
        <f>IFERROR(VLOOKUP(A:A,变更记录表_产品!A:N,14,0),"")</f>
        <v>陈飞</v>
      </c>
      <c r="M495" s="50">
        <f>IFERROR(VLOOKUP(A:A,变更记录表_产品!A:K,11,0),"")</f>
        <v>42673</v>
      </c>
      <c r="N495" s="50">
        <f>IFERROR(VLOOKUP(A:A,变更记录表_产品!A:L,12,0),"")</f>
        <v>42675</v>
      </c>
      <c r="O495" s="20">
        <f t="shared" ca="1" si="7"/>
        <v>454</v>
      </c>
      <c r="P495" s="65" t="str">
        <f>IFERROR(VLOOKUP(A:A,变更记录表_产品!A:O,15,0),"")</f>
        <v>数据提取</v>
      </c>
      <c r="Q495" s="70" t="str">
        <f>IFERROR(VLOOKUP(A:A,变更记录表_产品!A:P,16,0),"")</f>
        <v>已完成</v>
      </c>
      <c r="R495" s="40" t="str">
        <f>IFERROR(VLOOKUP(A:A,变更记录表_产品!A:Q,17,0),"")</f>
        <v>.\数据提取变更签字扫描件\机务\20161028.pdf</v>
      </c>
      <c r="S495" s="70" t="s">
        <v>144</v>
      </c>
      <c r="T495" s="71" t="s">
        <v>232</v>
      </c>
    </row>
    <row r="496" spans="1:20" ht="22.5">
      <c r="A496" s="19">
        <v>494</v>
      </c>
      <c r="B496" s="50">
        <f>IFERROR(VLOOKUP(A:A,变更记录表_产品!A:B,2,0),"")</f>
        <v>42674</v>
      </c>
      <c r="C496" s="43" t="str">
        <f>IFERROR(VLOOKUP(A:A,变更记录表_产品!A:C,3,0),"")</f>
        <v>谢志谦</v>
      </c>
      <c r="D496" s="43" t="str">
        <f>IFERROR(VLOOKUP(A:A,变更记录表_产品!A:D,4,0),"")</f>
        <v>维修工程部</v>
      </c>
      <c r="E496" s="43" t="str">
        <f>IFERROR(VLOOKUP(A:A,变更记录表_产品!A:E,5,0),"")</f>
        <v>MIS</v>
      </c>
      <c r="F496" s="40" t="str">
        <f>IFERROR(VLOOKUP(A:A,变更记录表_产品!A:F,6,0),"")</f>
        <v>B1839-F0561390-VOR拆下序号错误</v>
      </c>
      <c r="G496" s="46" t="str">
        <f>IFERROR(VLOOKUP(A:A,变更记录表_产品!A:G,7,0),"")</f>
        <v>正确的拆下序号应该是RVA36B-12805,而不是RVA36B-12806，请帮忙删除附件红色框内的三个步骤</v>
      </c>
      <c r="H496" s="57" t="str">
        <f>IFERROR(VLOOKUP(A:A,变更记录表_产品!A:I,9,0),"")</f>
        <v>中</v>
      </c>
      <c r="I496" s="57">
        <f>IFERROR(VLOOKUP(A:A,变更记录表_产品!A:J,10,0),"")</f>
        <v>0.1</v>
      </c>
      <c r="J496" s="61" t="str">
        <f>IFERROR(VLOOKUP(A:A,变更记录表_产品!A:H,8,0),"")</f>
        <v>工作者输入错误的序号信息</v>
      </c>
      <c r="K496" s="65" t="str">
        <f>IFERROR(VLOOKUP(A:A,变更记录表_产品!A:M,13,0),"")</f>
        <v>程泽</v>
      </c>
      <c r="L496" s="65" t="str">
        <f>IFERROR(VLOOKUP(A:A,变更记录表_产品!A:N,14,0),"")</f>
        <v>陈飞</v>
      </c>
      <c r="M496" s="50">
        <f>IFERROR(VLOOKUP(A:A,变更记录表_产品!A:K,11,0),"")</f>
        <v>0</v>
      </c>
      <c r="N496" s="50">
        <f>IFERROR(VLOOKUP(A:A,变更记录表_产品!A:L,12,0),"")</f>
        <v>42684</v>
      </c>
      <c r="O496" s="20">
        <f t="shared" ca="1" si="7"/>
        <v>443</v>
      </c>
      <c r="P496" s="65" t="str">
        <f>IFERROR(VLOOKUP(A:A,变更记录表_产品!A:O,15,0),"")</f>
        <v>数据变更</v>
      </c>
      <c r="Q496" s="70" t="str">
        <f>IFERROR(VLOOKUP(A:A,变更记录表_产品!A:P,16,0),"")</f>
        <v>已完成</v>
      </c>
      <c r="R496" s="40" t="str">
        <f>IFERROR(VLOOKUP(A:A,变更记录表_产品!A:Q,17,0),"")</f>
        <v>.\数据提取变更签字扫描件\机务\20161031.pdf</v>
      </c>
      <c r="S496" s="70" t="s">
        <v>92</v>
      </c>
      <c r="T496" s="71" t="s">
        <v>232</v>
      </c>
    </row>
    <row r="497" spans="1:20" ht="22.5">
      <c r="A497" s="19">
        <v>495</v>
      </c>
      <c r="B497" s="50">
        <f>IFERROR(VLOOKUP(A:A,变更记录表_产品!A:B,2,0),"")</f>
        <v>42671</v>
      </c>
      <c r="C497" s="43" t="str">
        <f>IFERROR(VLOOKUP(A:A,变更记录表_产品!A:C,3,0),"")</f>
        <v>张志瑜</v>
      </c>
      <c r="D497" s="43" t="str">
        <f>IFERROR(VLOOKUP(A:A,变更记录表_产品!A:D,4,0),"")</f>
        <v>采购保障部</v>
      </c>
      <c r="E497" s="43" t="str">
        <f>IFERROR(VLOOKUP(A:A,变更记录表_产品!A:E,5,0),"")</f>
        <v>MIS</v>
      </c>
      <c r="F497" s="40" t="str">
        <f>IFERROR(VLOOKUP(A:A,变更记录表_产品!A:F,6,0),"")</f>
        <v>20161028-16POLS0454供应商修改-signed</v>
      </c>
      <c r="G497" s="46" t="str">
        <f>IFERROR(VLOOKUP(A:A,变更记录表_产品!A:G,7,0),"")</f>
        <v xml:space="preserve">16POLS0454把供应商改为昆明利顿企业管理有限公司，编号：0027 </v>
      </c>
      <c r="H497" s="57" t="str">
        <f>IFERROR(VLOOKUP(A:A,变更记录表_产品!A:I,9,0),"")</f>
        <v>中</v>
      </c>
      <c r="I497" s="57">
        <f>IFERROR(VLOOKUP(A:A,变更记录表_产品!A:J,10,0),"")</f>
        <v>0.1</v>
      </c>
      <c r="J497" s="61">
        <f>IFERROR(VLOOKUP(A:A,变更记录表_产品!A:H,8,0),"")</f>
        <v>0</v>
      </c>
      <c r="K497" s="65" t="str">
        <f>IFERROR(VLOOKUP(A:A,变更记录表_产品!A:M,13,0),"")</f>
        <v>杨潇白</v>
      </c>
      <c r="L497" s="65" t="str">
        <f>IFERROR(VLOOKUP(A:A,变更记录表_产品!A:N,14,0),"")</f>
        <v>陈飞</v>
      </c>
      <c r="M497" s="50">
        <f>IFERROR(VLOOKUP(A:A,变更记录表_产品!A:K,11,0),"")</f>
        <v>42676</v>
      </c>
      <c r="N497" s="50">
        <f>IFERROR(VLOOKUP(A:A,变更记录表_产品!A:L,12,0),"")</f>
        <v>42684</v>
      </c>
      <c r="O497" s="20">
        <f t="shared" ca="1" si="7"/>
        <v>446</v>
      </c>
      <c r="P497" s="65" t="str">
        <f>IFERROR(VLOOKUP(A:A,变更记录表_产品!A:O,15,0),"")</f>
        <v>数据变更</v>
      </c>
      <c r="Q497" s="70" t="str">
        <f>IFERROR(VLOOKUP(A:A,变更记录表_产品!A:P,16,0),"")</f>
        <v>已完成</v>
      </c>
      <c r="R497" s="40" t="str">
        <f>IFERROR(VLOOKUP(A:A,变更记录表_产品!A:Q,17,0),"")</f>
        <v>.\数据提取变更签字扫描件\机务\20161028-16POLS0454供应商修改-signed.pdf</v>
      </c>
      <c r="S497" s="70" t="s">
        <v>142</v>
      </c>
      <c r="T497" s="71" t="s">
        <v>232</v>
      </c>
    </row>
    <row r="498" spans="1:20">
      <c r="A498" s="19">
        <v>496</v>
      </c>
      <c r="B498" s="50">
        <f>IFERROR(VLOOKUP(A:A,变更记录表_产品!A:B,2,0),"")</f>
        <v>42671</v>
      </c>
      <c r="C498" s="43" t="str">
        <f>IFERROR(VLOOKUP(A:A,变更记录表_产品!A:C,3,0),"")</f>
        <v>张志瑜</v>
      </c>
      <c r="D498" s="43" t="str">
        <f>IFERROR(VLOOKUP(A:A,变更记录表_产品!A:D,4,0),"")</f>
        <v>采购保障部</v>
      </c>
      <c r="E498" s="43" t="str">
        <f>IFERROR(VLOOKUP(A:A,变更记录表_产品!A:E,5,0),"")</f>
        <v>MIS</v>
      </c>
      <c r="F498" s="40" t="str">
        <f>IFERROR(VLOOKUP(A:A,变更记录表_产品!A:F,6,0),"")</f>
        <v>20161028-16POLS0336租赁改采购-signed</v>
      </c>
      <c r="G498" s="46" t="str">
        <f>IFERROR(VLOOKUP(A:A,变更记录表_产品!A:G,7,0),"")</f>
        <v>16POLS0336 租赁改采购</v>
      </c>
      <c r="H498" s="57" t="str">
        <f>IFERROR(VLOOKUP(A:A,变更记录表_产品!A:I,9,0),"")</f>
        <v>中</v>
      </c>
      <c r="I498" s="57">
        <f>IFERROR(VLOOKUP(A:A,变更记录表_产品!A:J,10,0),"")</f>
        <v>0.1</v>
      </c>
      <c r="J498" s="61">
        <f>IFERROR(VLOOKUP(A:A,变更记录表_产品!A:H,8,0),"")</f>
        <v>0</v>
      </c>
      <c r="K498" s="65" t="str">
        <f>IFERROR(VLOOKUP(A:A,变更记录表_产品!A:M,13,0),"")</f>
        <v>杨潇白</v>
      </c>
      <c r="L498" s="65" t="str">
        <f>IFERROR(VLOOKUP(A:A,变更记录表_产品!A:N,14,0),"")</f>
        <v>陈飞</v>
      </c>
      <c r="M498" s="50">
        <f>IFERROR(VLOOKUP(A:A,变更记录表_产品!A:K,11,0),"")</f>
        <v>42676</v>
      </c>
      <c r="N498" s="50">
        <f>IFERROR(VLOOKUP(A:A,变更记录表_产品!A:L,12,0),"")</f>
        <v>42684</v>
      </c>
      <c r="O498" s="20">
        <f t="shared" ca="1" si="7"/>
        <v>446</v>
      </c>
      <c r="P498" s="65" t="str">
        <f>IFERROR(VLOOKUP(A:A,变更记录表_产品!A:O,15,0),"")</f>
        <v>数据变更</v>
      </c>
      <c r="Q498" s="70" t="str">
        <f>IFERROR(VLOOKUP(A:A,变更记录表_产品!A:P,16,0),"")</f>
        <v>已完成</v>
      </c>
      <c r="R498" s="40" t="str">
        <f>IFERROR(VLOOKUP(A:A,变更记录表_产品!A:Q,17,0),"")</f>
        <v>.\数据提取变更签字扫描件\机务\20161028-16POLS0336租赁改采购-signed.pdf</v>
      </c>
      <c r="S498" s="70" t="s">
        <v>92</v>
      </c>
      <c r="T498" s="71" t="s">
        <v>232</v>
      </c>
    </row>
    <row r="499" spans="1:20" ht="22.5">
      <c r="A499" s="19">
        <v>497</v>
      </c>
      <c r="B499" s="50">
        <f>IFERROR(VLOOKUP(A:A,变更记录表_产品!A:B,2,0),"")</f>
        <v>42674</v>
      </c>
      <c r="C499" s="43" t="str">
        <f>IFERROR(VLOOKUP(A:A,变更记录表_产品!A:C,3,0),"")</f>
        <v>张志瑜</v>
      </c>
      <c r="D499" s="43" t="str">
        <f>IFERROR(VLOOKUP(A:A,变更记录表_产品!A:D,4,0),"")</f>
        <v>采购保障部</v>
      </c>
      <c r="E499" s="43" t="str">
        <f>IFERROR(VLOOKUP(A:A,变更记录表_产品!A:E,5,0),"")</f>
        <v>MIS</v>
      </c>
      <c r="F499" s="40" t="str">
        <f>IFERROR(VLOOKUP(A:A,变更记录表_产品!A:F,6,0),"")</f>
        <v>20161031-大阪报废数据问题</v>
      </c>
      <c r="G499" s="46" t="str">
        <f>IFERROR(VLOOKUP(A:A,变更记录表_产品!A:G,7,0),"")</f>
        <v>大阪在 2016-10-28 做了 9 个器材报废，但系统数据显示出错。</v>
      </c>
      <c r="H499" s="57" t="str">
        <f>IFERROR(VLOOKUP(A:A,变更记录表_产品!A:I,9,0),"")</f>
        <v>高</v>
      </c>
      <c r="I499" s="57">
        <f>IFERROR(VLOOKUP(A:A,变更记录表_产品!A:J,10,0),"")</f>
        <v>0.1</v>
      </c>
      <c r="J499" s="61">
        <f>IFERROR(VLOOKUP(A:A,变更记录表_产品!A:H,8,0),"")</f>
        <v>0</v>
      </c>
      <c r="K499" s="65" t="str">
        <f>IFERROR(VLOOKUP(A:A,变更记录表_产品!A:M,13,0),"")</f>
        <v>杨潇白</v>
      </c>
      <c r="L499" s="65" t="str">
        <f>IFERROR(VLOOKUP(A:A,变更记录表_产品!A:N,14,0),"")</f>
        <v>陈飞</v>
      </c>
      <c r="M499" s="50">
        <f>IFERROR(VLOOKUP(A:A,变更记录表_产品!A:K,11,0),"")</f>
        <v>42677</v>
      </c>
      <c r="N499" s="50">
        <f>IFERROR(VLOOKUP(A:A,变更记录表_产品!A:L,12,0),"")</f>
        <v>42684</v>
      </c>
      <c r="O499" s="20">
        <f t="shared" ca="1" si="7"/>
        <v>443</v>
      </c>
      <c r="P499" s="65" t="str">
        <f>IFERROR(VLOOKUP(A:A,变更记录表_产品!A:O,15,0),"")</f>
        <v>数据变更</v>
      </c>
      <c r="Q499" s="70" t="str">
        <f>IFERROR(VLOOKUP(A:A,变更记录表_产品!A:P,16,0),"")</f>
        <v>已完成</v>
      </c>
      <c r="R499" s="40" t="str">
        <f>IFERROR(VLOOKUP(A:A,变更记录表_产品!A:Q,17,0),"")</f>
        <v>.\数据提取变更签字扫描件\机务\20161031-大阪报废数据问题-signed.pdf</v>
      </c>
      <c r="S499" s="70" t="s">
        <v>145</v>
      </c>
      <c r="T499" s="71" t="s">
        <v>232</v>
      </c>
    </row>
    <row r="500" spans="1:20">
      <c r="A500" s="19">
        <v>498</v>
      </c>
      <c r="B500" s="50">
        <f>IFERROR(VLOOKUP(A:A,变更记录表_产品!A:B,2,0),"")</f>
        <v>42675</v>
      </c>
      <c r="C500" s="43" t="str">
        <f>IFERROR(VLOOKUP(A:A,变更记录表_产品!A:C,3,0),"")</f>
        <v>张志瑜</v>
      </c>
      <c r="D500" s="43" t="str">
        <f>IFERROR(VLOOKUP(A:A,变更记录表_产品!A:D,4,0),"")</f>
        <v>采购保障部</v>
      </c>
      <c r="E500" s="43" t="str">
        <f>IFERROR(VLOOKUP(A:A,变更记录表_产品!A:E,5,0),"")</f>
        <v>MIS</v>
      </c>
      <c r="F500" s="40" t="str">
        <f>IFERROR(VLOOKUP(A:A,变更记录表_产品!A:F,6,0),"")</f>
        <v>20161101-浦东报废数据问题</v>
      </c>
      <c r="G500" s="46" t="str">
        <f>IFERROR(VLOOKUP(A:A,变更记录表_产品!A:G,7,0),"")</f>
        <v>上部位置和下部移动历史有矛盾</v>
      </c>
      <c r="H500" s="57" t="str">
        <f>IFERROR(VLOOKUP(A:A,变更记录表_产品!A:I,9,0),"")</f>
        <v>高</v>
      </c>
      <c r="I500" s="57">
        <f>IFERROR(VLOOKUP(A:A,变更记录表_产品!A:J,10,0),"")</f>
        <v>0.1</v>
      </c>
      <c r="J500" s="61">
        <f>IFERROR(VLOOKUP(A:A,变更记录表_产品!A:H,8,0),"")</f>
        <v>0</v>
      </c>
      <c r="K500" s="65" t="str">
        <f>IFERROR(VLOOKUP(A:A,变更记录表_产品!A:M,13,0),"")</f>
        <v>杨潇白</v>
      </c>
      <c r="L500" s="65" t="str">
        <f>IFERROR(VLOOKUP(A:A,变更记录表_产品!A:N,14,0),"")</f>
        <v>陈飞</v>
      </c>
      <c r="M500" s="50">
        <f>IFERROR(VLOOKUP(A:A,变更记录表_产品!A:K,11,0),"")</f>
        <v>42677</v>
      </c>
      <c r="N500" s="50">
        <f>IFERROR(VLOOKUP(A:A,变更记录表_产品!A:L,12,0),"")</f>
        <v>42684</v>
      </c>
      <c r="O500" s="20">
        <f t="shared" ca="1" si="7"/>
        <v>442</v>
      </c>
      <c r="P500" s="65" t="str">
        <f>IFERROR(VLOOKUP(A:A,变更记录表_产品!A:O,15,0),"")</f>
        <v>数据变更</v>
      </c>
      <c r="Q500" s="70" t="str">
        <f>IFERROR(VLOOKUP(A:A,变更记录表_产品!A:P,16,0),"")</f>
        <v>已完成</v>
      </c>
      <c r="R500" s="40" t="str">
        <f>IFERROR(VLOOKUP(A:A,变更记录表_产品!A:Q,17,0),"")</f>
        <v>.\数据提取变更签字扫描件\机务\20161101-浦东报废数据问题-signed.pdf</v>
      </c>
      <c r="S500" s="70" t="s">
        <v>92</v>
      </c>
      <c r="T500" s="71" t="s">
        <v>232</v>
      </c>
    </row>
    <row r="501" spans="1:20" ht="33.75">
      <c r="A501" s="19">
        <v>499</v>
      </c>
      <c r="B501" s="50">
        <f>IFERROR(VLOOKUP(A:A,变更记录表_产品!A:B,2,0),"")</f>
        <v>42676</v>
      </c>
      <c r="C501" s="43" t="str">
        <f>IFERROR(VLOOKUP(A:A,变更记录表_产品!A:C,3,0),"")</f>
        <v>张琦</v>
      </c>
      <c r="D501" s="43" t="str">
        <f>IFERROR(VLOOKUP(A:A,变更记录表_产品!A:D,4,0),"")</f>
        <v>维修工程部</v>
      </c>
      <c r="E501" s="43" t="str">
        <f>IFERROR(VLOOKUP(A:A,变更记录表_产品!A:E,5,0),"")</f>
        <v>MIS</v>
      </c>
      <c r="F501" s="40" t="str">
        <f>IFERROR(VLOOKUP(A:A,变更记录表_产品!A:F,6,0),"")</f>
        <v>B1671 CDD24360 需要删除</v>
      </c>
      <c r="G501" s="46" t="str">
        <f>IFERROR(VLOOKUP(A:A,变更记录表_产品!A:G,7,0),"")</f>
        <v>B1671 CDD0024360 删除，目前我在MIS内看不到与CDD0024360的FLB F0635612的关联关系，请删除时确认一下，关联关系应该断开的。</v>
      </c>
      <c r="H501" s="57" t="str">
        <f>IFERROR(VLOOKUP(A:A,变更记录表_产品!A:I,9,0),"")</f>
        <v>中</v>
      </c>
      <c r="I501" s="57">
        <f>IFERROR(VLOOKUP(A:A,变更记录表_产品!A:J,10,0),"")</f>
        <v>0.1</v>
      </c>
      <c r="J501" s="61" t="str">
        <f>IFERROR(VLOOKUP(A:A,变更记录表_产品!A:H,8,0),"")</f>
        <v>因为雷达罩最终更换了，不需要办理雷达罩保留</v>
      </c>
      <c r="K501" s="65" t="str">
        <f>IFERROR(VLOOKUP(A:A,变更记录表_产品!A:M,13,0),"")</f>
        <v>程泽</v>
      </c>
      <c r="L501" s="65" t="str">
        <f>IFERROR(VLOOKUP(A:A,变更记录表_产品!A:N,14,0),"")</f>
        <v>陈飞</v>
      </c>
      <c r="M501" s="50">
        <f>IFERROR(VLOOKUP(A:A,变更记录表_产品!A:K,11,0),"")</f>
        <v>0</v>
      </c>
      <c r="N501" s="50">
        <f>IFERROR(VLOOKUP(A:A,变更记录表_产品!A:L,12,0),"")</f>
        <v>42684</v>
      </c>
      <c r="O501" s="20">
        <f t="shared" ca="1" si="7"/>
        <v>441</v>
      </c>
      <c r="P501" s="65" t="str">
        <f>IFERROR(VLOOKUP(A:A,变更记录表_产品!A:O,15,0),"")</f>
        <v>数据变更</v>
      </c>
      <c r="Q501" s="70" t="str">
        <f>IFERROR(VLOOKUP(A:A,变更记录表_产品!A:P,16,0),"")</f>
        <v>已完成</v>
      </c>
      <c r="R501" s="40" t="str">
        <f>IFERROR(VLOOKUP(A:A,变更记录表_产品!A:Q,17,0),"")</f>
        <v>.\数据提取变更签字扫描件\机务\20161109(2).pdf</v>
      </c>
      <c r="S501" s="70" t="s">
        <v>92</v>
      </c>
      <c r="T501" s="71" t="s">
        <v>232</v>
      </c>
    </row>
    <row r="502" spans="1:20">
      <c r="A502" s="19">
        <v>500</v>
      </c>
      <c r="B502" s="50">
        <f>IFERROR(VLOOKUP(A:A,变更记录表_产品!A:B,2,0),"")</f>
        <v>42676</v>
      </c>
      <c r="C502" s="43" t="str">
        <f>IFERROR(VLOOKUP(A:A,变更记录表_产品!A:C,3,0),"")</f>
        <v>张志瑜</v>
      </c>
      <c r="D502" s="43" t="str">
        <f>IFERROR(VLOOKUP(A:A,变更记录表_产品!A:D,4,0),"")</f>
        <v>采购保障部</v>
      </c>
      <c r="E502" s="43" t="str">
        <f>IFERROR(VLOOKUP(A:A,变更记录表_产品!A:E,5,0),"")</f>
        <v>MIS</v>
      </c>
      <c r="F502" s="40" t="str">
        <f>IFERROR(VLOOKUP(A:A,变更记录表_产品!A:F,6,0),"")</f>
        <v>20161102-16POT0275收料数量问题---紧急！</v>
      </c>
      <c r="G502" s="46" t="str">
        <f>IFERROR(VLOOKUP(A:A,变更记录表_产品!A:G,7,0),"")</f>
        <v xml:space="preserve">16POT0275， 15POT0122  收料数据问题 </v>
      </c>
      <c r="H502" s="57" t="str">
        <f>IFERROR(VLOOKUP(A:A,变更记录表_产品!A:I,9,0),"")</f>
        <v>高</v>
      </c>
      <c r="I502" s="57">
        <f>IFERROR(VLOOKUP(A:A,变更记录表_产品!A:J,10,0),"")</f>
        <v>0.1</v>
      </c>
      <c r="J502" s="61">
        <f>IFERROR(VLOOKUP(A:A,变更记录表_产品!A:H,8,0),"")</f>
        <v>0</v>
      </c>
      <c r="K502" s="65" t="str">
        <f>IFERROR(VLOOKUP(A:A,变更记录表_产品!A:M,13,0),"")</f>
        <v>杨潇白</v>
      </c>
      <c r="L502" s="65" t="str">
        <f>IFERROR(VLOOKUP(A:A,变更记录表_产品!A:N,14,0),"")</f>
        <v>陈飞</v>
      </c>
      <c r="M502" s="50">
        <f>IFERROR(VLOOKUP(A:A,变更记录表_产品!A:K,11,0),"")</f>
        <v>42677</v>
      </c>
      <c r="N502" s="50">
        <f>IFERROR(VLOOKUP(A:A,变更记录表_产品!A:L,12,0),"")</f>
        <v>42684</v>
      </c>
      <c r="O502" s="20">
        <f t="shared" ca="1" si="7"/>
        <v>441</v>
      </c>
      <c r="P502" s="65" t="str">
        <f>IFERROR(VLOOKUP(A:A,变更记录表_产品!A:O,15,0),"")</f>
        <v>数据变更</v>
      </c>
      <c r="Q502" s="70" t="str">
        <f>IFERROR(VLOOKUP(A:A,变更记录表_产品!A:P,16,0),"")</f>
        <v>已完成</v>
      </c>
      <c r="R502" s="40" t="str">
        <f>IFERROR(VLOOKUP(A:A,变更记录表_产品!A:Q,17,0),"")</f>
        <v>.\数据提取变更签字扫描件\机务\20161102-16POT0275收料数量问题-signed.pdf</v>
      </c>
      <c r="S502" s="70" t="s">
        <v>145</v>
      </c>
      <c r="T502" s="71" t="s">
        <v>232</v>
      </c>
    </row>
    <row r="503" spans="1:20">
      <c r="A503" s="19">
        <v>501</v>
      </c>
      <c r="B503" s="50">
        <f>IFERROR(VLOOKUP(A:A,变更记录表_产品!A:B,2,0),"")</f>
        <v>42676</v>
      </c>
      <c r="C503" s="43" t="str">
        <f>IFERROR(VLOOKUP(A:A,变更记录表_产品!A:C,3,0),"")</f>
        <v>张志瑜</v>
      </c>
      <c r="D503" s="43" t="str">
        <f>IFERROR(VLOOKUP(A:A,变更记录表_产品!A:D,4,0),"")</f>
        <v>采购保障部</v>
      </c>
      <c r="E503" s="43" t="str">
        <f>IFERROR(VLOOKUP(A:A,变更记录表_产品!A:E,5,0),"")</f>
        <v>MIS</v>
      </c>
      <c r="F503" s="40" t="str">
        <f>IFERROR(VLOOKUP(A:A,变更记录表_产品!A:F,6,0),"")</f>
        <v>20161102-库寿信息删除</v>
      </c>
      <c r="G503" s="46" t="str">
        <f>IFERROR(VLOOKUP(A:A,变更记录表_产品!A:G,7,0),"")</f>
        <v>272-381230-00，D31516-717 库寿信息删除</v>
      </c>
      <c r="H503" s="57" t="str">
        <f>IFERROR(VLOOKUP(A:A,变更记录表_产品!A:I,9,0),"")</f>
        <v>中</v>
      </c>
      <c r="I503" s="57">
        <f>IFERROR(VLOOKUP(A:A,变更记录表_产品!A:J,10,0),"")</f>
        <v>0.1</v>
      </c>
      <c r="J503" s="61">
        <f>IFERROR(VLOOKUP(A:A,变更记录表_产品!A:H,8,0),"")</f>
        <v>0</v>
      </c>
      <c r="K503" s="65" t="str">
        <f>IFERROR(VLOOKUP(A:A,变更记录表_产品!A:M,13,0),"")</f>
        <v>杨潇白</v>
      </c>
      <c r="L503" s="65" t="str">
        <f>IFERROR(VLOOKUP(A:A,变更记录表_产品!A:N,14,0),"")</f>
        <v>陈飞</v>
      </c>
      <c r="M503" s="50">
        <f>IFERROR(VLOOKUP(A:A,变更记录表_产品!A:K,11,0),"")</f>
        <v>42678</v>
      </c>
      <c r="N503" s="50">
        <f>IFERROR(VLOOKUP(A:A,变更记录表_产品!A:L,12,0),"")</f>
        <v>42684</v>
      </c>
      <c r="O503" s="20">
        <f t="shared" ca="1" si="7"/>
        <v>441</v>
      </c>
      <c r="P503" s="65" t="str">
        <f>IFERROR(VLOOKUP(A:A,变更记录表_产品!A:O,15,0),"")</f>
        <v>数据变更</v>
      </c>
      <c r="Q503" s="70" t="str">
        <f>IFERROR(VLOOKUP(A:A,变更记录表_产品!A:P,16,0),"")</f>
        <v>已完成</v>
      </c>
      <c r="R503" s="40" t="str">
        <f>IFERROR(VLOOKUP(A:A,变更记录表_产品!A:Q,17,0),"")</f>
        <v>.\数据提取变更签字扫描件\机务\20161102-库寿信息删除-signed.pdf</v>
      </c>
      <c r="S503" s="70" t="s">
        <v>143</v>
      </c>
      <c r="T503" s="71" t="s">
        <v>232</v>
      </c>
    </row>
    <row r="504" spans="1:20" ht="33.75">
      <c r="A504" s="19">
        <v>502</v>
      </c>
      <c r="B504" s="50">
        <f>IFERROR(VLOOKUP(A:A,变更记录表_产品!A:B,2,0),"")</f>
        <v>42677</v>
      </c>
      <c r="C504" s="43" t="str">
        <f>IFERROR(VLOOKUP(A:A,变更记录表_产品!A:C,3,0),"")</f>
        <v>张志瑜</v>
      </c>
      <c r="D504" s="43" t="str">
        <f>IFERROR(VLOOKUP(A:A,变更记录表_产品!A:D,4,0),"")</f>
        <v>采购保障部</v>
      </c>
      <c r="E504" s="43" t="str">
        <f>IFERROR(VLOOKUP(A:A,变更记录表_产品!A:E,5,0),"")</f>
        <v>MIS</v>
      </c>
      <c r="F504" s="40" t="str">
        <f>IFERROR(VLOOKUP(A:A,变更记录表_产品!A:F,6,0),"")</f>
        <v>20161103-MS21914V10P转库问题---急！</v>
      </c>
      <c r="G504" s="46" t="str">
        <f>IFERROR(VLOOKUP(A:A,变更记录表_产品!A:G,7,0),"")</f>
        <v xml:space="preserve">MS21914V10P 综合查询显示在 ZK 状态，指令单显示在准备状态（未发料），导致在浦东无法做转库收料（HQTOPVG201601123） </v>
      </c>
      <c r="H504" s="57" t="str">
        <f>IFERROR(VLOOKUP(A:A,变更记录表_产品!A:I,9,0),"")</f>
        <v>高</v>
      </c>
      <c r="I504" s="57">
        <f>IFERROR(VLOOKUP(A:A,变更记录表_产品!A:J,10,0),"")</f>
        <v>0.1</v>
      </c>
      <c r="J504" s="61">
        <f>IFERROR(VLOOKUP(A:A,变更记录表_产品!A:H,8,0),"")</f>
        <v>0</v>
      </c>
      <c r="K504" s="65" t="str">
        <f>IFERROR(VLOOKUP(A:A,变更记录表_产品!A:M,13,0),"")</f>
        <v>杨潇白</v>
      </c>
      <c r="L504" s="65" t="str">
        <f>IFERROR(VLOOKUP(A:A,变更记录表_产品!A:N,14,0),"")</f>
        <v>陈飞</v>
      </c>
      <c r="M504" s="50">
        <f>IFERROR(VLOOKUP(A:A,变更记录表_产品!A:K,11,0),"")</f>
        <v>42678</v>
      </c>
      <c r="N504" s="50">
        <f>IFERROR(VLOOKUP(A:A,变更记录表_产品!A:L,12,0),"")</f>
        <v>42684</v>
      </c>
      <c r="O504" s="20">
        <f t="shared" ca="1" si="7"/>
        <v>440</v>
      </c>
      <c r="P504" s="65" t="str">
        <f>IFERROR(VLOOKUP(A:A,变更记录表_产品!A:O,15,0),"")</f>
        <v>数据变更</v>
      </c>
      <c r="Q504" s="70" t="str">
        <f>IFERROR(VLOOKUP(A:A,变更记录表_产品!A:P,16,0),"")</f>
        <v>已完成</v>
      </c>
      <c r="R504" s="40" t="str">
        <f>IFERROR(VLOOKUP(A:A,变更记录表_产品!A:Q,17,0),"")</f>
        <v>.\数据提取变更签字扫描件\机务\20161103-MS21914V10P转库问题-signed.pdf</v>
      </c>
      <c r="S504" s="70" t="s">
        <v>145</v>
      </c>
      <c r="T504" s="71" t="s">
        <v>232</v>
      </c>
    </row>
    <row r="505" spans="1:20" ht="22.5">
      <c r="A505" s="19">
        <v>503</v>
      </c>
      <c r="B505" s="50">
        <f>IFERROR(VLOOKUP(A:A,变更记录表_产品!A:B,2,0),"")</f>
        <v>42677</v>
      </c>
      <c r="C505" s="43" t="str">
        <f>IFERROR(VLOOKUP(A:A,变更记录表_产品!A:C,3,0),"")</f>
        <v>张志瑜</v>
      </c>
      <c r="D505" s="43" t="str">
        <f>IFERROR(VLOOKUP(A:A,变更记录表_产品!A:D,4,0),"")</f>
        <v>采购保障部</v>
      </c>
      <c r="E505" s="43" t="str">
        <f>IFERROR(VLOOKUP(A:A,变更记录表_产品!A:E,5,0),"")</f>
        <v>MIS</v>
      </c>
      <c r="F505" s="40" t="str">
        <f>IFERROR(VLOOKUP(A:A,变更记录表_产品!A:F,6,0),"")</f>
        <v>20161103-1261459-1261428转库收料数据重复</v>
      </c>
      <c r="G505" s="46" t="str">
        <f>IFERROR(VLOOKUP(A:A,变更记录表_产品!A:G,7,0),"")</f>
        <v>1261459、1261428工具转库收料的这2条记录，应删除，这2条记录都已经转库收料了，重复数据</v>
      </c>
      <c r="H505" s="57" t="str">
        <f>IFERROR(VLOOKUP(A:A,变更记录表_产品!A:I,9,0),"")</f>
        <v>中</v>
      </c>
      <c r="I505" s="57">
        <f>IFERROR(VLOOKUP(A:A,变更记录表_产品!A:J,10,0),"")</f>
        <v>0.1</v>
      </c>
      <c r="J505" s="61">
        <f>IFERROR(VLOOKUP(A:A,变更记录表_产品!A:H,8,0),"")</f>
        <v>0</v>
      </c>
      <c r="K505" s="65" t="str">
        <f>IFERROR(VLOOKUP(A:A,变更记录表_产品!A:M,13,0),"")</f>
        <v>杨潇白</v>
      </c>
      <c r="L505" s="65" t="str">
        <f>IFERROR(VLOOKUP(A:A,变更记录表_产品!A:N,14,0),"")</f>
        <v>陈飞</v>
      </c>
      <c r="M505" s="50">
        <f>IFERROR(VLOOKUP(A:A,变更记录表_产品!A:K,11,0),"")</f>
        <v>42682</v>
      </c>
      <c r="N505" s="50">
        <f>IFERROR(VLOOKUP(A:A,变更记录表_产品!A:L,12,0),"")</f>
        <v>42684</v>
      </c>
      <c r="O505" s="20">
        <f t="shared" ca="1" si="7"/>
        <v>440</v>
      </c>
      <c r="P505" s="65" t="str">
        <f>IFERROR(VLOOKUP(A:A,变更记录表_产品!A:O,15,0),"")</f>
        <v>数据变更</v>
      </c>
      <c r="Q505" s="70" t="str">
        <f>IFERROR(VLOOKUP(A:A,变更记录表_产品!A:P,16,0),"")</f>
        <v>已完成</v>
      </c>
      <c r="R505" s="40" t="str">
        <f>IFERROR(VLOOKUP(A:A,变更记录表_产品!A:Q,17,0),"")</f>
        <v>.\数据提取变更签字扫描件\机务\20161103-1261459-1261428转库收料数据重复-signed.pdf</v>
      </c>
      <c r="S505" s="70" t="s">
        <v>145</v>
      </c>
      <c r="T505" s="71" t="s">
        <v>232</v>
      </c>
    </row>
    <row r="506" spans="1:20" ht="33.75">
      <c r="A506" s="19">
        <v>504</v>
      </c>
      <c r="B506" s="50">
        <f>IFERROR(VLOOKUP(A:A,变更记录表_产品!A:B,2,0),"")</f>
        <v>42677</v>
      </c>
      <c r="C506" s="43" t="str">
        <f>IFERROR(VLOOKUP(A:A,变更记录表_产品!A:C,3,0),"")</f>
        <v>张志瑜</v>
      </c>
      <c r="D506" s="43" t="str">
        <f>IFERROR(VLOOKUP(A:A,变更记录表_产品!A:D,4,0),"")</f>
        <v>采购保障部</v>
      </c>
      <c r="E506" s="43" t="str">
        <f>IFERROR(VLOOKUP(A:A,变更记录表_产品!A:E,5,0),"")</f>
        <v>MIS</v>
      </c>
      <c r="F506" s="40" t="str">
        <f>IFERROR(VLOOKUP(A:A,变更记录表_产品!A:F,6,0),"")</f>
        <v>20161103- NAS1611-029A转库收料多余数据问题，  1010804-0转库及库存数据问题</v>
      </c>
      <c r="G506" s="46" t="str">
        <f>IFERROR(VLOOKUP(A:A,变更记录表_产品!A:G,7,0),"")</f>
        <v>NAS1611-029A  该件号在 16SM00738下，HQ--KIX, 系统查询已转库收料入库，但现在还发现 HQTOKIX201600014内还包括该件号的未收料记录。</v>
      </c>
      <c r="H506" s="57" t="str">
        <f>IFERROR(VLOOKUP(A:A,变更记录表_产品!A:I,9,0),"")</f>
        <v>中</v>
      </c>
      <c r="I506" s="57">
        <f>IFERROR(VLOOKUP(A:A,变更记录表_产品!A:J,10,0),"")</f>
        <v>0.1</v>
      </c>
      <c r="J506" s="61">
        <f>IFERROR(VLOOKUP(A:A,变更记录表_产品!A:H,8,0),"")</f>
        <v>0</v>
      </c>
      <c r="K506" s="65" t="str">
        <f>IFERROR(VLOOKUP(A:A,变更记录表_产品!A:M,13,0),"")</f>
        <v>杨潇白</v>
      </c>
      <c r="L506" s="65" t="str">
        <f>IFERROR(VLOOKUP(A:A,变更记录表_产品!A:N,14,0),"")</f>
        <v>陈飞</v>
      </c>
      <c r="M506" s="50">
        <f>IFERROR(VLOOKUP(A:A,变更记录表_产品!A:K,11,0),"")</f>
        <v>42682</v>
      </c>
      <c r="N506" s="50">
        <f>IFERROR(VLOOKUP(A:A,变更记录表_产品!A:L,12,0),"")</f>
        <v>42684</v>
      </c>
      <c r="O506" s="20">
        <f t="shared" ca="1" si="7"/>
        <v>440</v>
      </c>
      <c r="P506" s="65" t="str">
        <f>IFERROR(VLOOKUP(A:A,变更记录表_产品!A:O,15,0),"")</f>
        <v>数据变更</v>
      </c>
      <c r="Q506" s="70" t="str">
        <f>IFERROR(VLOOKUP(A:A,变更记录表_产品!A:P,16,0),"")</f>
        <v>已完成</v>
      </c>
      <c r="R506" s="40" t="str">
        <f>IFERROR(VLOOKUP(A:A,变更记录表_产品!A:Q,17,0),"")</f>
        <v>.\数据提取变更签字扫描件\机务\20161103-NAS1611-029A转库收料多余数据-signed.pdf</v>
      </c>
      <c r="S506" s="70" t="s">
        <v>145</v>
      </c>
      <c r="T506" s="71" t="s">
        <v>232</v>
      </c>
    </row>
    <row r="507" spans="1:20" ht="78.75">
      <c r="A507" s="19">
        <v>505</v>
      </c>
      <c r="B507" s="50">
        <f>IFERROR(VLOOKUP(A:A,变更记录表_产品!A:B,2,0),"")</f>
        <v>42677</v>
      </c>
      <c r="C507" s="43" t="str">
        <f>IFERROR(VLOOKUP(A:A,变更记录表_产品!A:C,3,0),"")</f>
        <v>张志瑜</v>
      </c>
      <c r="D507" s="43" t="str">
        <f>IFERROR(VLOOKUP(A:A,变更记录表_产品!A:D,4,0),"")</f>
        <v>采购保障部</v>
      </c>
      <c r="E507" s="43" t="str">
        <f>IFERROR(VLOOKUP(A:A,变更记录表_产品!A:E,5,0),"")</f>
        <v>MIS</v>
      </c>
      <c r="F507" s="40" t="str">
        <f>IFERROR(VLOOKUP(A:A,变更记录表_产品!A:F,6,0),"")</f>
        <v>20161103-15POT合同取消及数量修改</v>
      </c>
      <c r="G507" s="46" t="str">
        <f>IFERROR(VLOOKUP(A:A,变更记录表_产品!A:G,7,0),"")</f>
        <v xml:space="preserve">1）15POT0010 中合同数修改为 2，合同状态改为：全部收料； 
2）15POT0229 合同数修改为 3，，合同状态改为：全部收料； 
3）以下合同请把状态改为：取消。 
 15POT0033、15POT0076、15POT0084、15POT0204、15POT0254、    15POT0340。 </v>
      </c>
      <c r="H507" s="57" t="str">
        <f>IFERROR(VLOOKUP(A:A,变更记录表_产品!A:I,9,0),"")</f>
        <v>中</v>
      </c>
      <c r="I507" s="57">
        <f>IFERROR(VLOOKUP(A:A,变更记录表_产品!A:J,10,0),"")</f>
        <v>0.1</v>
      </c>
      <c r="J507" s="61">
        <f>IFERROR(VLOOKUP(A:A,变更记录表_产品!A:H,8,0),"")</f>
        <v>0</v>
      </c>
      <c r="K507" s="65" t="str">
        <f>IFERROR(VLOOKUP(A:A,变更记录表_产品!A:M,13,0),"")</f>
        <v>杨潇白</v>
      </c>
      <c r="L507" s="65" t="str">
        <f>IFERROR(VLOOKUP(A:A,变更记录表_产品!A:N,14,0),"")</f>
        <v>陈飞</v>
      </c>
      <c r="M507" s="50">
        <f>IFERROR(VLOOKUP(A:A,变更记录表_产品!A:K,11,0),"")</f>
        <v>42685</v>
      </c>
      <c r="N507" s="50">
        <f>IFERROR(VLOOKUP(A:A,变更记录表_产品!A:L,12,0),"")</f>
        <v>42691</v>
      </c>
      <c r="O507" s="20">
        <f t="shared" ca="1" si="7"/>
        <v>440</v>
      </c>
      <c r="P507" s="65" t="str">
        <f>IFERROR(VLOOKUP(A:A,变更记录表_产品!A:O,15,0),"")</f>
        <v>数据变更</v>
      </c>
      <c r="Q507" s="70" t="str">
        <f>IFERROR(VLOOKUP(A:A,变更记录表_产品!A:P,16,0),"")</f>
        <v>已完成</v>
      </c>
      <c r="R507" s="40" t="str">
        <f>IFERROR(VLOOKUP(A:A,变更记录表_产品!A:Q,17,0),"")</f>
        <v>.\数据提取变更签字扫描件\机务\20161103-15POT合同取消及数量修改-signed.pdf</v>
      </c>
      <c r="S507" s="70" t="s">
        <v>92</v>
      </c>
      <c r="T507" s="71" t="s">
        <v>232</v>
      </c>
    </row>
    <row r="508" spans="1:20" ht="33.75">
      <c r="A508" s="19">
        <v>506</v>
      </c>
      <c r="B508" s="50">
        <f>IFERROR(VLOOKUP(A:A,变更记录表_产品!A:B,2,0),"")</f>
        <v>42677</v>
      </c>
      <c r="C508" s="43" t="str">
        <f>IFERROR(VLOOKUP(A:A,变更记录表_产品!A:C,3,0),"")</f>
        <v>张志瑜</v>
      </c>
      <c r="D508" s="43" t="str">
        <f>IFERROR(VLOOKUP(A:A,变更记录表_产品!A:D,4,0),"")</f>
        <v>采购保障部</v>
      </c>
      <c r="E508" s="43" t="str">
        <f>IFERROR(VLOOKUP(A:A,变更记录表_产品!A:E,5,0),"")</f>
        <v>MIS</v>
      </c>
      <c r="F508" s="40" t="str">
        <f>IFERROR(VLOOKUP(A:A,变更记录表_产品!A:F,6,0),"")</f>
        <v>20161103-16POS0893报批申请单问题</v>
      </c>
      <c r="G508" s="46" t="str">
        <f>IFERROR(VLOOKUP(A:A,变更记录表_产品!A:G,7,0),"")</f>
        <v>16POS0893 该合同采购件号：3876223-1，1 个。 但点击报批申请单，弹出的界面显示 4 行一样的行信息。</v>
      </c>
      <c r="H508" s="57" t="str">
        <f>IFERROR(VLOOKUP(A:A,变更记录表_产品!A:I,9,0),"")</f>
        <v>中</v>
      </c>
      <c r="I508" s="57">
        <f>IFERROR(VLOOKUP(A:A,变更记录表_产品!A:J,10,0),"")</f>
        <v>0</v>
      </c>
      <c r="J508" s="61">
        <f>IFERROR(VLOOKUP(A:A,变更记录表_产品!A:H,8,0),"")</f>
        <v>0</v>
      </c>
      <c r="K508" s="65" t="str">
        <f>IFERROR(VLOOKUP(A:A,变更记录表_产品!A:M,13,0),"")</f>
        <v>杨潇白</v>
      </c>
      <c r="L508" s="65" t="str">
        <f>IFERROR(VLOOKUP(A:A,变更记录表_产品!A:N,14,0),"")</f>
        <v>陈飞</v>
      </c>
      <c r="M508" s="50">
        <f>IFERROR(VLOOKUP(A:A,变更记录表_产品!A:K,11,0),"")</f>
        <v>42682</v>
      </c>
      <c r="N508" s="50">
        <f>IFERROR(VLOOKUP(A:A,变更记录表_产品!A:L,12,0),"")</f>
        <v>0</v>
      </c>
      <c r="O508" s="20">
        <f t="shared" ca="1" si="7"/>
        <v>440</v>
      </c>
      <c r="P508" s="65" t="str">
        <f>IFERROR(VLOOKUP(A:A,变更记录表_产品!A:O,15,0),"")</f>
        <v>数据变更</v>
      </c>
      <c r="Q508" s="70" t="str">
        <f>IFERROR(VLOOKUP(A:A,变更记录表_产品!A:P,16,0),"")</f>
        <v>进行中</v>
      </c>
      <c r="R508" s="40" t="str">
        <f>IFERROR(VLOOKUP(A:A,变更记录表_产品!A:Q,17,0),"")</f>
        <v>.\数据提取变更签字扫描件\机务\20161103-16POS0893报批申请单问题-signed.pdf</v>
      </c>
      <c r="S508" s="70" t="s">
        <v>145</v>
      </c>
      <c r="T508" s="71" t="s">
        <v>232</v>
      </c>
    </row>
    <row r="509" spans="1:20" ht="33.75">
      <c r="A509" s="19">
        <v>507</v>
      </c>
      <c r="B509" s="50">
        <f>IFERROR(VLOOKUP(A:A,变更记录表_产品!A:B,2,0),"")</f>
        <v>42678</v>
      </c>
      <c r="C509" s="43" t="str">
        <f>IFERROR(VLOOKUP(A:A,变更记录表_产品!A:C,3,0),"")</f>
        <v>张志瑜</v>
      </c>
      <c r="D509" s="43" t="str">
        <f>IFERROR(VLOOKUP(A:A,变更记录表_产品!A:D,4,0),"")</f>
        <v>采购保障部</v>
      </c>
      <c r="E509" s="43" t="str">
        <f>IFERROR(VLOOKUP(A:A,变更记录表_产品!A:E,5,0),"")</f>
        <v>MIS</v>
      </c>
      <c r="F509" s="40" t="str">
        <f>IFERROR(VLOOKUP(A:A,变更记录表_产品!A:F,6,0),"")</f>
        <v>20161104-16POLS0516合同数据修改</v>
      </c>
      <c r="G509" s="46" t="str">
        <f>IFERROR(VLOOKUP(A:A,变更记录表_产品!A:G,7,0),"")</f>
        <v>16POLS0516  该合同件号：DK120 被错误按批次件收料，发料了，需把该件的收料，发料记录删除，合同退回到未收料状态，再重新做收料。</v>
      </c>
      <c r="H509" s="57" t="str">
        <f>IFERROR(VLOOKUP(A:A,变更记录表_产品!A:I,9,0),"")</f>
        <v>中</v>
      </c>
      <c r="I509" s="57">
        <f>IFERROR(VLOOKUP(A:A,变更记录表_产品!A:J,10,0),"")</f>
        <v>0.1</v>
      </c>
      <c r="J509" s="61">
        <f>IFERROR(VLOOKUP(A:A,变更记录表_产品!A:H,8,0),"")</f>
        <v>0</v>
      </c>
      <c r="K509" s="65" t="str">
        <f>IFERROR(VLOOKUP(A:A,变更记录表_产品!A:M,13,0),"")</f>
        <v>杨潇白</v>
      </c>
      <c r="L509" s="65" t="str">
        <f>IFERROR(VLOOKUP(A:A,变更记录表_产品!A:N,14,0),"")</f>
        <v>陈飞</v>
      </c>
      <c r="M509" s="50">
        <f>IFERROR(VLOOKUP(A:A,变更记录表_产品!A:K,11,0),"")</f>
        <v>42684</v>
      </c>
      <c r="N509" s="50">
        <f>IFERROR(VLOOKUP(A:A,变更记录表_产品!A:L,12,0),"")</f>
        <v>42684</v>
      </c>
      <c r="O509" s="20">
        <f t="shared" ca="1" si="7"/>
        <v>439</v>
      </c>
      <c r="P509" s="65" t="str">
        <f>IFERROR(VLOOKUP(A:A,变更记录表_产品!A:O,15,0),"")</f>
        <v>数据变更</v>
      </c>
      <c r="Q509" s="70" t="str">
        <f>IFERROR(VLOOKUP(A:A,变更记录表_产品!A:P,16,0),"")</f>
        <v>已完成</v>
      </c>
      <c r="R509" s="40" t="str">
        <f>IFERROR(VLOOKUP(A:A,变更记录表_产品!A:Q,17,0),"")</f>
        <v>.\数据提取变更签字扫描件\机务\20161104-16POLS0516合同数据修改-signed.pdf</v>
      </c>
      <c r="S509" s="70" t="s">
        <v>92</v>
      </c>
      <c r="T509" s="71" t="s">
        <v>232</v>
      </c>
    </row>
    <row r="510" spans="1:20" ht="33.75">
      <c r="A510" s="19">
        <v>508</v>
      </c>
      <c r="B510" s="50">
        <f>IFERROR(VLOOKUP(A:A,变更记录表_产品!A:B,2,0),"")</f>
        <v>42678</v>
      </c>
      <c r="C510" s="43" t="str">
        <f>IFERROR(VLOOKUP(A:A,变更记录表_产品!A:C,3,0),"")</f>
        <v>张志瑜</v>
      </c>
      <c r="D510" s="43" t="str">
        <f>IFERROR(VLOOKUP(A:A,变更记录表_产品!A:D,4,0),"")</f>
        <v>采购保障部</v>
      </c>
      <c r="E510" s="43" t="str">
        <f>IFERROR(VLOOKUP(A:A,变更记录表_产品!A:E,5,0),"")</f>
        <v>MIS</v>
      </c>
      <c r="F510" s="40" t="str">
        <f>IFERROR(VLOOKUP(A:A,变更记录表_产品!A:F,6,0),"")</f>
        <v>20161104-工具包95022905数据问题</v>
      </c>
      <c r="G510" s="46" t="str">
        <f>IFERROR(VLOOKUP(A:A,变更记录表_产品!A:G,7,0),"")</f>
        <v>工具包 95022905 该工具包从 KYGZ--SXW--KY 后，发现里面的一个工具状态变成 GZ 了，需改回到 KY.</v>
      </c>
      <c r="H510" s="57" t="str">
        <f>IFERROR(VLOOKUP(A:A,变更记录表_产品!A:I,9,0),"")</f>
        <v>高</v>
      </c>
      <c r="I510" s="57">
        <f>IFERROR(VLOOKUP(A:A,变更记录表_产品!A:J,10,0),"")</f>
        <v>0.1</v>
      </c>
      <c r="J510" s="61">
        <f>IFERROR(VLOOKUP(A:A,变更记录表_产品!A:H,8,0),"")</f>
        <v>0</v>
      </c>
      <c r="K510" s="65" t="str">
        <f>IFERROR(VLOOKUP(A:A,变更记录表_产品!A:M,13,0),"")</f>
        <v>杨潇白</v>
      </c>
      <c r="L510" s="65" t="str">
        <f>IFERROR(VLOOKUP(A:A,变更记录表_产品!A:N,14,0),"")</f>
        <v>陈飞</v>
      </c>
      <c r="M510" s="50">
        <f>IFERROR(VLOOKUP(A:A,变更记录表_产品!A:K,11,0),"")</f>
        <v>42684</v>
      </c>
      <c r="N510" s="50">
        <f>IFERROR(VLOOKUP(A:A,变更记录表_产品!A:L,12,0),"")</f>
        <v>42690</v>
      </c>
      <c r="O510" s="20">
        <f t="shared" ca="1" si="7"/>
        <v>439</v>
      </c>
      <c r="P510" s="65" t="str">
        <f>IFERROR(VLOOKUP(A:A,变更记录表_产品!A:O,15,0),"")</f>
        <v>数据变更</v>
      </c>
      <c r="Q510" s="70" t="str">
        <f>IFERROR(VLOOKUP(A:A,变更记录表_产品!A:P,16,0),"")</f>
        <v>已完成</v>
      </c>
      <c r="R510" s="40" t="str">
        <f>IFERROR(VLOOKUP(A:A,变更记录表_产品!A:Q,17,0),"")</f>
        <v>.\数据提取变更签字扫描件\机务\20161104-工具包95022905数据问题-signed.pdf</v>
      </c>
      <c r="S510" s="70" t="s">
        <v>145</v>
      </c>
      <c r="T510" s="71" t="s">
        <v>232</v>
      </c>
    </row>
    <row r="511" spans="1:20" ht="22.5">
      <c r="A511" s="19">
        <v>509</v>
      </c>
      <c r="B511" s="50">
        <f>IFERROR(VLOOKUP(A:A,变更记录表_产品!A:B,2,0),"")</f>
        <v>42678</v>
      </c>
      <c r="C511" s="43" t="str">
        <f>IFERROR(VLOOKUP(A:A,变更记录表_产品!A:C,3,0),"")</f>
        <v>张志瑜</v>
      </c>
      <c r="D511" s="43" t="str">
        <f>IFERROR(VLOOKUP(A:A,变更记录表_产品!A:D,4,0),"")</f>
        <v>采购保障部</v>
      </c>
      <c r="E511" s="43" t="str">
        <f>IFERROR(VLOOKUP(A:A,变更记录表_产品!A:E,5,0),"")</f>
        <v>MIS</v>
      </c>
      <c r="F511" s="40" t="str">
        <f>IFERROR(VLOOKUP(A:A,变更记录表_产品!A:F,6,0),"")</f>
        <v>20161104-2LA005543-10删除收料转库发料等记录</v>
      </c>
      <c r="G511" s="46" t="str">
        <f>IFERROR(VLOOKUP(A:A,变更记录表_产品!A:G,7,0),"")</f>
        <v xml:space="preserve">件号：2LA005543-10,批次：1112276 收料、转库、发料记录删除 </v>
      </c>
      <c r="H511" s="57" t="str">
        <f>IFERROR(VLOOKUP(A:A,变更记录表_产品!A:I,9,0),"")</f>
        <v>中</v>
      </c>
      <c r="I511" s="57">
        <f>IFERROR(VLOOKUP(A:A,变更记录表_产品!A:J,10,0),"")</f>
        <v>0.1</v>
      </c>
      <c r="J511" s="61">
        <f>IFERROR(VLOOKUP(A:A,变更记录表_产品!A:H,8,0),"")</f>
        <v>0</v>
      </c>
      <c r="K511" s="65" t="str">
        <f>IFERROR(VLOOKUP(A:A,变更记录表_产品!A:M,13,0),"")</f>
        <v>杨潇白</v>
      </c>
      <c r="L511" s="65" t="str">
        <f>IFERROR(VLOOKUP(A:A,变更记录表_产品!A:N,14,0),"")</f>
        <v>陈飞</v>
      </c>
      <c r="M511" s="50">
        <f>IFERROR(VLOOKUP(A:A,变更记录表_产品!A:K,11,0),"")</f>
        <v>42684</v>
      </c>
      <c r="N511" s="50">
        <f>IFERROR(VLOOKUP(A:A,变更记录表_产品!A:L,12,0),"")</f>
        <v>42684</v>
      </c>
      <c r="O511" s="20">
        <f t="shared" ca="1" si="7"/>
        <v>439</v>
      </c>
      <c r="P511" s="65" t="str">
        <f>IFERROR(VLOOKUP(A:A,变更记录表_产品!A:O,15,0),"")</f>
        <v>数据变更</v>
      </c>
      <c r="Q511" s="70" t="str">
        <f>IFERROR(VLOOKUP(A:A,变更记录表_产品!A:P,16,0),"")</f>
        <v>已完成</v>
      </c>
      <c r="R511" s="40" t="str">
        <f>IFERROR(VLOOKUP(A:A,变更记录表_产品!A:Q,17,0),"")</f>
        <v>.\数据提取变更签字扫描件\机务\20161104-2LA005543-10删除收料转库发料等记录-signed.pdf</v>
      </c>
      <c r="S511" s="70" t="s">
        <v>145</v>
      </c>
      <c r="T511" s="71" t="s">
        <v>232</v>
      </c>
    </row>
    <row r="512" spans="1:20">
      <c r="A512" s="19">
        <v>510</v>
      </c>
      <c r="B512" s="50">
        <f>IFERROR(VLOOKUP(A:A,变更记录表_产品!A:B,2,0),"")</f>
        <v>42682</v>
      </c>
      <c r="C512" s="43" t="str">
        <f>IFERROR(VLOOKUP(A:A,变更记录表_产品!A:C,3,0),"")</f>
        <v>张琦</v>
      </c>
      <c r="D512" s="43" t="str">
        <f>IFERROR(VLOOKUP(A:A,变更记录表_产品!A:D,4,0),"")</f>
        <v>维修工程部</v>
      </c>
      <c r="E512" s="43" t="str">
        <f>IFERROR(VLOOKUP(A:A,变更记录表_产品!A:E,5,0),"")</f>
        <v>MIS</v>
      </c>
      <c r="F512" s="40" t="str">
        <f>IFERROR(VLOOKUP(A:A,变更记录表_产品!A:F,6,0),"")</f>
        <v>CDD0018446 和 CDD0018447 飞机号输错，烦请修改</v>
      </c>
      <c r="G512" s="46" t="str">
        <f>IFERROR(VLOOKUP(A:A,变更记录表_产品!A:G,7,0),"")</f>
        <v>CDD0018446和CDD0018447 机号改为B6902</v>
      </c>
      <c r="H512" s="57" t="str">
        <f>IFERROR(VLOOKUP(A:A,变更记录表_产品!A:I,9,0),"")</f>
        <v>高</v>
      </c>
      <c r="I512" s="57">
        <f>IFERROR(VLOOKUP(A:A,变更记录表_产品!A:J,10,0),"")</f>
        <v>0.1</v>
      </c>
      <c r="J512" s="61" t="str">
        <f>IFERROR(VLOOKUP(A:A,变更记录表_产品!A:H,8,0),"")</f>
        <v>航线人为</v>
      </c>
      <c r="K512" s="65" t="str">
        <f>IFERROR(VLOOKUP(A:A,变更记录表_产品!A:M,13,0),"")</f>
        <v>程泽</v>
      </c>
      <c r="L512" s="65" t="str">
        <f>IFERROR(VLOOKUP(A:A,变更记录表_产品!A:N,14,0),"")</f>
        <v>陈飞</v>
      </c>
      <c r="M512" s="50">
        <f>IFERROR(VLOOKUP(A:A,变更记录表_产品!A:K,11,0),"")</f>
        <v>42682</v>
      </c>
      <c r="N512" s="50">
        <f>IFERROR(VLOOKUP(A:A,变更记录表_产品!A:L,12,0),"")</f>
        <v>42684</v>
      </c>
      <c r="O512" s="20">
        <f t="shared" ca="1" si="7"/>
        <v>435</v>
      </c>
      <c r="P512" s="65" t="str">
        <f>IFERROR(VLOOKUP(A:A,变更记录表_产品!A:O,15,0),"")</f>
        <v>数据变更</v>
      </c>
      <c r="Q512" s="70" t="str">
        <f>IFERROR(VLOOKUP(A:A,变更记录表_产品!A:P,16,0),"")</f>
        <v>已完成</v>
      </c>
      <c r="R512" s="40" t="str">
        <f>IFERROR(VLOOKUP(A:A,变更记录表_产品!A:Q,17,0),"")</f>
        <v>.\数据提取变更签字扫描件\机务\20161109.pdf</v>
      </c>
      <c r="S512" s="70" t="s">
        <v>92</v>
      </c>
      <c r="T512" s="71" t="s">
        <v>232</v>
      </c>
    </row>
    <row r="513" spans="1:20" ht="67.5">
      <c r="A513" s="19">
        <v>511</v>
      </c>
      <c r="B513" s="50">
        <f>IFERROR(VLOOKUP(A:A,变更记录表_产品!A:B,2,0),"")</f>
        <v>42682</v>
      </c>
      <c r="C513" s="43" t="str">
        <f>IFERROR(VLOOKUP(A:A,变更记录表_产品!A:C,3,0),"")</f>
        <v>张琦</v>
      </c>
      <c r="D513" s="43" t="str">
        <f>IFERROR(VLOOKUP(A:A,变更记录表_产品!A:D,4,0),"")</f>
        <v>维修工程部</v>
      </c>
      <c r="E513" s="43" t="str">
        <f>IFERROR(VLOOKUP(A:A,变更记录表_产品!A:E,5,0),"")</f>
        <v>MIS</v>
      </c>
      <c r="F513" s="40" t="str">
        <f>IFERROR(VLOOKUP(A:A,变更记录表_产品!A:F,6,0),"")</f>
        <v>无主题</v>
      </c>
      <c r="G513" s="46" t="str">
        <f>IFERROR(VLOOKUP(A:A,变更记录表_产品!A:G,7,0),"")</f>
        <v xml:space="preserve">后台导出一份持有维修人员执照的人员名单。
1、MIS用户处于激活状态
2、在人事基本信息-证书-证书类型是“维修人员执照”的人员清单。
3、清单显示列只需要 授权号和姓名 即可。
</v>
      </c>
      <c r="H513" s="57" t="str">
        <f>IFERROR(VLOOKUP(A:A,变更记录表_产品!A:I,9,0),"")</f>
        <v>高</v>
      </c>
      <c r="I513" s="57">
        <f>IFERROR(VLOOKUP(A:A,变更记录表_产品!A:J,10,0),"")</f>
        <v>0.1</v>
      </c>
      <c r="J513" s="61">
        <f>IFERROR(VLOOKUP(A:A,变更记录表_产品!A:H,8,0),"")</f>
        <v>0</v>
      </c>
      <c r="K513" s="65" t="str">
        <f>IFERROR(VLOOKUP(A:A,变更记录表_产品!A:M,13,0),"")</f>
        <v>程泽</v>
      </c>
      <c r="L513" s="65" t="str">
        <f>IFERROR(VLOOKUP(A:A,变更记录表_产品!A:N,14,0),"")</f>
        <v>陈飞</v>
      </c>
      <c r="M513" s="50">
        <f>IFERROR(VLOOKUP(A:A,变更记录表_产品!A:K,11,0),"")</f>
        <v>42682</v>
      </c>
      <c r="N513" s="50">
        <f>IFERROR(VLOOKUP(A:A,变更记录表_产品!A:L,12,0),"")</f>
        <v>42699</v>
      </c>
      <c r="O513" s="20">
        <f t="shared" ca="1" si="7"/>
        <v>435</v>
      </c>
      <c r="P513" s="65" t="str">
        <f>IFERROR(VLOOKUP(A:A,变更记录表_产品!A:O,15,0),"")</f>
        <v>数据提取</v>
      </c>
      <c r="Q513" s="70" t="str">
        <f>IFERROR(VLOOKUP(A:A,变更记录表_产品!A:P,16,0),"")</f>
        <v>已完成</v>
      </c>
      <c r="R513" s="40" t="str">
        <f>IFERROR(VLOOKUP(A:A,变更记录表_产品!A:Q,17,0),"")</f>
        <v>.\数据提取变更签字扫描件\机务\20161109.pdf</v>
      </c>
      <c r="S513" s="70" t="s">
        <v>144</v>
      </c>
      <c r="T513" s="71" t="s">
        <v>232</v>
      </c>
    </row>
    <row r="514" spans="1:20">
      <c r="A514" s="19">
        <v>512</v>
      </c>
      <c r="B514" s="50">
        <f>IFERROR(VLOOKUP(A:A,变更记录表_产品!A:B,2,0),"")</f>
        <v>42682</v>
      </c>
      <c r="C514" s="43" t="str">
        <f>IFERROR(VLOOKUP(A:A,变更记录表_产品!A:C,3,0),"")</f>
        <v>吴葵智</v>
      </c>
      <c r="D514" s="43" t="str">
        <f>IFERROR(VLOOKUP(A:A,变更记录表_产品!A:D,4,0),"")</f>
        <v>维修工程部</v>
      </c>
      <c r="E514" s="43" t="str">
        <f>IFERROR(VLOOKUP(A:A,变更记录表_产品!A:E,5,0),"")</f>
        <v>MIS</v>
      </c>
      <c r="F514" s="40" t="str">
        <f>IFERROR(VLOOKUP(A:A,变更记录表_产品!A:F,6,0),"")</f>
        <v>请帮忙将B-8871[MSN 7282] 新飞机工卡MIS导入</v>
      </c>
      <c r="G514" s="46">
        <f>IFERROR(VLOOKUP(A:A,变更记录表_产品!A:G,7,0),"")</f>
        <v>0</v>
      </c>
      <c r="H514" s="57" t="str">
        <f>IFERROR(VLOOKUP(A:A,变更记录表_产品!A:I,9,0),"")</f>
        <v>高</v>
      </c>
      <c r="I514" s="57">
        <f>IFERROR(VLOOKUP(A:A,变更记录表_产品!A:J,10,0),"")</f>
        <v>0.1</v>
      </c>
      <c r="J514" s="61" t="str">
        <f>IFERROR(VLOOKUP(A:A,变更记录表_产品!A:H,8,0),"")</f>
        <v>新飞机</v>
      </c>
      <c r="K514" s="65" t="str">
        <f>IFERROR(VLOOKUP(A:A,变更记录表_产品!A:M,13,0),"")</f>
        <v>程泽</v>
      </c>
      <c r="L514" s="65" t="str">
        <f>IFERROR(VLOOKUP(A:A,变更记录表_产品!A:N,14,0),"")</f>
        <v>陈飞</v>
      </c>
      <c r="M514" s="50">
        <f>IFERROR(VLOOKUP(A:A,变更记录表_产品!A:K,11,0),"")</f>
        <v>42683</v>
      </c>
      <c r="N514" s="50">
        <f>IFERROR(VLOOKUP(A:A,变更记录表_产品!A:L,12,0),"")</f>
        <v>0</v>
      </c>
      <c r="O514" s="20">
        <f t="shared" ca="1" si="7"/>
        <v>435</v>
      </c>
      <c r="P514" s="65" t="str">
        <f>IFERROR(VLOOKUP(A:A,变更记录表_产品!A:O,15,0),"")</f>
        <v>数据变更</v>
      </c>
      <c r="Q514" s="70" t="str">
        <f>IFERROR(VLOOKUP(A:A,变更记录表_产品!A:P,16,0),"")</f>
        <v>已完成</v>
      </c>
      <c r="R514" s="40" t="str">
        <f>IFERROR(VLOOKUP(A:A,变更记录表_产品!A:Q,17,0),"")</f>
        <v>无需签字</v>
      </c>
      <c r="S514" s="70" t="s">
        <v>144</v>
      </c>
      <c r="T514" s="71" t="s">
        <v>232</v>
      </c>
    </row>
    <row r="515" spans="1:20" ht="22.5">
      <c r="A515" s="19">
        <v>513</v>
      </c>
      <c r="B515" s="50">
        <f>IFERROR(VLOOKUP(A:A,变更记录表_产品!A:B,2,0),"")</f>
        <v>42683</v>
      </c>
      <c r="C515" s="43" t="str">
        <f>IFERROR(VLOOKUP(A:A,变更记录表_产品!A:C,3,0),"")</f>
        <v>张琦</v>
      </c>
      <c r="D515" s="43" t="str">
        <f>IFERROR(VLOOKUP(A:A,变更记录表_产品!A:D,4,0),"")</f>
        <v>维修工程部</v>
      </c>
      <c r="E515" s="43" t="str">
        <f>IFERROR(VLOOKUP(A:A,变更记录表_产品!A:E,5,0),"")</f>
        <v>MIS</v>
      </c>
      <c r="F515" s="40" t="str">
        <f>IFERROR(VLOOKUP(A:A,变更记录表_产品!A:F,6,0),"")</f>
        <v>ADD27354飞机号修改</v>
      </c>
      <c r="G515" s="46" t="str">
        <f>IFERROR(VLOOKUP(A:A,变更记录表_产品!A:G,7,0),"")</f>
        <v>错把B6970飞机的ADD27354飞机号输成了B1892飞机，麻烦修改</v>
      </c>
      <c r="H515" s="57" t="str">
        <f>IFERROR(VLOOKUP(A:A,变更记录表_产品!A:I,9,0),"")</f>
        <v>中</v>
      </c>
      <c r="I515" s="57">
        <f>IFERROR(VLOOKUP(A:A,变更记录表_产品!A:J,10,0),"")</f>
        <v>0.1</v>
      </c>
      <c r="J515" s="61" t="str">
        <f>IFERROR(VLOOKUP(A:A,变更记录表_产品!A:H,8,0),"")</f>
        <v>航线人为</v>
      </c>
      <c r="K515" s="65" t="str">
        <f>IFERROR(VLOOKUP(A:A,变更记录表_产品!A:M,13,0),"")</f>
        <v>程泽</v>
      </c>
      <c r="L515" s="65" t="str">
        <f>IFERROR(VLOOKUP(A:A,变更记录表_产品!A:N,14,0),"")</f>
        <v>陈飞</v>
      </c>
      <c r="M515" s="50">
        <f>IFERROR(VLOOKUP(A:A,变更记录表_产品!A:K,11,0),"")</f>
        <v>0</v>
      </c>
      <c r="N515" s="50">
        <f>IFERROR(VLOOKUP(A:A,变更记录表_产品!A:L,12,0),"")</f>
        <v>42684</v>
      </c>
      <c r="O515" s="20">
        <f t="shared" ref="O515:O578" ca="1" si="8">IFERROR((TODAY()-B515),"")</f>
        <v>434</v>
      </c>
      <c r="P515" s="65" t="str">
        <f>IFERROR(VLOOKUP(A:A,变更记录表_产品!A:O,15,0),"")</f>
        <v>数据变更</v>
      </c>
      <c r="Q515" s="70" t="str">
        <f>IFERROR(VLOOKUP(A:A,变更记录表_产品!A:P,16,0),"")</f>
        <v>已完成</v>
      </c>
      <c r="R515" s="40" t="str">
        <f>IFERROR(VLOOKUP(A:A,变更记录表_产品!A:Q,17,0),"")</f>
        <v>.\数据提取变更签字扫描件\机务\20161109.pdf</v>
      </c>
      <c r="S515" s="70" t="s">
        <v>92</v>
      </c>
      <c r="T515" s="71" t="s">
        <v>232</v>
      </c>
    </row>
    <row r="516" spans="1:20" ht="22.5">
      <c r="A516" s="19">
        <v>514</v>
      </c>
      <c r="B516" s="50">
        <f>IFERROR(VLOOKUP(A:A,变更记录表_产品!A:B,2,0),"")</f>
        <v>42683</v>
      </c>
      <c r="C516" s="43" t="str">
        <f>IFERROR(VLOOKUP(A:A,变更记录表_产品!A:C,3,0),"")</f>
        <v>张琦</v>
      </c>
      <c r="D516" s="43" t="str">
        <f>IFERROR(VLOOKUP(A:A,变更记录表_产品!A:D,4,0),"")</f>
        <v>维修工程部</v>
      </c>
      <c r="E516" s="43" t="str">
        <f>IFERROR(VLOOKUP(A:A,变更记录表_产品!A:E,5,0),"")</f>
        <v>MIS</v>
      </c>
      <c r="F516" s="40" t="str">
        <f>IFERROR(VLOOKUP(A:A,变更记录表_产品!A:F,6,0),"")</f>
        <v>删除一步移动步骤</v>
      </c>
      <c r="G516" s="46" t="str">
        <f>IFERROR(VLOOKUP(A:A,变更记录表_产品!A:G,7,0),"")</f>
        <v>把 PN：34100005-1 SN:76141D1 最近一步移动步骤删除</v>
      </c>
      <c r="H516" s="57" t="str">
        <f>IFERROR(VLOOKUP(A:A,变更记录表_产品!A:I,9,0),"")</f>
        <v>中</v>
      </c>
      <c r="I516" s="57">
        <f>IFERROR(VLOOKUP(A:A,变更记录表_产品!A:J,10,0),"")</f>
        <v>0.1</v>
      </c>
      <c r="J516" s="61" t="str">
        <f>IFERROR(VLOOKUP(A:A,变更记录表_产品!A:H,8,0),"")</f>
        <v>该件KY，误被点成DX。</v>
      </c>
      <c r="K516" s="65" t="str">
        <f>IFERROR(VLOOKUP(A:A,变更记录表_产品!A:M,13,0),"")</f>
        <v>程泽</v>
      </c>
      <c r="L516" s="65" t="str">
        <f>IFERROR(VLOOKUP(A:A,变更记录表_产品!A:N,14,0),"")</f>
        <v>陈飞</v>
      </c>
      <c r="M516" s="50">
        <f>IFERROR(VLOOKUP(A:A,变更记录表_产品!A:K,11,0),"")</f>
        <v>0</v>
      </c>
      <c r="N516" s="50">
        <f>IFERROR(VLOOKUP(A:A,变更记录表_产品!A:L,12,0),"")</f>
        <v>42684</v>
      </c>
      <c r="O516" s="20">
        <f t="shared" ca="1" si="8"/>
        <v>434</v>
      </c>
      <c r="P516" s="65" t="str">
        <f>IFERROR(VLOOKUP(A:A,变更记录表_产品!A:O,15,0),"")</f>
        <v>数据变更</v>
      </c>
      <c r="Q516" s="70" t="str">
        <f>IFERROR(VLOOKUP(A:A,变更记录表_产品!A:P,16,0),"")</f>
        <v>已完成</v>
      </c>
      <c r="R516" s="40" t="str">
        <f>IFERROR(VLOOKUP(A:A,变更记录表_产品!A:Q,17,0),"")</f>
        <v>.\数据提取变更签字扫描件\机务\20161109.pdf</v>
      </c>
      <c r="S516" s="70" t="s">
        <v>92</v>
      </c>
      <c r="T516" s="71" t="s">
        <v>232</v>
      </c>
    </row>
    <row r="517" spans="1:20" ht="33.75">
      <c r="A517" s="19">
        <v>515</v>
      </c>
      <c r="B517" s="50">
        <f>IFERROR(VLOOKUP(A:A,变更记录表_产品!A:B,2,0),"")</f>
        <v>42683</v>
      </c>
      <c r="C517" s="43" t="str">
        <f>IFERROR(VLOOKUP(A:A,变更记录表_产品!A:C,3,0),"")</f>
        <v>张琦</v>
      </c>
      <c r="D517" s="43" t="str">
        <f>IFERROR(VLOOKUP(A:A,变更记录表_产品!A:D,4,0),"")</f>
        <v>维修工程部</v>
      </c>
      <c r="E517" s="43" t="str">
        <f>IFERROR(VLOOKUP(A:A,变更记录表_产品!A:E,5,0),"")</f>
        <v>MIS</v>
      </c>
      <c r="F517" s="40" t="str">
        <f>IFERROR(VLOOKUP(A:A,变更记录表_产品!A:F,6,0),"")</f>
        <v>FLB号码修改</v>
      </c>
      <c r="G517" s="46" t="str">
        <f>IFERROR(VLOOKUP(A:A,变更记录表_产品!A:G,7,0),"")</f>
        <v>F0687984的故障1和故障2均搬移到F0687987上。
故障2换件已经送修回来可用上架了。PPC的FLB修改改不了。</v>
      </c>
      <c r="H517" s="57" t="str">
        <f>IFERROR(VLOOKUP(A:A,变更记录表_产品!A:I,9,0),"")</f>
        <v>中</v>
      </c>
      <c r="I517" s="57">
        <f>IFERROR(VLOOKUP(A:A,变更记录表_产品!A:J,10,0),"")</f>
        <v>0.1</v>
      </c>
      <c r="J517" s="61" t="str">
        <f>IFERROR(VLOOKUP(A:A,变更记录表_产品!A:H,8,0),"")</f>
        <v>航线人为</v>
      </c>
      <c r="K517" s="65" t="str">
        <f>IFERROR(VLOOKUP(A:A,变更记录表_产品!A:M,13,0),"")</f>
        <v>程泽</v>
      </c>
      <c r="L517" s="65" t="str">
        <f>IFERROR(VLOOKUP(A:A,变更记录表_产品!A:N,14,0),"")</f>
        <v>陈飞</v>
      </c>
      <c r="M517" s="50">
        <f>IFERROR(VLOOKUP(A:A,变更记录表_产品!A:K,11,0),"")</f>
        <v>0</v>
      </c>
      <c r="N517" s="50">
        <f>IFERROR(VLOOKUP(A:A,变更记录表_产品!A:L,12,0),"")</f>
        <v>42684</v>
      </c>
      <c r="O517" s="20">
        <f t="shared" ca="1" si="8"/>
        <v>434</v>
      </c>
      <c r="P517" s="65" t="str">
        <f>IFERROR(VLOOKUP(A:A,变更记录表_产品!A:O,15,0),"")</f>
        <v>数据变更</v>
      </c>
      <c r="Q517" s="70" t="str">
        <f>IFERROR(VLOOKUP(A:A,变更记录表_产品!A:P,16,0),"")</f>
        <v>已完成</v>
      </c>
      <c r="R517" s="40" t="str">
        <f>IFERROR(VLOOKUP(A:A,变更记录表_产品!A:Q,17,0),"")</f>
        <v>.\数据提取变更签字扫描件\机务\20161109.pdf</v>
      </c>
      <c r="S517" s="70" t="s">
        <v>92</v>
      </c>
      <c r="T517" s="71" t="s">
        <v>232</v>
      </c>
    </row>
    <row r="518" spans="1:20" ht="67.5">
      <c r="A518" s="19">
        <v>516</v>
      </c>
      <c r="B518" s="50">
        <f>IFERROR(VLOOKUP(A:A,变更记录表_产品!A:B,2,0),"")</f>
        <v>42683</v>
      </c>
      <c r="C518" s="43" t="str">
        <f>IFERROR(VLOOKUP(A:A,变更记录表_产品!A:C,3,0),"")</f>
        <v>盛斌斌</v>
      </c>
      <c r="D518" s="43" t="str">
        <f>IFERROR(VLOOKUP(A:A,变更记录表_产品!A:D,4,0),"")</f>
        <v>维修工程部</v>
      </c>
      <c r="E518" s="43" t="str">
        <f>IFERROR(VLOOKUP(A:A,变更记录表_产品!A:E,5,0),"")</f>
        <v>MIS</v>
      </c>
      <c r="F518" s="40" t="str">
        <f>IFERROR(VLOOKUP(A:A,变更记录表_产品!A:F,6,0),"")</f>
        <v>修改FIN号</v>
      </c>
      <c r="G518" s="46" t="str">
        <f>IFERROR(VLOOKUP(A:A,变更记录表_产品!A:G,7,0),"")</f>
        <v>1、把PN：9238M66P08 SN:UNJUJ695 这个件的FIN号从“EXCITER UP”修改为“EXCIT UP”。谢谢！
另外把PN：9238M66P08 SN：UNJSR201 这个件的FIN号从“EXC LWR”修改为“EXCIT LWR”
2、后续需要修改的已经全部统计好，在附件内EXCEL里面，总共46个，11月15号提供</v>
      </c>
      <c r="H518" s="57" t="str">
        <f>IFERROR(VLOOKUP(A:A,变更记录表_产品!A:I,9,0),"")</f>
        <v>中</v>
      </c>
      <c r="I518" s="57">
        <f>IFERROR(VLOOKUP(A:A,变更记录表_产品!A:J,10,0),"")</f>
        <v>0.1</v>
      </c>
      <c r="J518" s="61">
        <f>IFERROR(VLOOKUP(A:A,变更记录表_产品!A:H,8,0),"")</f>
        <v>0</v>
      </c>
      <c r="K518" s="65" t="str">
        <f>IFERROR(VLOOKUP(A:A,变更记录表_产品!A:M,13,0),"")</f>
        <v>程泽</v>
      </c>
      <c r="L518" s="65" t="str">
        <f>IFERROR(VLOOKUP(A:A,变更记录表_产品!A:N,14,0),"")</f>
        <v>陈飞</v>
      </c>
      <c r="M518" s="50" t="str">
        <f>IFERROR(VLOOKUP(A:A,变更记录表_产品!A:K,11,0),"")</f>
        <v>1、2016/11/18
2、2016/11/30</v>
      </c>
      <c r="N518" s="50">
        <f>IFERROR(VLOOKUP(A:A,变更记录表_产品!A:L,12,0),"")</f>
        <v>42691</v>
      </c>
      <c r="O518" s="20">
        <f t="shared" ca="1" si="8"/>
        <v>434</v>
      </c>
      <c r="P518" s="65" t="str">
        <f>IFERROR(VLOOKUP(A:A,变更记录表_产品!A:O,15,0),"")</f>
        <v>数据变更</v>
      </c>
      <c r="Q518" s="70" t="str">
        <f>IFERROR(VLOOKUP(A:A,变更记录表_产品!A:P,16,0),"")</f>
        <v>已完成</v>
      </c>
      <c r="R518" s="40" t="str">
        <f>IFERROR(VLOOKUP(A:A,变更记录表_产品!A:Q,17,0),"")</f>
        <v>.\数据提取变更签字扫描件\机务\20161109(2).pdf</v>
      </c>
      <c r="S518" s="70" t="s">
        <v>92</v>
      </c>
      <c r="T518" s="71" t="s">
        <v>232</v>
      </c>
    </row>
    <row r="519" spans="1:20" ht="22.5">
      <c r="A519" s="19">
        <v>517</v>
      </c>
      <c r="B519" s="50">
        <f>IFERROR(VLOOKUP(A:A,变更记录表_产品!A:B,2,0),"")</f>
        <v>42683</v>
      </c>
      <c r="C519" s="43" t="str">
        <f>IFERROR(VLOOKUP(A:A,变更记录表_产品!A:C,3,0),"")</f>
        <v>张志瑜</v>
      </c>
      <c r="D519" s="43" t="str">
        <f>IFERROR(VLOOKUP(A:A,变更记录表_产品!A:D,4,0),"")</f>
        <v>采购保障部</v>
      </c>
      <c r="E519" s="43" t="str">
        <f>IFERROR(VLOOKUP(A:A,变更记录表_产品!A:E,5,0),"")</f>
        <v>MIS</v>
      </c>
      <c r="F519" s="40" t="str">
        <f>IFERROR(VLOOKUP(A:A,变更记录表_产品!A:F,6,0),"")</f>
        <v>20161109-16SM04540发料问题---紧急！</v>
      </c>
      <c r="G519" s="46" t="str">
        <f>IFERROR(VLOOKUP(A:A,变更记录表_产品!A:G,7,0),"")</f>
        <v xml:space="preserve">件号：ABS0916B07 发料数据问题，系统数据不符导致无法发料/无法取消准备. </v>
      </c>
      <c r="H519" s="57" t="str">
        <f>IFERROR(VLOOKUP(A:A,变更记录表_产品!A:I,9,0),"")</f>
        <v>高</v>
      </c>
      <c r="I519" s="57">
        <f>IFERROR(VLOOKUP(A:A,变更记录表_产品!A:J,10,0),"")</f>
        <v>0.1</v>
      </c>
      <c r="J519" s="61">
        <f>IFERROR(VLOOKUP(A:A,变更记录表_产品!A:H,8,0),"")</f>
        <v>0</v>
      </c>
      <c r="K519" s="65" t="str">
        <f>IFERROR(VLOOKUP(A:A,变更记录表_产品!A:M,13,0),"")</f>
        <v>杨潇白</v>
      </c>
      <c r="L519" s="65" t="str">
        <f>IFERROR(VLOOKUP(A:A,变更记录表_产品!A:N,14,0),"")</f>
        <v>陈飞</v>
      </c>
      <c r="M519" s="50">
        <f>IFERROR(VLOOKUP(A:A,变更记录表_产品!A:K,11,0),"")</f>
        <v>42683</v>
      </c>
      <c r="N519" s="50">
        <f>IFERROR(VLOOKUP(A:A,变更记录表_产品!A:L,12,0),"")</f>
        <v>42692</v>
      </c>
      <c r="O519" s="20">
        <f t="shared" ca="1" si="8"/>
        <v>434</v>
      </c>
      <c r="P519" s="65" t="str">
        <f>IFERROR(VLOOKUP(A:A,变更记录表_产品!A:O,15,0),"")</f>
        <v>数据变更</v>
      </c>
      <c r="Q519" s="70" t="str">
        <f>IFERROR(VLOOKUP(A:A,变更记录表_产品!A:P,16,0),"")</f>
        <v>已完成</v>
      </c>
      <c r="R519" s="40" t="str">
        <f>IFERROR(VLOOKUP(A:A,变更记录表_产品!A:Q,17,0),"")</f>
        <v>.\数据提取变更签字扫描件\机务\20161109-16SM04540发料问题-signed.pdf</v>
      </c>
      <c r="S519" s="70" t="s">
        <v>145</v>
      </c>
      <c r="T519" s="71" t="s">
        <v>232</v>
      </c>
    </row>
    <row r="520" spans="1:20" ht="22.5">
      <c r="A520" s="19">
        <v>518</v>
      </c>
      <c r="B520" s="50">
        <f>IFERROR(VLOOKUP(A:A,变更记录表_产品!A:B,2,0),"")</f>
        <v>42683</v>
      </c>
      <c r="C520" s="43" t="str">
        <f>IFERROR(VLOOKUP(A:A,变更记录表_产品!A:C,3,0),"")</f>
        <v>张志瑜</v>
      </c>
      <c r="D520" s="43" t="str">
        <f>IFERROR(VLOOKUP(A:A,变更记录表_产品!A:D,4,0),"")</f>
        <v>采购保障部</v>
      </c>
      <c r="E520" s="43" t="str">
        <f>IFERROR(VLOOKUP(A:A,变更记录表_产品!A:E,5,0),"")</f>
        <v>MIS</v>
      </c>
      <c r="F520" s="40" t="str">
        <f>IFERROR(VLOOKUP(A:A,变更记录表_产品!A:F,6,0),"")</f>
        <v>20161109-16POT0302入库数量问题---紧急！</v>
      </c>
      <c r="G520" s="46" t="str">
        <f>IFERROR(VLOOKUP(A:A,变更记录表_产品!A:G,7,0),"")</f>
        <v>16POT0302  该合同界面显示收料 1 个，但在综合查询/工具查询界面显示 2 条记录。</v>
      </c>
      <c r="H520" s="57" t="str">
        <f>IFERROR(VLOOKUP(A:A,变更记录表_产品!A:I,9,0),"")</f>
        <v>高</v>
      </c>
      <c r="I520" s="57">
        <f>IFERROR(VLOOKUP(A:A,变更记录表_产品!A:J,10,0),"")</f>
        <v>0.1</v>
      </c>
      <c r="J520" s="61">
        <f>IFERROR(VLOOKUP(A:A,变更记录表_产品!A:H,8,0),"")</f>
        <v>0</v>
      </c>
      <c r="K520" s="65" t="str">
        <f>IFERROR(VLOOKUP(A:A,变更记录表_产品!A:M,13,0),"")</f>
        <v>杨潇白</v>
      </c>
      <c r="L520" s="65" t="str">
        <f>IFERROR(VLOOKUP(A:A,变更记录表_产品!A:N,14,0),"")</f>
        <v>陈飞</v>
      </c>
      <c r="M520" s="50">
        <f>IFERROR(VLOOKUP(A:A,变更记录表_产品!A:K,11,0),"")</f>
        <v>42683</v>
      </c>
      <c r="N520" s="50">
        <f>IFERROR(VLOOKUP(A:A,变更记录表_产品!A:L,12,0),"")</f>
        <v>42692</v>
      </c>
      <c r="O520" s="20">
        <f t="shared" ca="1" si="8"/>
        <v>434</v>
      </c>
      <c r="P520" s="65" t="str">
        <f>IFERROR(VLOOKUP(A:A,变更记录表_产品!A:O,15,0),"")</f>
        <v>数据变更</v>
      </c>
      <c r="Q520" s="70" t="str">
        <f>IFERROR(VLOOKUP(A:A,变更记录表_产品!A:P,16,0),"")</f>
        <v>已完成</v>
      </c>
      <c r="R520" s="40" t="str">
        <f>IFERROR(VLOOKUP(A:A,变更记录表_产品!A:Q,17,0),"")</f>
        <v>.\数据提取变更签字扫描件\机务\20161109-16POT0302入库数量问题.pdf</v>
      </c>
      <c r="S520" s="70" t="s">
        <v>145</v>
      </c>
      <c r="T520" s="71" t="s">
        <v>232</v>
      </c>
    </row>
    <row r="521" spans="1:20" ht="45">
      <c r="A521" s="19">
        <v>519</v>
      </c>
      <c r="B521" s="50">
        <f>IFERROR(VLOOKUP(A:A,变更记录表_产品!A:B,2,0),"")</f>
        <v>42669</v>
      </c>
      <c r="C521" s="43" t="str">
        <f>IFERROR(VLOOKUP(A:A,变更记录表_产品!A:C,3,0),"")</f>
        <v>盛斌斌</v>
      </c>
      <c r="D521" s="43" t="str">
        <f>IFERROR(VLOOKUP(A:A,变更记录表_产品!A:D,4,0),"")</f>
        <v>维修工程部</v>
      </c>
      <c r="E521" s="43" t="str">
        <f>IFERROR(VLOOKUP(A:A,变更记录表_产品!A:E,5,0),"")</f>
        <v>MIS</v>
      </c>
      <c r="F521" s="40" t="str">
        <f>IFERROR(VLOOKUP(A:A,变更记录表_产品!A:F,6,0),"")</f>
        <v>修改一个APU的原始装机时间</v>
      </c>
      <c r="G521" s="46" t="str">
        <f>IFERROR(VLOOKUP(A:A,变更记录表_产品!A:G,7,0),"")</f>
        <v>把PN：3800708-1 SN：P-5934 的原始装机日期从“2014-09-08”修改为“2014-09-07”，
先用86环境改这个APU的装机日期，看一下部件履历是否能计算出来</v>
      </c>
      <c r="H521" s="57" t="str">
        <f>IFERROR(VLOOKUP(A:A,变更记录表_产品!A:I,9,0),"")</f>
        <v>中</v>
      </c>
      <c r="I521" s="57">
        <f>IFERROR(VLOOKUP(A:A,变更记录表_产品!A:J,10,0),"")</f>
        <v>0.1</v>
      </c>
      <c r="J521" s="61">
        <f>IFERROR(VLOOKUP(A:A,变更记录表_产品!A:H,8,0),"")</f>
        <v>0</v>
      </c>
      <c r="K521" s="65" t="str">
        <f>IFERROR(VLOOKUP(A:A,变更记录表_产品!A:M,13,0),"")</f>
        <v>程泽</v>
      </c>
      <c r="L521" s="65" t="str">
        <f>IFERROR(VLOOKUP(A:A,变更记录表_产品!A:N,14,0),"")</f>
        <v>陈飞</v>
      </c>
      <c r="M521" s="50">
        <f>IFERROR(VLOOKUP(A:A,变更记录表_产品!A:K,11,0),"")</f>
        <v>0</v>
      </c>
      <c r="N521" s="50" t="str">
        <f>IFERROR(VLOOKUP(A:A,变更记录表_产品!A:L,12,0),"")</f>
        <v>2016/11/10修改后仍有问题</v>
      </c>
      <c r="O521" s="20">
        <f t="shared" ca="1" si="8"/>
        <v>448</v>
      </c>
      <c r="P521" s="65" t="str">
        <f>IFERROR(VLOOKUP(A:A,变更记录表_产品!A:O,15,0),"")</f>
        <v>数据变更</v>
      </c>
      <c r="Q521" s="70" t="str">
        <f>IFERROR(VLOOKUP(A:A,变更记录表_产品!A:P,16,0),"")</f>
        <v>进行中</v>
      </c>
      <c r="R521" s="40" t="str">
        <f>IFERROR(VLOOKUP(A:A,变更记录表_产品!A:Q,17,0),"")</f>
        <v>.\数据提取变更签字扫描件\机务\20161109(2).pdf</v>
      </c>
      <c r="S521" s="70" t="s">
        <v>92</v>
      </c>
      <c r="T521" s="71" t="s">
        <v>232</v>
      </c>
    </row>
    <row r="522" spans="1:20" ht="22.5">
      <c r="A522" s="19">
        <v>520</v>
      </c>
      <c r="B522" s="50">
        <f>IFERROR(VLOOKUP(A:A,变更记录表_产品!A:B,2,0),"")</f>
        <v>42688</v>
      </c>
      <c r="C522" s="43" t="str">
        <f>IFERROR(VLOOKUP(A:A,变更记录表_产品!A:C,3,0),"")</f>
        <v>张志瑜</v>
      </c>
      <c r="D522" s="43" t="str">
        <f>IFERROR(VLOOKUP(A:A,变更记录表_产品!A:D,4,0),"")</f>
        <v>采购保障部</v>
      </c>
      <c r="E522" s="43" t="str">
        <f>IFERROR(VLOOKUP(A:A,变更记录表_产品!A:E,5,0),"")</f>
        <v>MIS</v>
      </c>
      <c r="F522" s="40" t="str">
        <f>IFERROR(VLOOKUP(A:A,变更记录表_产品!A:F,6,0),"")</f>
        <v>20161114-无料监控导出无剩余FHFC等字段</v>
      </c>
      <c r="G522" s="46" t="str">
        <f>IFERROR(VLOOKUP(A:A,变更记录表_产品!A:G,7,0),"")</f>
        <v>无料监控导出 EXCEL 表格，缺少字段：剩余 FH、剩余 FC、MWO 编号、安排日期。</v>
      </c>
      <c r="H522" s="57" t="str">
        <f>IFERROR(VLOOKUP(A:A,变更记录表_产品!A:I,9,0),"")</f>
        <v>中</v>
      </c>
      <c r="I522" s="57">
        <f>IFERROR(VLOOKUP(A:A,变更记录表_产品!A:J,10,0),"")</f>
        <v>9</v>
      </c>
      <c r="J522" s="61">
        <f>IFERROR(VLOOKUP(A:A,变更记录表_产品!A:H,8,0),"")</f>
        <v>0</v>
      </c>
      <c r="K522" s="65" t="str">
        <f>IFERROR(VLOOKUP(A:A,变更记录表_产品!A:M,13,0),"")</f>
        <v>杨潇白</v>
      </c>
      <c r="L522" s="65" t="str">
        <f>IFERROR(VLOOKUP(A:A,变更记录表_产品!A:N,14,0),"")</f>
        <v>陈飞</v>
      </c>
      <c r="M522" s="50">
        <f>IFERROR(VLOOKUP(A:A,变更记录表_产品!A:K,11,0),"")</f>
        <v>42719</v>
      </c>
      <c r="N522" s="50">
        <f>IFERROR(VLOOKUP(A:A,变更记录表_产品!A:L,12,0),"")</f>
        <v>42719</v>
      </c>
      <c r="O522" s="20">
        <f t="shared" ca="1" si="8"/>
        <v>429</v>
      </c>
      <c r="P522" s="65" t="str">
        <f>IFERROR(VLOOKUP(A:A,变更记录表_产品!A:O,15,0),"")</f>
        <v>数据变更</v>
      </c>
      <c r="Q522" s="70" t="str">
        <f>IFERROR(VLOOKUP(A:A,变更记录表_产品!A:P,16,0),"")</f>
        <v>已完成</v>
      </c>
      <c r="R522" s="40" t="str">
        <f>IFERROR(VLOOKUP(A:A,变更记录表_产品!A:Q,17,0),"")</f>
        <v>.\数据提取变更签字扫描件\机务\20161114-无料监控导出无FHFC等字段-signed.pdf</v>
      </c>
      <c r="S522" s="70" t="s">
        <v>144</v>
      </c>
      <c r="T522" s="71" t="s">
        <v>232</v>
      </c>
    </row>
    <row r="523" spans="1:20" ht="45">
      <c r="A523" s="19">
        <v>521</v>
      </c>
      <c r="B523" s="50">
        <f>IFERROR(VLOOKUP(A:A,变更记录表_产品!A:B,2,0),"")</f>
        <v>42688</v>
      </c>
      <c r="C523" s="43" t="str">
        <f>IFERROR(VLOOKUP(A:A,变更记录表_产品!A:C,3,0),"")</f>
        <v>张志瑜</v>
      </c>
      <c r="D523" s="43" t="str">
        <f>IFERROR(VLOOKUP(A:A,变更记录表_产品!A:D,4,0),"")</f>
        <v>采购保障部</v>
      </c>
      <c r="E523" s="43" t="str">
        <f>IFERROR(VLOOKUP(A:A,变更记录表_产品!A:E,5,0),"")</f>
        <v>MIS</v>
      </c>
      <c r="F523" s="40" t="str">
        <f>IFERROR(VLOOKUP(A:A,变更记录表_产品!A:F,6,0),"")</f>
        <v>20161114-16POS0875库寿信息补充-signed</v>
      </c>
      <c r="G523" s="46" t="str">
        <f>IFERROR(VLOOKUP(A:A,变更记录表_产品!A:G,7,0),"")</f>
        <v xml:space="preserve">PN:SHJH872972  批次号：1112931 
PN:SHJH806717  批次号：1112932 
PN:SHJH500576  批次号：1112933
库寿信息补充 </v>
      </c>
      <c r="H523" s="57" t="str">
        <f>IFERROR(VLOOKUP(A:A,变更记录表_产品!A:I,9,0),"")</f>
        <v>中</v>
      </c>
      <c r="I523" s="57">
        <f>IFERROR(VLOOKUP(A:A,变更记录表_产品!A:J,10,0),"")</f>
        <v>0.1</v>
      </c>
      <c r="J523" s="61">
        <f>IFERROR(VLOOKUP(A:A,变更记录表_产品!A:H,8,0),"")</f>
        <v>0</v>
      </c>
      <c r="K523" s="65" t="str">
        <f>IFERROR(VLOOKUP(A:A,变更记录表_产品!A:M,13,0),"")</f>
        <v>杨潇白</v>
      </c>
      <c r="L523" s="65" t="str">
        <f>IFERROR(VLOOKUP(A:A,变更记录表_产品!A:N,14,0),"")</f>
        <v>陈飞</v>
      </c>
      <c r="M523" s="50">
        <f>IFERROR(VLOOKUP(A:A,变更记录表_产品!A:K,11,0),"")</f>
        <v>42692</v>
      </c>
      <c r="N523" s="50">
        <f>IFERROR(VLOOKUP(A:A,变更记录表_产品!A:L,12,0),"")</f>
        <v>42692</v>
      </c>
      <c r="O523" s="20">
        <f t="shared" ca="1" si="8"/>
        <v>429</v>
      </c>
      <c r="P523" s="65" t="str">
        <f>IFERROR(VLOOKUP(A:A,变更记录表_产品!A:O,15,0),"")</f>
        <v>数据变更</v>
      </c>
      <c r="Q523" s="70" t="str">
        <f>IFERROR(VLOOKUP(A:A,变更记录表_产品!A:P,16,0),"")</f>
        <v>已完成</v>
      </c>
      <c r="R523" s="40" t="str">
        <f>IFERROR(VLOOKUP(A:A,变更记录表_产品!A:Q,17,0),"")</f>
        <v>.\数据提取变更签字扫描件\机务\20161114-16POS0875库寿信息补充-signed.pdf</v>
      </c>
      <c r="S523" s="70" t="s">
        <v>143</v>
      </c>
      <c r="T523" s="71" t="s">
        <v>232</v>
      </c>
    </row>
    <row r="524" spans="1:20" ht="22.5">
      <c r="A524" s="19">
        <v>522</v>
      </c>
      <c r="B524" s="50">
        <f>IFERROR(VLOOKUP(A:A,变更记录表_产品!A:B,2,0),"")</f>
        <v>42688</v>
      </c>
      <c r="C524" s="43" t="str">
        <f>IFERROR(VLOOKUP(A:A,变更记录表_产品!A:C,3,0),"")</f>
        <v>张志瑜</v>
      </c>
      <c r="D524" s="43" t="str">
        <f>IFERROR(VLOOKUP(A:A,变更记录表_产品!A:D,4,0),"")</f>
        <v>采购保障部</v>
      </c>
      <c r="E524" s="43" t="str">
        <f>IFERROR(VLOOKUP(A:A,变更记录表_产品!A:E,5,0),"")</f>
        <v>MIS</v>
      </c>
      <c r="F524" s="40" t="str">
        <f>IFERROR(VLOOKUP(A:A,变更记录表_产品!A:F,6,0),"")</f>
        <v>20161114-16ROR4133合同修改-signed</v>
      </c>
      <c r="G524" s="46" t="str">
        <f>IFERROR(VLOOKUP(A:A,变更记录表_产品!A:G,7,0),"")</f>
        <v xml:space="preserve">16ROR4133把该合同所带的这张工卡释放，不带该工卡送修。 </v>
      </c>
      <c r="H524" s="57" t="str">
        <f>IFERROR(VLOOKUP(A:A,变更记录表_产品!A:I,9,0),"")</f>
        <v>中</v>
      </c>
      <c r="I524" s="57">
        <f>IFERROR(VLOOKUP(A:A,变更记录表_产品!A:J,10,0),"")</f>
        <v>0.1</v>
      </c>
      <c r="J524" s="61">
        <f>IFERROR(VLOOKUP(A:A,变更记录表_产品!A:H,8,0),"")</f>
        <v>0</v>
      </c>
      <c r="K524" s="65" t="str">
        <f>IFERROR(VLOOKUP(A:A,变更记录表_产品!A:M,13,0),"")</f>
        <v>杨潇白</v>
      </c>
      <c r="L524" s="65" t="str">
        <f>IFERROR(VLOOKUP(A:A,变更记录表_产品!A:N,14,0),"")</f>
        <v>陈飞</v>
      </c>
      <c r="M524" s="50">
        <f>IFERROR(VLOOKUP(A:A,变更记录表_产品!A:K,11,0),"")</f>
        <v>42691</v>
      </c>
      <c r="N524" s="50">
        <f>IFERROR(VLOOKUP(A:A,变更记录表_产品!A:L,12,0),"")</f>
        <v>42691</v>
      </c>
      <c r="O524" s="20">
        <f t="shared" ca="1" si="8"/>
        <v>429</v>
      </c>
      <c r="P524" s="65" t="str">
        <f>IFERROR(VLOOKUP(A:A,变更记录表_产品!A:O,15,0),"")</f>
        <v>数据变更</v>
      </c>
      <c r="Q524" s="70" t="str">
        <f>IFERROR(VLOOKUP(A:A,变更记录表_产品!A:P,16,0),"")</f>
        <v>已完成</v>
      </c>
      <c r="R524" s="40" t="str">
        <f>IFERROR(VLOOKUP(A:A,变更记录表_产品!A:Q,17,0),"")</f>
        <v>.\数据提取变更签字扫描件\机务\20161114-16ROR4133合同修改-signed.pdf</v>
      </c>
      <c r="S524" s="70" t="s">
        <v>233</v>
      </c>
      <c r="T524" s="71" t="s">
        <v>232</v>
      </c>
    </row>
    <row r="525" spans="1:20" ht="45">
      <c r="A525" s="19">
        <v>523</v>
      </c>
      <c r="B525" s="50">
        <f>IFERROR(VLOOKUP(A:A,变更记录表_产品!A:B,2,0),"")</f>
        <v>42688</v>
      </c>
      <c r="C525" s="43" t="str">
        <f>IFERROR(VLOOKUP(A:A,变更记录表_产品!A:C,3,0),"")</f>
        <v>盛斌斌</v>
      </c>
      <c r="D525" s="43" t="str">
        <f>IFERROR(VLOOKUP(A:A,变更记录表_产品!A:D,4,0),"")</f>
        <v>维修工程部</v>
      </c>
      <c r="E525" s="43" t="str">
        <f>IFERROR(VLOOKUP(A:A,变更记录表_产品!A:E,5,0),"")</f>
        <v>MIS</v>
      </c>
      <c r="F525" s="40" t="str">
        <f>IFERROR(VLOOKUP(A:A,变更记录表_产品!A:F,6,0),"")</f>
        <v>删除最后一步移动步骤</v>
      </c>
      <c r="G525" s="46" t="str">
        <f>IFERROR(VLOOKUP(A:A,变更记录表_产品!A:G,7,0),"")</f>
        <v>PN：C20195162 SN：41652 这个件在B8427上呆的好好的，不知道为何，现在多了一步移动步骤，跑去了B6561上，麻烦先让IT把最后一步移动步骤删除，使之回到B8427的2650GM上。</v>
      </c>
      <c r="H525" s="57" t="str">
        <f>IFERROR(VLOOKUP(A:A,变更记录表_产品!A:I,9,0),"")</f>
        <v>高</v>
      </c>
      <c r="I525" s="57">
        <f>IFERROR(VLOOKUP(A:A,变更记录表_产品!A:J,10,0),"")</f>
        <v>0.1</v>
      </c>
      <c r="J525" s="61">
        <f>IFERROR(VLOOKUP(A:A,变更记录表_产品!A:H,8,0),"")</f>
        <v>0</v>
      </c>
      <c r="K525" s="65" t="str">
        <f>IFERROR(VLOOKUP(A:A,变更记录表_产品!A:M,13,0),"")</f>
        <v>程泽</v>
      </c>
      <c r="L525" s="65" t="str">
        <f>IFERROR(VLOOKUP(A:A,变更记录表_产品!A:N,14,0),"")</f>
        <v>陈飞</v>
      </c>
      <c r="M525" s="50">
        <f>IFERROR(VLOOKUP(A:A,变更记录表_产品!A:K,11,0),"")</f>
        <v>0</v>
      </c>
      <c r="N525" s="50">
        <f>IFERROR(VLOOKUP(A:A,变更记录表_产品!A:L,12,0),"")</f>
        <v>42691</v>
      </c>
      <c r="O525" s="20">
        <f t="shared" ca="1" si="8"/>
        <v>429</v>
      </c>
      <c r="P525" s="65" t="str">
        <f>IFERROR(VLOOKUP(A:A,变更记录表_产品!A:O,15,0),"")</f>
        <v>数据变更</v>
      </c>
      <c r="Q525" s="70" t="str">
        <f>IFERROR(VLOOKUP(A:A,变更记录表_产品!A:P,16,0),"")</f>
        <v>已完成</v>
      </c>
      <c r="R525" s="40" t="str">
        <f>IFERROR(VLOOKUP(A:A,变更记录表_产品!A:Q,17,0),"")</f>
        <v>.\数据提取变更签字扫描件\机务\20161202.pdf</v>
      </c>
      <c r="S525" s="70" t="s">
        <v>233</v>
      </c>
      <c r="T525" s="71" t="s">
        <v>232</v>
      </c>
    </row>
    <row r="526" spans="1:20" ht="22.5">
      <c r="A526" s="19">
        <v>524</v>
      </c>
      <c r="B526" s="50">
        <f>IFERROR(VLOOKUP(A:A,变更记录表_产品!A:B,2,0),"")</f>
        <v>42689</v>
      </c>
      <c r="C526" s="43" t="str">
        <f>IFERROR(VLOOKUP(A:A,变更记录表_产品!A:C,3,0),"")</f>
        <v>张志瑜</v>
      </c>
      <c r="D526" s="43" t="str">
        <f>IFERROR(VLOOKUP(A:A,变更记录表_产品!A:D,4,0),"")</f>
        <v>采购保障部</v>
      </c>
      <c r="E526" s="43" t="str">
        <f>IFERROR(VLOOKUP(A:A,变更记录表_产品!A:E,5,0),"")</f>
        <v>MIS</v>
      </c>
      <c r="F526" s="40" t="str">
        <f>IFERROR(VLOOKUP(A:A,变更记录表_产品!A:F,6,0),"")</f>
        <v>20161115-不可用件转库箱单问题</v>
      </c>
      <c r="G526" s="46" t="str">
        <f>IFERROR(VLOOKUP(A:A,变更记录表_产品!A:G,7,0),"")</f>
        <v>不可用件转库上线后，上周从大阪转库到浦东，发现打印出来的装箱单显示错误。</v>
      </c>
      <c r="H526" s="57" t="str">
        <f>IFERROR(VLOOKUP(A:A,变更记录表_产品!A:I,9,0),"")</f>
        <v>中</v>
      </c>
      <c r="I526" s="57">
        <f>IFERROR(VLOOKUP(A:A,变更记录表_产品!A:J,10,0),"")</f>
        <v>0</v>
      </c>
      <c r="J526" s="61">
        <f>IFERROR(VLOOKUP(A:A,变更记录表_产品!A:H,8,0),"")</f>
        <v>0</v>
      </c>
      <c r="K526" s="65" t="str">
        <f>IFERROR(VLOOKUP(A:A,变更记录表_产品!A:M,13,0),"")</f>
        <v>杨潇白</v>
      </c>
      <c r="L526" s="65" t="str">
        <f>IFERROR(VLOOKUP(A:A,变更记录表_产品!A:N,14,0),"")</f>
        <v>陈飞</v>
      </c>
      <c r="M526" s="50">
        <f>IFERROR(VLOOKUP(A:A,变更记录表_产品!A:K,11,0),"")</f>
        <v>0</v>
      </c>
      <c r="N526" s="50">
        <f>IFERROR(VLOOKUP(A:A,变更记录表_产品!A:L,12,0),"")</f>
        <v>0</v>
      </c>
      <c r="O526" s="20">
        <f t="shared" ca="1" si="8"/>
        <v>428</v>
      </c>
      <c r="P526" s="65" t="str">
        <f>IFERROR(VLOOKUP(A:A,变更记录表_产品!A:O,15,0),"")</f>
        <v>数据变更</v>
      </c>
      <c r="Q526" s="70" t="str">
        <f>IFERROR(VLOOKUP(A:A,变更记录表_产品!A:P,16,0),"")</f>
        <v>进行中</v>
      </c>
      <c r="R526" s="40" t="str">
        <f>IFERROR(VLOOKUP(A:A,变更记录表_产品!A:Q,17,0),"")</f>
        <v>.\数据提取变更签字扫描件\机务\20161115-不可用件转库箱单问题-signed.pdf</v>
      </c>
      <c r="S526" s="70" t="s">
        <v>145</v>
      </c>
      <c r="T526" s="71" t="s">
        <v>232</v>
      </c>
    </row>
    <row r="527" spans="1:20" ht="22.5">
      <c r="A527" s="19">
        <v>525</v>
      </c>
      <c r="B527" s="50">
        <f>IFERROR(VLOOKUP(A:A,变更记录表_产品!A:B,2,0),"")</f>
        <v>42689</v>
      </c>
      <c r="C527" s="43" t="str">
        <f>IFERROR(VLOOKUP(A:A,变更记录表_产品!A:C,3,0),"")</f>
        <v>张志瑜</v>
      </c>
      <c r="D527" s="43" t="str">
        <f>IFERROR(VLOOKUP(A:A,变更记录表_产品!A:D,4,0),"")</f>
        <v>采购保障部</v>
      </c>
      <c r="E527" s="43" t="str">
        <f>IFERROR(VLOOKUP(A:A,变更记录表_产品!A:E,5,0),"")</f>
        <v>MIS</v>
      </c>
      <c r="F527" s="40" t="str">
        <f>IFERROR(VLOOKUP(A:A,变更记录表_产品!A:F,6,0),"")</f>
        <v>20161115-工具系统数据重复数据---急！</v>
      </c>
      <c r="G527" s="46" t="str">
        <f>IFERROR(VLOOKUP(A:A,变更记录表_产品!A:G,7,0),"")</f>
        <v>16041297、16041248、169401102406 条码系统有重复数据</v>
      </c>
      <c r="H527" s="57" t="str">
        <f>IFERROR(VLOOKUP(A:A,变更记录表_产品!A:I,9,0),"")</f>
        <v>中</v>
      </c>
      <c r="I527" s="57">
        <f>IFERROR(VLOOKUP(A:A,变更记录表_产品!A:J,10,0),"")</f>
        <v>0.1</v>
      </c>
      <c r="J527" s="61">
        <f>IFERROR(VLOOKUP(A:A,变更记录表_产品!A:H,8,0),"")</f>
        <v>0</v>
      </c>
      <c r="K527" s="65" t="str">
        <f>IFERROR(VLOOKUP(A:A,变更记录表_产品!A:M,13,0),"")</f>
        <v>杨潇白</v>
      </c>
      <c r="L527" s="65" t="str">
        <f>IFERROR(VLOOKUP(A:A,变更记录表_产品!A:N,14,0),"")</f>
        <v>陈飞</v>
      </c>
      <c r="M527" s="50">
        <f>IFERROR(VLOOKUP(A:A,变更记录表_产品!A:K,11,0),"")</f>
        <v>42692</v>
      </c>
      <c r="N527" s="50">
        <f>IFERROR(VLOOKUP(A:A,变更记录表_产品!A:L,12,0),"")</f>
        <v>42692</v>
      </c>
      <c r="O527" s="20">
        <f t="shared" ca="1" si="8"/>
        <v>428</v>
      </c>
      <c r="P527" s="65" t="str">
        <f>IFERROR(VLOOKUP(A:A,变更记录表_产品!A:O,15,0),"")</f>
        <v>数据变更</v>
      </c>
      <c r="Q527" s="70" t="str">
        <f>IFERROR(VLOOKUP(A:A,变更记录表_产品!A:P,16,0),"")</f>
        <v>已完成</v>
      </c>
      <c r="R527" s="40" t="str">
        <f>IFERROR(VLOOKUP(A:A,变更记录表_产品!A:Q,17,0),"")</f>
        <v>.\数据提取变更签字扫描件\机务\20161115-工具系统数据重复数据-signed.pdf</v>
      </c>
      <c r="S527" s="70" t="s">
        <v>145</v>
      </c>
      <c r="T527" s="71" t="s">
        <v>232</v>
      </c>
    </row>
    <row r="528" spans="1:20">
      <c r="A528" s="19">
        <v>526</v>
      </c>
      <c r="B528" s="50">
        <f>IFERROR(VLOOKUP(A:A,变更记录表_产品!A:B,2,0),"")</f>
        <v>42689</v>
      </c>
      <c r="C528" s="43" t="str">
        <f>IFERROR(VLOOKUP(A:A,变更记录表_产品!A:C,3,0),"")</f>
        <v>张志瑜</v>
      </c>
      <c r="D528" s="43" t="str">
        <f>IFERROR(VLOOKUP(A:A,变更记录表_产品!A:D,4,0),"")</f>
        <v>采购保障部</v>
      </c>
      <c r="E528" s="43" t="str">
        <f>IFERROR(VLOOKUP(A:A,变更记录表_产品!A:E,5,0),"")</f>
        <v>MIS</v>
      </c>
      <c r="F528" s="40" t="str">
        <f>IFERROR(VLOOKUP(A:A,变更记录表_产品!A:F,6,0),"")</f>
        <v>20161115-发票07058586付款问题---急！</v>
      </c>
      <c r="G528" s="46" t="str">
        <f>IFERROR(VLOOKUP(A:A,变更记录表_产品!A:G,7,0),"")</f>
        <v>发票 07058586 ERP预估表中不存在对应的预估数据</v>
      </c>
      <c r="H528" s="57" t="str">
        <f>IFERROR(VLOOKUP(A:A,变更记录表_产品!A:I,9,0),"")</f>
        <v>高</v>
      </c>
      <c r="I528" s="57">
        <f>IFERROR(VLOOKUP(A:A,变更记录表_产品!A:J,10,0),"")</f>
        <v>0.1</v>
      </c>
      <c r="J528" s="61">
        <f>IFERROR(VLOOKUP(A:A,变更记录表_产品!A:H,8,0),"")</f>
        <v>0</v>
      </c>
      <c r="K528" s="65" t="str">
        <f>IFERROR(VLOOKUP(A:A,变更记录表_产品!A:M,13,0),"")</f>
        <v>杨潇白</v>
      </c>
      <c r="L528" s="65" t="str">
        <f>IFERROR(VLOOKUP(A:A,变更记录表_产品!A:N,14,0),"")</f>
        <v>陈飞</v>
      </c>
      <c r="M528" s="50">
        <f>IFERROR(VLOOKUP(A:A,变更记录表_产品!A:K,11,0),"")</f>
        <v>0</v>
      </c>
      <c r="N528" s="50">
        <f>IFERROR(VLOOKUP(A:A,变更记录表_产品!A:L,12,0),"")</f>
        <v>42691</v>
      </c>
      <c r="O528" s="20">
        <f t="shared" ca="1" si="8"/>
        <v>428</v>
      </c>
      <c r="P528" s="65" t="str">
        <f>IFERROR(VLOOKUP(A:A,变更记录表_产品!A:O,15,0),"")</f>
        <v>数据变更</v>
      </c>
      <c r="Q528" s="70" t="str">
        <f>IFERROR(VLOOKUP(A:A,变更记录表_产品!A:P,16,0),"")</f>
        <v>已完成</v>
      </c>
      <c r="R528" s="40" t="str">
        <f>IFERROR(VLOOKUP(A:A,变更记录表_产品!A:Q,17,0),"")</f>
        <v>.\数据提取变更签字扫描件\机务\20161115-发票07058586付款问题-signed.pdf</v>
      </c>
      <c r="S528" s="70" t="s">
        <v>143</v>
      </c>
      <c r="T528" s="71" t="s">
        <v>232</v>
      </c>
    </row>
    <row r="529" spans="1:20">
      <c r="A529" s="19">
        <v>527</v>
      </c>
      <c r="B529" s="50">
        <f>IFERROR(VLOOKUP(A:A,变更记录表_产品!A:B,2,0),"")</f>
        <v>42689</v>
      </c>
      <c r="C529" s="43" t="str">
        <f>IFERROR(VLOOKUP(A:A,变更记录表_产品!A:C,3,0),"")</f>
        <v>张琦</v>
      </c>
      <c r="D529" s="43" t="str">
        <f>IFERROR(VLOOKUP(A:A,变更记录表_产品!A:D,4,0),"")</f>
        <v>维修工程部</v>
      </c>
      <c r="E529" s="43" t="str">
        <f>IFERROR(VLOOKUP(A:A,变更记录表_产品!A:E,5,0),"")</f>
        <v>MIS</v>
      </c>
      <c r="F529" s="40" t="str">
        <f>IFERROR(VLOOKUP(A:A,变更记录表_产品!A:F,6,0),"")</f>
        <v>维修方案导出需求</v>
      </c>
      <c r="G529" s="46" t="str">
        <f>IFERROR(VLOOKUP(A:A,变更记录表_产品!A:G,7,0),"")</f>
        <v>导出一份“有效”状态的带RII列的维修方案</v>
      </c>
      <c r="H529" s="57" t="str">
        <f>IFERROR(VLOOKUP(A:A,变更记录表_产品!A:I,9,0),"")</f>
        <v>高</v>
      </c>
      <c r="I529" s="57">
        <f>IFERROR(VLOOKUP(A:A,变更记录表_产品!A:J,10,0),"")</f>
        <v>0</v>
      </c>
      <c r="J529" s="61">
        <f>IFERROR(VLOOKUP(A:A,变更记录表_产品!A:H,8,0),"")</f>
        <v>0.1</v>
      </c>
      <c r="K529" s="65" t="str">
        <f>IFERROR(VLOOKUP(A:A,变更记录表_产品!A:M,13,0),"")</f>
        <v>程泽</v>
      </c>
      <c r="L529" s="65" t="str">
        <f>IFERROR(VLOOKUP(A:A,变更记录表_产品!A:N,14,0),"")</f>
        <v>陈飞</v>
      </c>
      <c r="M529" s="50">
        <f>IFERROR(VLOOKUP(A:A,变更记录表_产品!A:K,11,0),"")</f>
        <v>42692</v>
      </c>
      <c r="N529" s="50">
        <f>IFERROR(VLOOKUP(A:A,变更记录表_产品!A:L,12,0),"")</f>
        <v>42699</v>
      </c>
      <c r="O529" s="20">
        <f t="shared" ca="1" si="8"/>
        <v>428</v>
      </c>
      <c r="P529" s="65" t="str">
        <f>IFERROR(VLOOKUP(A:A,变更记录表_产品!A:O,15,0),"")</f>
        <v>数据提取</v>
      </c>
      <c r="Q529" s="70" t="str">
        <f>IFERROR(VLOOKUP(A:A,变更记录表_产品!A:P,16,0),"")</f>
        <v>已完成</v>
      </c>
      <c r="R529" s="40" t="str">
        <f>IFERROR(VLOOKUP(A:A,变更记录表_产品!A:Q,17,0),"")</f>
        <v>.\数据提取变更签字扫描件\机务\20161202.pdf</v>
      </c>
      <c r="S529" s="70" t="s">
        <v>147</v>
      </c>
      <c r="T529" s="71" t="s">
        <v>232</v>
      </c>
    </row>
    <row r="530" spans="1:20">
      <c r="A530" s="19">
        <v>528</v>
      </c>
      <c r="B530" s="50">
        <f>IFERROR(VLOOKUP(A:A,变更记录表_产品!A:B,2,0),"")</f>
        <v>42690</v>
      </c>
      <c r="C530" s="43" t="str">
        <f>IFERROR(VLOOKUP(A:A,变更记录表_产品!A:C,3,0),"")</f>
        <v>张志瑜</v>
      </c>
      <c r="D530" s="43" t="str">
        <f>IFERROR(VLOOKUP(A:A,变更记录表_产品!A:D,4,0),"")</f>
        <v>采购保障部</v>
      </c>
      <c r="E530" s="43" t="str">
        <f>IFERROR(VLOOKUP(A:A,变更记录表_产品!A:E,5,0),"")</f>
        <v>MIS</v>
      </c>
      <c r="F530" s="40" t="str">
        <f>IFERROR(VLOOKUP(A:A,变更记录表_产品!A:F,6,0),"")</f>
        <v>20161115-16POLS0538退回未收料状态-高</v>
      </c>
      <c r="G530" s="46" t="str">
        <f>IFERROR(VLOOKUP(A:A,变更记录表_产品!A:G,7,0),"")</f>
        <v>16POLS0538 退回未收料状态</v>
      </c>
      <c r="H530" s="57" t="str">
        <f>IFERROR(VLOOKUP(A:A,变更记录表_产品!A:I,9,0),"")</f>
        <v>高</v>
      </c>
      <c r="I530" s="57">
        <f>IFERROR(VLOOKUP(A:A,变更记录表_产品!A:J,10,0),"")</f>
        <v>0.1</v>
      </c>
      <c r="J530" s="61">
        <f>IFERROR(VLOOKUP(A:A,变更记录表_产品!A:H,8,0),"")</f>
        <v>0</v>
      </c>
      <c r="K530" s="65" t="str">
        <f>IFERROR(VLOOKUP(A:A,变更记录表_产品!A:M,13,0),"")</f>
        <v>杨潇白</v>
      </c>
      <c r="L530" s="65" t="str">
        <f>IFERROR(VLOOKUP(A:A,变更记录表_产品!A:N,14,0),"")</f>
        <v>陈飞</v>
      </c>
      <c r="M530" s="50">
        <f>IFERROR(VLOOKUP(A:A,变更记录表_产品!A:K,11,0),"")</f>
        <v>42691</v>
      </c>
      <c r="N530" s="50">
        <f>IFERROR(VLOOKUP(A:A,变更记录表_产品!A:L,12,0),"")</f>
        <v>42691</v>
      </c>
      <c r="O530" s="20">
        <f t="shared" ca="1" si="8"/>
        <v>427</v>
      </c>
      <c r="P530" s="65" t="str">
        <f>IFERROR(VLOOKUP(A:A,变更记录表_产品!A:O,15,0),"")</f>
        <v>数据变更</v>
      </c>
      <c r="Q530" s="70" t="str">
        <f>IFERROR(VLOOKUP(A:A,变更记录表_产品!A:P,16,0),"")</f>
        <v>已完成</v>
      </c>
      <c r="R530" s="40" t="str">
        <f>IFERROR(VLOOKUP(A:A,变更记录表_产品!A:Q,17,0),"")</f>
        <v>.\数据提取变更签字扫描件\机务\20161115-16POLS0538退回未收料状态-signed.pdf</v>
      </c>
      <c r="S530" s="70" t="s">
        <v>92</v>
      </c>
      <c r="T530" s="71" t="s">
        <v>232</v>
      </c>
    </row>
    <row r="531" spans="1:20" ht="22.5">
      <c r="A531" s="19">
        <v>529</v>
      </c>
      <c r="B531" s="50">
        <f>IFERROR(VLOOKUP(A:A,变更记录表_产品!A:B,2,0),"")</f>
        <v>42689</v>
      </c>
      <c r="C531" s="43" t="str">
        <f>IFERROR(VLOOKUP(A:A,变更记录表_产品!A:C,3,0),"")</f>
        <v>钱懿</v>
      </c>
      <c r="D531" s="43" t="str">
        <f>IFERROR(VLOOKUP(A:A,变更记录表_产品!A:D,4,0),"")</f>
        <v>维修工程部</v>
      </c>
      <c r="E531" s="43" t="str">
        <f>IFERROR(VLOOKUP(A:A,变更记录表_产品!A:E,5,0),"")</f>
        <v>MIS</v>
      </c>
      <c r="F531" s="40" t="str">
        <f>IFERROR(VLOOKUP(A:A,变更记录表_产品!A:F,6,0),"")</f>
        <v>B8871ST</v>
      </c>
      <c r="G531" s="46" t="str">
        <f>IFERROR(VLOOKUP(A:A,变更记录表_产品!A:G,7,0),"")</f>
        <v>请将B8871ST数据导入MIS系统，谢谢，最好在周五前完成导入工作。</v>
      </c>
      <c r="H531" s="57" t="str">
        <f>IFERROR(VLOOKUP(A:A,变更记录表_产品!A:I,9,0),"")</f>
        <v>高</v>
      </c>
      <c r="I531" s="57">
        <f>IFERROR(VLOOKUP(A:A,变更记录表_产品!A:J,10,0),"")</f>
        <v>0.1</v>
      </c>
      <c r="J531" s="61" t="str">
        <f>IFERROR(VLOOKUP(A:A,变更记录表_产品!A:H,8,0),"")</f>
        <v>新飞机</v>
      </c>
      <c r="K531" s="65" t="str">
        <f>IFERROR(VLOOKUP(A:A,变更记录表_产品!A:M,13,0),"")</f>
        <v>程泽</v>
      </c>
      <c r="L531" s="65" t="str">
        <f>IFERROR(VLOOKUP(A:A,变更记录表_产品!A:N,14,0),"")</f>
        <v>陈飞</v>
      </c>
      <c r="M531" s="50">
        <f>IFERROR(VLOOKUP(A:A,变更记录表_产品!A:K,11,0),"")</f>
        <v>42692</v>
      </c>
      <c r="N531" s="50">
        <f>IFERROR(VLOOKUP(A:A,变更记录表_产品!A:L,12,0),"")</f>
        <v>42690</v>
      </c>
      <c r="O531" s="20">
        <f t="shared" ca="1" si="8"/>
        <v>428</v>
      </c>
      <c r="P531" s="65" t="str">
        <f>IFERROR(VLOOKUP(A:A,变更记录表_产品!A:O,15,0),"")</f>
        <v>数据变更</v>
      </c>
      <c r="Q531" s="70" t="str">
        <f>IFERROR(VLOOKUP(A:A,变更记录表_产品!A:P,16,0),"")</f>
        <v>已完成</v>
      </c>
      <c r="R531" s="40" t="str">
        <f>IFERROR(VLOOKUP(A:A,变更记录表_产品!A:Q,17,0),"")</f>
        <v>无需签字</v>
      </c>
      <c r="S531" s="70" t="s">
        <v>144</v>
      </c>
      <c r="T531" s="71" t="s">
        <v>232</v>
      </c>
    </row>
    <row r="532" spans="1:20" ht="22.5">
      <c r="A532" s="19">
        <v>530</v>
      </c>
      <c r="B532" s="50">
        <f>IFERROR(VLOOKUP(A:A,变更记录表_产品!A:B,2,0),"")</f>
        <v>42690</v>
      </c>
      <c r="C532" s="43" t="str">
        <f>IFERROR(VLOOKUP(A:A,变更记录表_产品!A:C,3,0),"")</f>
        <v>张志瑜</v>
      </c>
      <c r="D532" s="43" t="str">
        <f>IFERROR(VLOOKUP(A:A,变更记录表_产品!A:D,4,0),"")</f>
        <v>采购保障部</v>
      </c>
      <c r="E532" s="43" t="str">
        <f>IFERROR(VLOOKUP(A:A,变更记录表_产品!A:E,5,0),"")</f>
        <v>MIS</v>
      </c>
      <c r="F532" s="40" t="str">
        <f>IFERROR(VLOOKUP(A:A,变更记录表_产品!A:F,6,0),"")</f>
        <v>20161116-15POT0251修改</v>
      </c>
      <c r="G532" s="46" t="str">
        <f>IFERROR(VLOOKUP(A:A,变更记录表_产品!A:G,7,0),"")</f>
        <v xml:space="preserve">15POT0251同在 MIS 内录入的供应商、价格、币种有误，需修改。 </v>
      </c>
      <c r="H532" s="57" t="str">
        <f>IFERROR(VLOOKUP(A:A,变更记录表_产品!A:I,9,0),"")</f>
        <v>高</v>
      </c>
      <c r="I532" s="57">
        <f>IFERROR(VLOOKUP(A:A,变更记录表_产品!A:J,10,0),"")</f>
        <v>0.1</v>
      </c>
      <c r="J532" s="61">
        <f>IFERROR(VLOOKUP(A:A,变更记录表_产品!A:H,8,0),"")</f>
        <v>0</v>
      </c>
      <c r="K532" s="65" t="str">
        <f>IFERROR(VLOOKUP(A:A,变更记录表_产品!A:M,13,0),"")</f>
        <v>杨潇白</v>
      </c>
      <c r="L532" s="65" t="str">
        <f>IFERROR(VLOOKUP(A:A,变更记录表_产品!A:N,14,0),"")</f>
        <v>陈飞</v>
      </c>
      <c r="M532" s="50">
        <f>IFERROR(VLOOKUP(A:A,变更记录表_产品!A:K,11,0),"")</f>
        <v>42691</v>
      </c>
      <c r="N532" s="50">
        <f>IFERROR(VLOOKUP(A:A,变更记录表_产品!A:L,12,0),"")</f>
        <v>42691</v>
      </c>
      <c r="O532" s="20">
        <f t="shared" ca="1" si="8"/>
        <v>427</v>
      </c>
      <c r="P532" s="65" t="str">
        <f>IFERROR(VLOOKUP(A:A,变更记录表_产品!A:O,15,0),"")</f>
        <v>数据变更</v>
      </c>
      <c r="Q532" s="70" t="str">
        <f>IFERROR(VLOOKUP(A:A,变更记录表_产品!A:P,16,0),"")</f>
        <v>已完成</v>
      </c>
      <c r="R532" s="40" t="str">
        <f>IFERROR(VLOOKUP(A:A,变更记录表_产品!A:Q,17,0),"")</f>
        <v>.\数据提取变更签字扫描件\机务\20161116-15POT0251修改-signed.pdf</v>
      </c>
      <c r="S532" s="70" t="s">
        <v>92</v>
      </c>
      <c r="T532" s="71" t="s">
        <v>232</v>
      </c>
    </row>
    <row r="533" spans="1:20">
      <c r="A533" s="19">
        <v>531</v>
      </c>
      <c r="B533" s="50">
        <f>IFERROR(VLOOKUP(A:A,变更记录表_产品!A:B,2,0),"")</f>
        <v>42690</v>
      </c>
      <c r="C533" s="43" t="str">
        <f>IFERROR(VLOOKUP(A:A,变更记录表_产品!A:C,3,0),"")</f>
        <v>张志瑜</v>
      </c>
      <c r="D533" s="43" t="str">
        <f>IFERROR(VLOOKUP(A:A,变更记录表_产品!A:D,4,0),"")</f>
        <v>采购保障部</v>
      </c>
      <c r="E533" s="43" t="str">
        <f>IFERROR(VLOOKUP(A:A,变更记录表_产品!A:E,5,0),"")</f>
        <v>MIS</v>
      </c>
      <c r="F533" s="40" t="str">
        <f>IFERROR(VLOOKUP(A:A,变更记录表_产品!A:F,6,0),"")</f>
        <v>20161116-件号3876227-2从BF退回DX</v>
      </c>
      <c r="G533" s="46" t="str">
        <f>IFERROR(VLOOKUP(A:A,变更记录表_产品!A:G,7,0),"")</f>
        <v xml:space="preserve">件号：3876227-2，序号：151124124809 退回 DX </v>
      </c>
      <c r="H533" s="57" t="str">
        <f>IFERROR(VLOOKUP(A:A,变更记录表_产品!A:I,9,0),"")</f>
        <v>中</v>
      </c>
      <c r="I533" s="57">
        <f>IFERROR(VLOOKUP(A:A,变更记录表_产品!A:J,10,0),"")</f>
        <v>0.1</v>
      </c>
      <c r="J533" s="61">
        <f>IFERROR(VLOOKUP(A:A,变更记录表_产品!A:H,8,0),"")</f>
        <v>0</v>
      </c>
      <c r="K533" s="65" t="str">
        <f>IFERROR(VLOOKUP(A:A,变更记录表_产品!A:M,13,0),"")</f>
        <v>杨潇白</v>
      </c>
      <c r="L533" s="65" t="str">
        <f>IFERROR(VLOOKUP(A:A,变更记录表_产品!A:N,14,0),"")</f>
        <v>陈飞</v>
      </c>
      <c r="M533" s="50">
        <f>IFERROR(VLOOKUP(A:A,变更记录表_产品!A:K,11,0),"")</f>
        <v>42691</v>
      </c>
      <c r="N533" s="50">
        <f>IFERROR(VLOOKUP(A:A,变更记录表_产品!A:L,12,0),"")</f>
        <v>42691</v>
      </c>
      <c r="O533" s="20">
        <f t="shared" ca="1" si="8"/>
        <v>427</v>
      </c>
      <c r="P533" s="65" t="str">
        <f>IFERROR(VLOOKUP(A:A,变更记录表_产品!A:O,15,0),"")</f>
        <v>数据变更</v>
      </c>
      <c r="Q533" s="70" t="str">
        <f>IFERROR(VLOOKUP(A:A,变更记录表_产品!A:P,16,0),"")</f>
        <v>已完成</v>
      </c>
      <c r="R533" s="40" t="str">
        <f>IFERROR(VLOOKUP(A:A,变更记录表_产品!A:Q,17,0),"")</f>
        <v>.\数据提取变更签字扫描件\机务\20161116-件号3876227-2从BF退回DX-signed.pdf</v>
      </c>
      <c r="S533" s="70" t="s">
        <v>92</v>
      </c>
      <c r="T533" s="71" t="s">
        <v>232</v>
      </c>
    </row>
    <row r="534" spans="1:20" ht="22.5">
      <c r="A534" s="19">
        <v>532</v>
      </c>
      <c r="B534" s="50">
        <f>IFERROR(VLOOKUP(A:A,变更记录表_产品!A:B,2,0),"")</f>
        <v>42690</v>
      </c>
      <c r="C534" s="43" t="str">
        <f>IFERROR(VLOOKUP(A:A,变更记录表_产品!A:C,3,0),"")</f>
        <v>张志瑜</v>
      </c>
      <c r="D534" s="43" t="str">
        <f>IFERROR(VLOOKUP(A:A,变更记录表_产品!A:D,4,0),"")</f>
        <v>采购保障部</v>
      </c>
      <c r="E534" s="43" t="str">
        <f>IFERROR(VLOOKUP(A:A,变更记录表_产品!A:E,5,0),"")</f>
        <v>MIS</v>
      </c>
      <c r="F534" s="40" t="str">
        <f>IFERROR(VLOOKUP(A:A,变更记录表_产品!A:F,6,0),"")</f>
        <v>20161116-16POLS0557供应商修改</v>
      </c>
      <c r="G534" s="46" t="str">
        <f>IFERROR(VLOOKUP(A:A,变更记录表_产品!A:G,7,0),"")</f>
        <v>16POLS0557合同供应商改为0572上海吉祥航空股份有限公司</v>
      </c>
      <c r="H534" s="57" t="str">
        <f>IFERROR(VLOOKUP(A:A,变更记录表_产品!A:I,9,0),"")</f>
        <v>中</v>
      </c>
      <c r="I534" s="57">
        <f>IFERROR(VLOOKUP(A:A,变更记录表_产品!A:J,10,0),"")</f>
        <v>0.1</v>
      </c>
      <c r="J534" s="61">
        <f>IFERROR(VLOOKUP(A:A,变更记录表_产品!A:H,8,0),"")</f>
        <v>0</v>
      </c>
      <c r="K534" s="65" t="str">
        <f>IFERROR(VLOOKUP(A:A,变更记录表_产品!A:M,13,0),"")</f>
        <v>杨潇白</v>
      </c>
      <c r="L534" s="65" t="str">
        <f>IFERROR(VLOOKUP(A:A,变更记录表_产品!A:N,14,0),"")</f>
        <v>陈飞</v>
      </c>
      <c r="M534" s="50">
        <f>IFERROR(VLOOKUP(A:A,变更记录表_产品!A:K,11,0),"")</f>
        <v>42691</v>
      </c>
      <c r="N534" s="50">
        <f>IFERROR(VLOOKUP(A:A,变更记录表_产品!A:L,12,0),"")</f>
        <v>42691</v>
      </c>
      <c r="O534" s="20">
        <f t="shared" ca="1" si="8"/>
        <v>427</v>
      </c>
      <c r="P534" s="65" t="str">
        <f>IFERROR(VLOOKUP(A:A,变更记录表_产品!A:O,15,0),"")</f>
        <v>数据变更</v>
      </c>
      <c r="Q534" s="70" t="str">
        <f>IFERROR(VLOOKUP(A:A,变更记录表_产品!A:P,16,0),"")</f>
        <v>已完成</v>
      </c>
      <c r="R534" s="40" t="str">
        <f>IFERROR(VLOOKUP(A:A,变更记录表_产品!A:Q,17,0),"")</f>
        <v>.\数据提取变更签字扫描件\机务\20161116-16POLS0557供应商修改-signed.pdf</v>
      </c>
      <c r="S534" s="70" t="s">
        <v>92</v>
      </c>
      <c r="T534" s="71" t="s">
        <v>232</v>
      </c>
    </row>
    <row r="535" spans="1:20" ht="33.75">
      <c r="A535" s="19">
        <v>533</v>
      </c>
      <c r="B535" s="50">
        <f>IFERROR(VLOOKUP(A:A,变更记录表_产品!A:B,2,0),"")</f>
        <v>42690</v>
      </c>
      <c r="C535" s="43" t="str">
        <f>IFERROR(VLOOKUP(A:A,变更记录表_产品!A:C,3,0),"")</f>
        <v>张志瑜</v>
      </c>
      <c r="D535" s="43" t="str">
        <f>IFERROR(VLOOKUP(A:A,变更记录表_产品!A:D,4,0),"")</f>
        <v>采购保障部</v>
      </c>
      <c r="E535" s="43" t="str">
        <f>IFERROR(VLOOKUP(A:A,变更记录表_产品!A:E,5,0),"")</f>
        <v>MIS</v>
      </c>
      <c r="F535" s="40" t="str">
        <f>IFERROR(VLOOKUP(A:A,变更记录表_产品!A:F,6,0),"")</f>
        <v>20161116-互换件问题--紧急！</v>
      </c>
      <c r="G535" s="46" t="str">
        <f>IFERROR(VLOOKUP(A:A,变更记录表_产品!A:G,7,0),"")</f>
        <v>在综合查询界面可看出，件号：335-310-803-0 可以被335-310-708-0 取代。但到件号定义界面发现：335-310-803-0 并没有互换件信息。</v>
      </c>
      <c r="H535" s="57" t="str">
        <f>IFERROR(VLOOKUP(A:A,变更记录表_产品!A:I,9,0),"")</f>
        <v>高</v>
      </c>
      <c r="I535" s="57">
        <f>IFERROR(VLOOKUP(A:A,变更记录表_产品!A:J,10,0),"")</f>
        <v>0.1</v>
      </c>
      <c r="J535" s="61">
        <f>IFERROR(VLOOKUP(A:A,变更记录表_产品!A:H,8,0),"")</f>
        <v>0</v>
      </c>
      <c r="K535" s="65" t="str">
        <f>IFERROR(VLOOKUP(A:A,变更记录表_产品!A:M,13,0),"")</f>
        <v>杨潇白</v>
      </c>
      <c r="L535" s="65" t="str">
        <f>IFERROR(VLOOKUP(A:A,变更记录表_产品!A:N,14,0),"")</f>
        <v>陈飞</v>
      </c>
      <c r="M535" s="50">
        <f>IFERROR(VLOOKUP(A:A,变更记录表_产品!A:K,11,0),"")</f>
        <v>42691</v>
      </c>
      <c r="N535" s="50">
        <f>IFERROR(VLOOKUP(A:A,变更记录表_产品!A:L,12,0),"")</f>
        <v>42691</v>
      </c>
      <c r="O535" s="20">
        <f t="shared" ca="1" si="8"/>
        <v>427</v>
      </c>
      <c r="P535" s="65" t="str">
        <f>IFERROR(VLOOKUP(A:A,变更记录表_产品!A:O,15,0),"")</f>
        <v>数据变更</v>
      </c>
      <c r="Q535" s="70" t="str">
        <f>IFERROR(VLOOKUP(A:A,变更记录表_产品!A:P,16,0),"")</f>
        <v>已完成</v>
      </c>
      <c r="R535" s="40" t="str">
        <f>IFERROR(VLOOKUP(A:A,变更记录表_产品!A:Q,17,0),"")</f>
        <v>.\数据提取变更签字扫描件\机务\20161116-互换件问题--紧急-signed.pdf</v>
      </c>
      <c r="S535" s="70" t="s">
        <v>92</v>
      </c>
      <c r="T535" s="71" t="s">
        <v>232</v>
      </c>
    </row>
    <row r="536" spans="1:20" ht="33.75">
      <c r="A536" s="19">
        <v>534</v>
      </c>
      <c r="B536" s="50">
        <f>IFERROR(VLOOKUP(A:A,变更记录表_产品!A:B,2,0),"")</f>
        <v>42691</v>
      </c>
      <c r="C536" s="43" t="str">
        <f>IFERROR(VLOOKUP(A:A,变更记录表_产品!A:C,3,0),"")</f>
        <v>吴葵智</v>
      </c>
      <c r="D536" s="43" t="str">
        <f>IFERROR(VLOOKUP(A:A,变更记录表_产品!A:D,4,0),"")</f>
        <v>维修工程部</v>
      </c>
      <c r="E536" s="43" t="str">
        <f>IFERROR(VLOOKUP(A:A,变更记录表_产品!A:E,5,0),"")</f>
        <v>MIS</v>
      </c>
      <c r="F536" s="40" t="str">
        <f>IFERROR(VLOOKUP(A:A,变更记录表_产品!A:F,6,0),"")</f>
        <v>请在11月17日下班前帮忙导出附表中评估24章和27章延长间隔所需的数据</v>
      </c>
      <c r="G536" s="46" t="str">
        <f>IFERROR(VLOOKUP(A:A,变更记录表_产品!A:G,7,0),"")</f>
        <v>附件为24章和27章维修方案延长间隔所需的数据，请在11月17日下班前按照表中格式帮忙导出相关数据并邮件发我， 所需数据的截止日期至2016年6月31日。</v>
      </c>
      <c r="H536" s="57" t="str">
        <f>IFERROR(VLOOKUP(A:A,变更记录表_产品!A:I,9,0),"")</f>
        <v>高</v>
      </c>
      <c r="I536" s="57">
        <f>IFERROR(VLOOKUP(A:A,变更记录表_产品!A:J,10,0),"")</f>
        <v>0.1</v>
      </c>
      <c r="J536" s="61">
        <f>IFERROR(VLOOKUP(A:A,变更记录表_产品!A:H,8,0),"")</f>
        <v>0</v>
      </c>
      <c r="K536" s="65" t="str">
        <f>IFERROR(VLOOKUP(A:A,变更记录表_产品!A:M,13,0),"")</f>
        <v>程泽</v>
      </c>
      <c r="L536" s="65" t="str">
        <f>IFERROR(VLOOKUP(A:A,变更记录表_产品!A:N,14,0),"")</f>
        <v>陈飞</v>
      </c>
      <c r="M536" s="50">
        <f>IFERROR(VLOOKUP(A:A,变更记录表_产品!A:K,11,0),"")</f>
        <v>42691</v>
      </c>
      <c r="N536" s="50">
        <f>IFERROR(VLOOKUP(A:A,变更记录表_产品!A:L,12,0),"")</f>
        <v>42699</v>
      </c>
      <c r="O536" s="20">
        <f t="shared" ca="1" si="8"/>
        <v>426</v>
      </c>
      <c r="P536" s="65" t="str">
        <f>IFERROR(VLOOKUP(A:A,变更记录表_产品!A:O,15,0),"")</f>
        <v>数据提取</v>
      </c>
      <c r="Q536" s="70" t="str">
        <f>IFERROR(VLOOKUP(A:A,变更记录表_产品!A:P,16,0),"")</f>
        <v>已完成</v>
      </c>
      <c r="R536" s="40" t="str">
        <f>IFERROR(VLOOKUP(A:A,变更记录表_产品!A:Q,17,0),"")</f>
        <v>.\数据提取变更签字扫描件\机务\20170124.pdf</v>
      </c>
      <c r="S536" s="70" t="s">
        <v>144</v>
      </c>
      <c r="T536" s="71" t="s">
        <v>232</v>
      </c>
    </row>
    <row r="537" spans="1:20" ht="22.5">
      <c r="A537" s="19">
        <v>535</v>
      </c>
      <c r="B537" s="50">
        <f>IFERROR(VLOOKUP(A:A,变更记录表_产品!A:B,2,0),"")</f>
        <v>42691</v>
      </c>
      <c r="C537" s="43" t="str">
        <f>IFERROR(VLOOKUP(A:A,变更记录表_产品!A:C,3,0),"")</f>
        <v>夏友平</v>
      </c>
      <c r="D537" s="43" t="str">
        <f>IFERROR(VLOOKUP(A:A,变更记录表_产品!A:D,4,0),"")</f>
        <v>维修工程部</v>
      </c>
      <c r="E537" s="43" t="str">
        <f>IFERROR(VLOOKUP(A:A,变更记录表_产品!A:E,5,0),"")</f>
        <v>MIS</v>
      </c>
      <c r="F537" s="40" t="str">
        <f>IFERROR(VLOOKUP(A:A,变更记录表_产品!A:F,6,0),"")</f>
        <v>飞机基本信息修订需求（B-8871）</v>
      </c>
      <c r="G537" s="46" t="str">
        <f>IFERROR(VLOOKUP(A:A,变更记录表_产品!A:G,7,0),"")</f>
        <v>烦请根据附件帮忙修订一下B-8871飞机基本信息，谢谢！</v>
      </c>
      <c r="H537" s="57" t="str">
        <f>IFERROR(VLOOKUP(A:A,变更记录表_产品!A:I,9,0),"")</f>
        <v>高</v>
      </c>
      <c r="I537" s="57">
        <f>IFERROR(VLOOKUP(A:A,变更记录表_产品!A:J,10,0),"")</f>
        <v>0.1</v>
      </c>
      <c r="J537" s="61" t="str">
        <f>IFERROR(VLOOKUP(A:A,变更记录表_产品!A:H,8,0),"")</f>
        <v>新飞机</v>
      </c>
      <c r="K537" s="65" t="str">
        <f>IFERROR(VLOOKUP(A:A,变更记录表_产品!A:M,13,0),"")</f>
        <v>程泽</v>
      </c>
      <c r="L537" s="65" t="str">
        <f>IFERROR(VLOOKUP(A:A,变更记录表_产品!A:N,14,0),"")</f>
        <v>陈飞</v>
      </c>
      <c r="M537" s="50">
        <f>IFERROR(VLOOKUP(A:A,变更记录表_产品!A:K,11,0),"")</f>
        <v>42692</v>
      </c>
      <c r="N537" s="50">
        <f>IFERROR(VLOOKUP(A:A,变更记录表_产品!A:L,12,0),"")</f>
        <v>42691</v>
      </c>
      <c r="O537" s="20">
        <f t="shared" ca="1" si="8"/>
        <v>426</v>
      </c>
      <c r="P537" s="65" t="str">
        <f>IFERROR(VLOOKUP(A:A,变更记录表_产品!A:O,15,0),"")</f>
        <v>数据变更</v>
      </c>
      <c r="Q537" s="70" t="str">
        <f>IFERROR(VLOOKUP(A:A,变更记录表_产品!A:P,16,0),"")</f>
        <v>已完成</v>
      </c>
      <c r="R537" s="40" t="str">
        <f>IFERROR(VLOOKUP(A:A,变更记录表_产品!A:Q,17,0),"")</f>
        <v>无需签字</v>
      </c>
      <c r="S537" s="70" t="s">
        <v>92</v>
      </c>
      <c r="T537" s="71" t="s">
        <v>232</v>
      </c>
    </row>
    <row r="538" spans="1:20" ht="56.25">
      <c r="A538" s="19">
        <v>536</v>
      </c>
      <c r="B538" s="50">
        <f>IFERROR(VLOOKUP(A:A,变更记录表_产品!A:B,2,0),"")</f>
        <v>42691</v>
      </c>
      <c r="C538" s="43" t="str">
        <f>IFERROR(VLOOKUP(A:A,变更记录表_产品!A:C,3,0),"")</f>
        <v>张海燕</v>
      </c>
      <c r="D538" s="43" t="str">
        <f>IFERROR(VLOOKUP(A:A,变更记录表_产品!A:D,4,0),"")</f>
        <v>维修工程部</v>
      </c>
      <c r="E538" s="43" t="str">
        <f>IFERROR(VLOOKUP(A:A,变更记录表_产品!A:E,5,0),"")</f>
        <v>MIS</v>
      </c>
      <c r="F538" s="40" t="str">
        <f>IFERROR(VLOOKUP(A:A,变更记录表_产品!A:F,6,0),"")</f>
        <v>B8871装机导入样本</v>
      </c>
      <c r="G538" s="46" t="str">
        <f>IFERROR(VLOOKUP(A:A,变更记录表_产品!A:G,7,0),"")</f>
        <v>附件是飞机B8871的装机导入清册，麻烦导入一下。 
仓库样本选最新的飞机，例如B8647 
原始装机日期如下： 
B8871装机清册，Move Type:原始装机。Move Date：2016-11-15</v>
      </c>
      <c r="H538" s="57" t="str">
        <f>IFERROR(VLOOKUP(A:A,变更记录表_产品!A:I,9,0),"")</f>
        <v>高</v>
      </c>
      <c r="I538" s="57">
        <f>IFERROR(VLOOKUP(A:A,变更记录表_产品!A:J,10,0),"")</f>
        <v>0.1</v>
      </c>
      <c r="J538" s="61" t="str">
        <f>IFERROR(VLOOKUP(A:A,变更记录表_产品!A:H,8,0),"")</f>
        <v>新飞机</v>
      </c>
      <c r="K538" s="65" t="str">
        <f>IFERROR(VLOOKUP(A:A,变更记录表_产品!A:M,13,0),"")</f>
        <v>程泽</v>
      </c>
      <c r="L538" s="65" t="str">
        <f>IFERROR(VLOOKUP(A:A,变更记录表_产品!A:N,14,0),"")</f>
        <v>陈飞</v>
      </c>
      <c r="M538" s="50">
        <f>IFERROR(VLOOKUP(A:A,变更记录表_产品!A:K,11,0),"")</f>
        <v>42692</v>
      </c>
      <c r="N538" s="50" t="str">
        <f>IFERROR(VLOOKUP(A:A,变更记录表_产品!A:L,12,0),"")</f>
        <v>2016/11/17
2016/11/23反应有30项没有导入MIS系统
2016/11/25
导入剩余的</v>
      </c>
      <c r="O538" s="20">
        <f t="shared" ca="1" si="8"/>
        <v>426</v>
      </c>
      <c r="P538" s="65" t="str">
        <f>IFERROR(VLOOKUP(A:A,变更记录表_产品!A:O,15,0),"")</f>
        <v>数据变更</v>
      </c>
      <c r="Q538" s="70" t="str">
        <f>IFERROR(VLOOKUP(A:A,变更记录表_产品!A:P,16,0),"")</f>
        <v>已完成</v>
      </c>
      <c r="R538" s="40" t="str">
        <f>IFERROR(VLOOKUP(A:A,变更记录表_产品!A:Q,17,0),"")</f>
        <v>无需签字</v>
      </c>
      <c r="S538" s="70" t="s">
        <v>144</v>
      </c>
      <c r="T538" s="71" t="s">
        <v>232</v>
      </c>
    </row>
    <row r="539" spans="1:20" ht="33.75">
      <c r="A539" s="19">
        <v>537</v>
      </c>
      <c r="B539" s="50">
        <f>IFERROR(VLOOKUP(A:A,变更记录表_产品!A:B,2,0),"")</f>
        <v>42691</v>
      </c>
      <c r="C539" s="43" t="str">
        <f>IFERROR(VLOOKUP(A:A,变更记录表_产品!A:C,3,0),"")</f>
        <v>张志瑜</v>
      </c>
      <c r="D539" s="43" t="str">
        <f>IFERROR(VLOOKUP(A:A,变更记录表_产品!A:D,4,0),"")</f>
        <v>采购保障部</v>
      </c>
      <c r="E539" s="43" t="str">
        <f>IFERROR(VLOOKUP(A:A,变更记录表_产品!A:E,5,0),"")</f>
        <v>MIS</v>
      </c>
      <c r="F539" s="40" t="str">
        <f>IFERROR(VLOOKUP(A:A,变更记录表_产品!A:F,6,0),"")</f>
        <v>20161117-69000942-151取消GH退回YC</v>
      </c>
      <c r="G539" s="46" t="str">
        <f>IFERROR(VLOOKUP(A:A,变更记录表_产品!A:G,7,0),"")</f>
        <v>件号：69000942-151，序号：MK5A-02313 退回 YC 该合同号恢复到全部收料状态，可再重新做发料申请。</v>
      </c>
      <c r="H539" s="57" t="str">
        <f>IFERROR(VLOOKUP(A:A,变更记录表_产品!A:I,9,0),"")</f>
        <v>中</v>
      </c>
      <c r="I539" s="57">
        <f>IFERROR(VLOOKUP(A:A,变更记录表_产品!A:J,10,0),"")</f>
        <v>0.1</v>
      </c>
      <c r="J539" s="61">
        <f>IFERROR(VLOOKUP(A:A,变更记录表_产品!A:H,8,0),"")</f>
        <v>0</v>
      </c>
      <c r="K539" s="65" t="str">
        <f>IFERROR(VLOOKUP(A:A,变更记录表_产品!A:M,13,0),"")</f>
        <v>杨潇白</v>
      </c>
      <c r="L539" s="65" t="str">
        <f>IFERROR(VLOOKUP(A:A,变更记录表_产品!A:N,14,0),"")</f>
        <v>陈飞</v>
      </c>
      <c r="M539" s="50">
        <f>IFERROR(VLOOKUP(A:A,变更记录表_产品!A:K,11,0),"")</f>
        <v>42699</v>
      </c>
      <c r="N539" s="50">
        <f>IFERROR(VLOOKUP(A:A,变更记录表_产品!A:L,12,0),"")</f>
        <v>42699</v>
      </c>
      <c r="O539" s="20">
        <f t="shared" ca="1" si="8"/>
        <v>426</v>
      </c>
      <c r="P539" s="65" t="str">
        <f>IFERROR(VLOOKUP(A:A,变更记录表_产品!A:O,15,0),"")</f>
        <v>数据变更</v>
      </c>
      <c r="Q539" s="70" t="str">
        <f>IFERROR(VLOOKUP(A:A,变更记录表_产品!A:P,16,0),"")</f>
        <v>已完成</v>
      </c>
      <c r="R539" s="40" t="str">
        <f>IFERROR(VLOOKUP(A:A,变更记录表_产品!A:Q,17,0),"")</f>
        <v>.\数据提取变更签字扫描件\机务\20161117-69000942-151取消GH退回YC-signed.pdf</v>
      </c>
      <c r="S539" s="70" t="s">
        <v>92</v>
      </c>
      <c r="T539" s="71" t="s">
        <v>232</v>
      </c>
    </row>
    <row r="540" spans="1:20">
      <c r="A540" s="19">
        <v>538</v>
      </c>
      <c r="B540" s="50">
        <f>IFERROR(VLOOKUP(A:A,变更记录表_产品!A:B,2,0),"")</f>
        <v>42692</v>
      </c>
      <c r="C540" s="43" t="str">
        <f>IFERROR(VLOOKUP(A:A,变更记录表_产品!A:C,3,0),"")</f>
        <v>盛斌斌</v>
      </c>
      <c r="D540" s="43" t="str">
        <f>IFERROR(VLOOKUP(A:A,变更记录表_产品!A:D,4,0),"")</f>
        <v>维修工程部</v>
      </c>
      <c r="E540" s="43" t="str">
        <f>IFERROR(VLOOKUP(A:A,变更记录表_产品!A:E,5,0),"")</f>
        <v>MIS</v>
      </c>
      <c r="F540" s="40" t="str">
        <f>IFERROR(VLOOKUP(A:A,变更记录表_产品!A:F,6,0),"")</f>
        <v>8871时控件IT标准版</v>
      </c>
      <c r="G540" s="46">
        <f>IFERROR(VLOOKUP(A:A,变更记录表_产品!A:G,7,0),"")</f>
        <v>0</v>
      </c>
      <c r="H540" s="57" t="str">
        <f>IFERROR(VLOOKUP(A:A,变更记录表_产品!A:I,9,0),"")</f>
        <v>高</v>
      </c>
      <c r="I540" s="57">
        <f>IFERROR(VLOOKUP(A:A,变更记录表_产品!A:J,10,0),"")</f>
        <v>0</v>
      </c>
      <c r="J540" s="61" t="str">
        <f>IFERROR(VLOOKUP(A:A,变更记录表_产品!A:H,8,0),"")</f>
        <v>新飞机</v>
      </c>
      <c r="K540" s="65" t="str">
        <f>IFERROR(VLOOKUP(A:A,变更记录表_产品!A:M,13,0),"")</f>
        <v>程泽</v>
      </c>
      <c r="L540" s="65" t="str">
        <f>IFERROR(VLOOKUP(A:A,变更记录表_产品!A:N,14,0),"")</f>
        <v>陈飞</v>
      </c>
      <c r="M540" s="50">
        <f>IFERROR(VLOOKUP(A:A,变更记录表_产品!A:K,11,0),"")</f>
        <v>42692</v>
      </c>
      <c r="N540" s="50">
        <f>IFERROR(VLOOKUP(A:A,变更记录表_产品!A:L,12,0),"")</f>
        <v>42696</v>
      </c>
      <c r="O540" s="20">
        <f t="shared" ca="1" si="8"/>
        <v>425</v>
      </c>
      <c r="P540" s="65" t="str">
        <f>IFERROR(VLOOKUP(A:A,变更记录表_产品!A:O,15,0),"")</f>
        <v>数据变更</v>
      </c>
      <c r="Q540" s="70" t="str">
        <f>IFERROR(VLOOKUP(A:A,变更记录表_产品!A:P,16,0),"")</f>
        <v>已完成</v>
      </c>
      <c r="R540" s="40" t="str">
        <f>IFERROR(VLOOKUP(A:A,变更记录表_产品!A:Q,17,0),"")</f>
        <v>无需签字</v>
      </c>
      <c r="S540" s="70" t="s">
        <v>144</v>
      </c>
      <c r="T540" s="71" t="s">
        <v>232</v>
      </c>
    </row>
    <row r="541" spans="1:20" ht="22.5">
      <c r="A541" s="19">
        <v>539</v>
      </c>
      <c r="B541" s="50">
        <f>IFERROR(VLOOKUP(A:A,变更记录表_产品!A:B,2,0),"")</f>
        <v>42692</v>
      </c>
      <c r="C541" s="43" t="str">
        <f>IFERROR(VLOOKUP(A:A,变更记录表_产品!A:C,3,0),"")</f>
        <v>张志瑜</v>
      </c>
      <c r="D541" s="43" t="str">
        <f>IFERROR(VLOOKUP(A:A,变更记录表_产品!A:D,4,0),"")</f>
        <v>维修工程部</v>
      </c>
      <c r="E541" s="43" t="str">
        <f>IFERROR(VLOOKUP(A:A,变更记录表_产品!A:E,5,0),"")</f>
        <v>MIS</v>
      </c>
      <c r="F541" s="40" t="str">
        <f>IFERROR(VLOOKUP(A:A,变更记录表_产品!A:F,6,0),"")</f>
        <v>Re:Re:Re:删除最后一步移动步骤</v>
      </c>
      <c r="G541" s="46" t="str">
        <f>IFERROR(VLOOKUP(A:A,变更记录表_产品!A:G,7,0),"")</f>
        <v>麻烦再根据附件内，，把这个件的位置修改为“B8427”，谢谢！</v>
      </c>
      <c r="H541" s="57" t="str">
        <f>IFERROR(VLOOKUP(A:A,变更记录表_产品!A:I,9,0),"")</f>
        <v>中</v>
      </c>
      <c r="I541" s="57">
        <f>IFERROR(VLOOKUP(A:A,变更记录表_产品!A:J,10,0),"")</f>
        <v>0.1</v>
      </c>
      <c r="J541" s="61" t="str">
        <f>IFERROR(VLOOKUP(A:A,变更记录表_产品!A:H,8,0),"")</f>
        <v>2016/11/22反馈错误的移动历史已经删除了，但界面上部的位置、架位还没改，还在B6561上。 请也修改为位置：B8427， 架位：2650GM</v>
      </c>
      <c r="K541" s="65" t="str">
        <f>IFERROR(VLOOKUP(A:A,变更记录表_产品!A:M,13,0),"")</f>
        <v>程泽</v>
      </c>
      <c r="L541" s="65" t="str">
        <f>IFERROR(VLOOKUP(A:A,变更记录表_产品!A:N,14,0),"")</f>
        <v>陈飞</v>
      </c>
      <c r="M541" s="50">
        <f>IFERROR(VLOOKUP(A:A,变更记录表_产品!A:K,11,0),"")</f>
        <v>0</v>
      </c>
      <c r="N541" s="50">
        <f>IFERROR(VLOOKUP(A:A,变更记录表_产品!A:L,12,0),"")</f>
        <v>42699</v>
      </c>
      <c r="O541" s="20">
        <f t="shared" ca="1" si="8"/>
        <v>425</v>
      </c>
      <c r="P541" s="65" t="str">
        <f>IFERROR(VLOOKUP(A:A,变更记录表_产品!A:O,15,0),"")</f>
        <v>数据变更</v>
      </c>
      <c r="Q541" s="70" t="str">
        <f>IFERROR(VLOOKUP(A:A,变更记录表_产品!A:P,16,0),"")</f>
        <v>已完成</v>
      </c>
      <c r="R541" s="40" t="str">
        <f>IFERROR(VLOOKUP(A:A,变更记录表_产品!A:Q,17,0),"")</f>
        <v>无需签字</v>
      </c>
      <c r="S541" s="70" t="s">
        <v>92</v>
      </c>
      <c r="T541" s="71" t="s">
        <v>232</v>
      </c>
    </row>
    <row r="542" spans="1:20" ht="22.5">
      <c r="A542" s="19">
        <v>540</v>
      </c>
      <c r="B542" s="50">
        <f>IFERROR(VLOOKUP(A:A,变更记录表_产品!A:B,2,0),"")</f>
        <v>42692</v>
      </c>
      <c r="C542" s="43" t="str">
        <f>IFERROR(VLOOKUP(A:A,变更记录表_产品!A:C,3,0),"")</f>
        <v>张志瑜</v>
      </c>
      <c r="D542" s="43" t="str">
        <f>IFERROR(VLOOKUP(A:A,变更记录表_产品!A:D,4,0),"")</f>
        <v>采购保障部</v>
      </c>
      <c r="E542" s="43" t="str">
        <f>IFERROR(VLOOKUP(A:A,变更记录表_产品!A:E,5,0),"")</f>
        <v>MIS</v>
      </c>
      <c r="F542" s="40" t="str">
        <f>IFERROR(VLOOKUP(A:A,变更记录表_产品!A:F,6,0),"")</f>
        <v>20161118-条码101301历史移动记录问题</v>
      </c>
      <c r="G542" s="46" t="str">
        <f>IFERROR(VLOOKUP(A:A,变更记录表_产品!A:G,7,0),"")</f>
        <v xml:space="preserve">条形码 101301历史数据不全，无法看出是从哪个供应商购买、何时购买、合同号、购买单价、币种。 </v>
      </c>
      <c r="H542" s="57" t="str">
        <f>IFERROR(VLOOKUP(A:A,变更记录表_产品!A:I,9,0),"")</f>
        <v>高</v>
      </c>
      <c r="I542" s="57">
        <f>IFERROR(VLOOKUP(A:A,变更记录表_产品!A:J,10,0),"")</f>
        <v>0.1</v>
      </c>
      <c r="J542" s="61">
        <f>IFERROR(VLOOKUP(A:A,变更记录表_产品!A:H,8,0),"")</f>
        <v>0</v>
      </c>
      <c r="K542" s="65" t="str">
        <f>IFERROR(VLOOKUP(A:A,变更记录表_产品!A:M,13,0),"")</f>
        <v>杨潇白</v>
      </c>
      <c r="L542" s="65" t="str">
        <f>IFERROR(VLOOKUP(A:A,变更记录表_产品!A:N,14,0),"")</f>
        <v>陈飞</v>
      </c>
      <c r="M542" s="50">
        <f>IFERROR(VLOOKUP(A:A,变更记录表_产品!A:K,11,0),"")</f>
        <v>42696</v>
      </c>
      <c r="N542" s="50">
        <f>IFERROR(VLOOKUP(A:A,变更记录表_产品!A:L,12,0),"")</f>
        <v>42696</v>
      </c>
      <c r="O542" s="20">
        <f t="shared" ca="1" si="8"/>
        <v>425</v>
      </c>
      <c r="P542" s="65" t="str">
        <f>IFERROR(VLOOKUP(A:A,变更记录表_产品!A:O,15,0),"")</f>
        <v>数据变更</v>
      </c>
      <c r="Q542" s="70" t="str">
        <f>IFERROR(VLOOKUP(A:A,变更记录表_产品!A:P,16,0),"")</f>
        <v>已完成</v>
      </c>
      <c r="R542" s="40" t="str">
        <f>IFERROR(VLOOKUP(A:A,变更记录表_产品!A:Q,17,0),"")</f>
        <v>.\数据提取变更签字扫描件\机务\20161118-条码101301历史移动记录问题-signed.pdf</v>
      </c>
      <c r="S542" s="70" t="s">
        <v>143</v>
      </c>
      <c r="T542" s="71" t="s">
        <v>232</v>
      </c>
    </row>
    <row r="543" spans="1:20">
      <c r="A543" s="19">
        <v>541</v>
      </c>
      <c r="B543" s="50">
        <f>IFERROR(VLOOKUP(A:A,变更记录表_产品!A:B,2,0),"")</f>
        <v>42696</v>
      </c>
      <c r="C543" s="43" t="str">
        <f>IFERROR(VLOOKUP(A:A,变更记录表_产品!A:C,3,0),"")</f>
        <v>张志瑜</v>
      </c>
      <c r="D543" s="43" t="str">
        <f>IFERROR(VLOOKUP(A:A,变更记录表_产品!A:D,4,0),"")</f>
        <v>采购保障部</v>
      </c>
      <c r="E543" s="43" t="str">
        <f>IFERROR(VLOOKUP(A:A,变更记录表_产品!A:E,5,0),"")</f>
        <v>MIS</v>
      </c>
      <c r="F543" s="40" t="str">
        <f>IFERROR(VLOOKUP(A:A,变更记录表_产品!A:F,6,0),"")</f>
        <v>20161122-发票01704809无法推送</v>
      </c>
      <c r="G543" s="46" t="str">
        <f>IFERROR(VLOOKUP(A:A,变更记录表_产品!A:G,7,0),"")</f>
        <v>发票 01704809 ERP预估表不存在对应预估数据</v>
      </c>
      <c r="H543" s="57" t="str">
        <f>IFERROR(VLOOKUP(A:A,变更记录表_产品!A:I,9,0),"")</f>
        <v>中</v>
      </c>
      <c r="I543" s="57">
        <f>IFERROR(VLOOKUP(A:A,变更记录表_产品!A:J,10,0),"")</f>
        <v>0.1</v>
      </c>
      <c r="J543" s="61">
        <f>IFERROR(VLOOKUP(A:A,变更记录表_产品!A:H,8,0),"")</f>
        <v>0</v>
      </c>
      <c r="K543" s="65" t="str">
        <f>IFERROR(VLOOKUP(A:A,变更记录表_产品!A:M,13,0),"")</f>
        <v>杨潇白</v>
      </c>
      <c r="L543" s="65" t="str">
        <f>IFERROR(VLOOKUP(A:A,变更记录表_产品!A:N,14,0),"")</f>
        <v>陈飞</v>
      </c>
      <c r="M543" s="50">
        <f>IFERROR(VLOOKUP(A:A,变更记录表_产品!A:K,11,0),"")</f>
        <v>0</v>
      </c>
      <c r="N543" s="50">
        <f>IFERROR(VLOOKUP(A:A,变更记录表_产品!A:L,12,0),"")</f>
        <v>42698</v>
      </c>
      <c r="O543" s="20">
        <f t="shared" ca="1" si="8"/>
        <v>421</v>
      </c>
      <c r="P543" s="65" t="str">
        <f>IFERROR(VLOOKUP(A:A,变更记录表_产品!A:O,15,0),"")</f>
        <v>数据变更</v>
      </c>
      <c r="Q543" s="70" t="str">
        <f>IFERROR(VLOOKUP(A:A,变更记录表_产品!A:P,16,0),"")</f>
        <v>已完成</v>
      </c>
      <c r="R543" s="40" t="str">
        <f>IFERROR(VLOOKUP(A:A,变更记录表_产品!A:Q,17,0),"")</f>
        <v>.\数据提取变更签字扫描件\机务\20161122-发票01704809无法推送-signed.pdf</v>
      </c>
      <c r="S543" s="70" t="s">
        <v>142</v>
      </c>
      <c r="T543" s="71" t="s">
        <v>232</v>
      </c>
    </row>
    <row r="544" spans="1:20" ht="22.5">
      <c r="A544" s="19">
        <v>542</v>
      </c>
      <c r="B544" s="50">
        <f>IFERROR(VLOOKUP(A:A,变更记录表_产品!A:B,2,0),"")</f>
        <v>42696</v>
      </c>
      <c r="C544" s="43" t="str">
        <f>IFERROR(VLOOKUP(A:A,变更记录表_产品!A:C,3,0),"")</f>
        <v>张志瑜</v>
      </c>
      <c r="D544" s="43" t="str">
        <f>IFERROR(VLOOKUP(A:A,变更记录表_产品!A:D,4,0),"")</f>
        <v>采购保障部</v>
      </c>
      <c r="E544" s="43" t="str">
        <f>IFERROR(VLOOKUP(A:A,变更记录表_产品!A:E,5,0),"")</f>
        <v>MIS</v>
      </c>
      <c r="F544" s="40" t="str">
        <f>IFERROR(VLOOKUP(A:A,变更记录表_产品!A:F,6,0),"")</f>
        <v>20161122-16POT0211删除部分件号-signed</v>
      </c>
      <c r="G544" s="46" t="str">
        <f>IFERROR(VLOOKUP(A:A,变更记录表_产品!A:G,7,0),"")</f>
        <v>16POT0211该合同有 1 个工具未收料，现需将该件号做删除。合同状态变为：全部收料</v>
      </c>
      <c r="H544" s="57" t="str">
        <f>IFERROR(VLOOKUP(A:A,变更记录表_产品!A:I,9,0),"")</f>
        <v>中</v>
      </c>
      <c r="I544" s="57">
        <f>IFERROR(VLOOKUP(A:A,变更记录表_产品!A:J,10,0),"")</f>
        <v>0.1</v>
      </c>
      <c r="J544" s="61">
        <f>IFERROR(VLOOKUP(A:A,变更记录表_产品!A:H,8,0),"")</f>
        <v>0</v>
      </c>
      <c r="K544" s="65" t="str">
        <f>IFERROR(VLOOKUP(A:A,变更记录表_产品!A:M,13,0),"")</f>
        <v>杨潇白</v>
      </c>
      <c r="L544" s="65" t="str">
        <f>IFERROR(VLOOKUP(A:A,变更记录表_产品!A:N,14,0),"")</f>
        <v>陈飞</v>
      </c>
      <c r="M544" s="50">
        <f>IFERROR(VLOOKUP(A:A,变更记录表_产品!A:K,11,0),"")</f>
        <v>42702</v>
      </c>
      <c r="N544" s="50">
        <f>IFERROR(VLOOKUP(A:A,变更记录表_产品!A:L,12,0),"")</f>
        <v>42699</v>
      </c>
      <c r="O544" s="20">
        <f t="shared" ca="1" si="8"/>
        <v>421</v>
      </c>
      <c r="P544" s="65" t="str">
        <f>IFERROR(VLOOKUP(A:A,变更记录表_产品!A:O,15,0),"")</f>
        <v>数据变更</v>
      </c>
      <c r="Q544" s="70" t="str">
        <f>IFERROR(VLOOKUP(A:A,变更记录表_产品!A:P,16,0),"")</f>
        <v>已完成</v>
      </c>
      <c r="R544" s="40" t="str">
        <f>IFERROR(VLOOKUP(A:A,变更记录表_产品!A:Q,17,0),"")</f>
        <v>.\数据提取变更签字扫描件\机务\20161122-16POT0211删除部分件号-signed.pdf</v>
      </c>
      <c r="S544" s="70" t="s">
        <v>92</v>
      </c>
      <c r="T544" s="71" t="s">
        <v>232</v>
      </c>
    </row>
    <row r="545" spans="1:20">
      <c r="A545" s="19">
        <v>543</v>
      </c>
      <c r="B545" s="50">
        <f>IFERROR(VLOOKUP(A:A,变更记录表_产品!A:B,2,0),"")</f>
        <v>42697</v>
      </c>
      <c r="C545" s="43" t="str">
        <f>IFERROR(VLOOKUP(A:A,变更记录表_产品!A:C,3,0),"")</f>
        <v>张志瑜</v>
      </c>
      <c r="D545" s="43" t="str">
        <f>IFERROR(VLOOKUP(A:A,变更记录表_产品!A:D,4,0),"")</f>
        <v>采购保障部</v>
      </c>
      <c r="E545" s="43" t="str">
        <f>IFERROR(VLOOKUP(A:A,变更记录表_产品!A:E,5,0),"")</f>
        <v>MIS</v>
      </c>
      <c r="F545" s="40" t="str">
        <f>IFERROR(VLOOKUP(A:A,变更记录表_产品!A:F,6,0),"")</f>
        <v>20161123-工具803803系统数据重复</v>
      </c>
      <c r="G545" s="46" t="str">
        <f>IFERROR(VLOOKUP(A:A,变更记录表_产品!A:G,7,0),"")</f>
        <v>工具 803803 系统数据重复</v>
      </c>
      <c r="H545" s="57" t="str">
        <f>IFERROR(VLOOKUP(A:A,变更记录表_产品!A:I,9,0),"")</f>
        <v>中</v>
      </c>
      <c r="I545" s="57">
        <f>IFERROR(VLOOKUP(A:A,变更记录表_产品!A:J,10,0),"")</f>
        <v>0.1</v>
      </c>
      <c r="J545" s="61">
        <f>IFERROR(VLOOKUP(A:A,变更记录表_产品!A:H,8,0),"")</f>
        <v>0</v>
      </c>
      <c r="K545" s="65" t="str">
        <f>IFERROR(VLOOKUP(A:A,变更记录表_产品!A:M,13,0),"")</f>
        <v>杨潇白</v>
      </c>
      <c r="L545" s="65" t="str">
        <f>IFERROR(VLOOKUP(A:A,变更记录表_产品!A:N,14,0),"")</f>
        <v>陈飞</v>
      </c>
      <c r="M545" s="50">
        <f>IFERROR(VLOOKUP(A:A,变更记录表_产品!A:K,11,0),"")</f>
        <v>42702</v>
      </c>
      <c r="N545" s="50">
        <f>IFERROR(VLOOKUP(A:A,变更记录表_产品!A:L,12,0),"")</f>
        <v>42699</v>
      </c>
      <c r="O545" s="20">
        <f t="shared" ca="1" si="8"/>
        <v>420</v>
      </c>
      <c r="P545" s="65" t="str">
        <f>IFERROR(VLOOKUP(A:A,变更记录表_产品!A:O,15,0),"")</f>
        <v>数据变更</v>
      </c>
      <c r="Q545" s="70" t="str">
        <f>IFERROR(VLOOKUP(A:A,变更记录表_产品!A:P,16,0),"")</f>
        <v>已完成</v>
      </c>
      <c r="R545" s="40" t="str">
        <f>IFERROR(VLOOKUP(A:A,变更记录表_产品!A:Q,17,0),"")</f>
        <v>.\数据提取变更签字扫描件\机务\20161123-工具803803系统数据重复-signed.pdf</v>
      </c>
      <c r="S545" s="70" t="s">
        <v>143</v>
      </c>
      <c r="T545" s="71" t="s">
        <v>232</v>
      </c>
    </row>
    <row r="546" spans="1:20" ht="45">
      <c r="A546" s="19">
        <v>544</v>
      </c>
      <c r="B546" s="50">
        <f>IFERROR(VLOOKUP(A:A,变更记录表_产品!A:B,2,0),"")</f>
        <v>42697</v>
      </c>
      <c r="C546" s="43" t="str">
        <f>IFERROR(VLOOKUP(A:A,变更记录表_产品!A:C,3,0),"")</f>
        <v>张志瑜</v>
      </c>
      <c r="D546" s="43" t="str">
        <f>IFERROR(VLOOKUP(A:A,变更记录表_产品!A:D,4,0),"")</f>
        <v>采购保障部</v>
      </c>
      <c r="E546" s="43" t="str">
        <f>IFERROR(VLOOKUP(A:A,变更记录表_产品!A:E,5,0),"")</f>
        <v>MIS</v>
      </c>
      <c r="F546" s="40" t="str">
        <f>IFERROR(VLOOKUP(A:A,变更记录表_产品!A:F,6,0),"")</f>
        <v>20161123-3个件号系统报废数据问题+系统报废问题</v>
      </c>
      <c r="G546" s="46" t="str">
        <f>IFERROR(VLOOKUP(A:A,变更记录表_产品!A:G,7,0),"")</f>
        <v>件号 NSA5516CA10NJ 批次：1025518   
件号：ABS5006-6A  批次: 1078403  
件号：3M5490-1"   批次：1088650 
系统状态矛盾，报废流程有 BUG</v>
      </c>
      <c r="H546" s="57" t="str">
        <f>IFERROR(VLOOKUP(A:A,变更记录表_产品!A:I,9,0),"")</f>
        <v>中</v>
      </c>
      <c r="I546" s="57">
        <f>IFERROR(VLOOKUP(A:A,变更记录表_产品!A:J,10,0),"")</f>
        <v>0.1</v>
      </c>
      <c r="J546" s="61">
        <f>IFERROR(VLOOKUP(A:A,变更记录表_产品!A:H,8,0),"")</f>
        <v>0</v>
      </c>
      <c r="K546" s="65" t="str">
        <f>IFERROR(VLOOKUP(A:A,变更记录表_产品!A:M,13,0),"")</f>
        <v>杨潇白</v>
      </c>
      <c r="L546" s="65" t="str">
        <f>IFERROR(VLOOKUP(A:A,变更记录表_产品!A:N,14,0),"")</f>
        <v>陈飞</v>
      </c>
      <c r="M546" s="50">
        <f>IFERROR(VLOOKUP(A:A,变更记录表_产品!A:K,11,0),"")</f>
        <v>42702</v>
      </c>
      <c r="N546" s="50">
        <f>IFERROR(VLOOKUP(A:A,变更记录表_产品!A:L,12,0),"")</f>
        <v>42699</v>
      </c>
      <c r="O546" s="20">
        <f t="shared" ca="1" si="8"/>
        <v>420</v>
      </c>
      <c r="P546" s="65" t="str">
        <f>IFERROR(VLOOKUP(A:A,变更记录表_产品!A:O,15,0),"")</f>
        <v>数据变更</v>
      </c>
      <c r="Q546" s="70" t="str">
        <f>IFERROR(VLOOKUP(A:A,变更记录表_产品!A:P,16,0),"")</f>
        <v>已完成</v>
      </c>
      <c r="R546" s="40" t="str">
        <f>IFERROR(VLOOKUP(A:A,变更记录表_产品!A:Q,17,0),"")</f>
        <v>.\数据提取变更签字扫描件\机务\20161123-3个件号系统报废流程BUG-signed.pdf</v>
      </c>
      <c r="S546" s="70" t="s">
        <v>143</v>
      </c>
      <c r="T546" s="71" t="s">
        <v>232</v>
      </c>
    </row>
    <row r="547" spans="1:20" ht="90">
      <c r="A547" s="19">
        <v>545</v>
      </c>
      <c r="B547" s="50">
        <f>IFERROR(VLOOKUP(A:A,变更记录表_产品!A:B,2,0),"")</f>
        <v>42688</v>
      </c>
      <c r="C547" s="43" t="str">
        <f>IFERROR(VLOOKUP(A:A,变更记录表_产品!A:C,3,0),"")</f>
        <v>洪赟</v>
      </c>
      <c r="D547" s="43" t="str">
        <f>IFERROR(VLOOKUP(A:A,变更记录表_产品!A:D,4,0),"")</f>
        <v>维修工程部</v>
      </c>
      <c r="E547" s="43" t="str">
        <f>IFERROR(VLOOKUP(A:A,变更记录表_产品!A:E,5,0),"")</f>
        <v>MIS</v>
      </c>
      <c r="F547" s="40" t="str">
        <f>IFERROR(VLOOKUP(A:A,变更记录表_产品!A:F,6,0),"")</f>
        <v>F0682586 B6841 故障报告2</v>
      </c>
      <c r="G547" s="46" t="str">
        <f>IFERROR(VLOOKUP(A:A,变更记录表_产品!A:G,7,0),"")</f>
        <v>1、B6841的FLB682586故障报告1和2的拆换记录，麻烦请都删除，拆下件和装上件都退回到原来的位置，拆下件退回到飞机上的对应FIN号，装上件退回到DZ位置。
2、我发现两个装上件的移动历史中，还需要把上次错误的装上记录再删除一下，请看一下附件截图。前一次错误的记录中BIN号和目前的是不一样的，请注意。</v>
      </c>
      <c r="H547" s="57" t="str">
        <f>IFERROR(VLOOKUP(A:A,变更记录表_产品!A:I,9,0),"")</f>
        <v>中</v>
      </c>
      <c r="I547" s="57">
        <f>IFERROR(VLOOKUP(A:A,变更记录表_产品!A:J,10,0),"")</f>
        <v>0.2</v>
      </c>
      <c r="J547" s="61" t="str">
        <f>IFERROR(VLOOKUP(A:A,变更记录表_产品!A:H,8,0),"")</f>
        <v xml:space="preserve">工作者录入时把两次拆换的对应装上件搞反了。 </v>
      </c>
      <c r="K547" s="65" t="str">
        <f>IFERROR(VLOOKUP(A:A,变更记录表_产品!A:M,13,0),"")</f>
        <v>程泽</v>
      </c>
      <c r="L547" s="65" t="str">
        <f>IFERROR(VLOOKUP(A:A,变更记录表_产品!A:N,14,0),"")</f>
        <v>陈飞</v>
      </c>
      <c r="M547" s="50">
        <f>IFERROR(VLOOKUP(A:A,变更记录表_产品!A:K,11,0),"")</f>
        <v>0</v>
      </c>
      <c r="N547" s="50" t="str">
        <f>IFERROR(VLOOKUP(A:A,变更记录表_产品!A:L,12,0),"")</f>
        <v>2016/11/25反馈仍需修改
2016/11/29</v>
      </c>
      <c r="O547" s="20">
        <f t="shared" ca="1" si="8"/>
        <v>429</v>
      </c>
      <c r="P547" s="65" t="str">
        <f>IFERROR(VLOOKUP(A:A,变更记录表_产品!A:O,15,0),"")</f>
        <v>数据变更</v>
      </c>
      <c r="Q547" s="70" t="str">
        <f>IFERROR(VLOOKUP(A:A,变更记录表_产品!A:P,16,0),"")</f>
        <v>已完成</v>
      </c>
      <c r="R547" s="40" t="str">
        <f>IFERROR(VLOOKUP(A:A,变更记录表_产品!A:Q,17,0),"")</f>
        <v>.\数据提取变更签字扫描件\机务\20161202.pdf</v>
      </c>
      <c r="S547" s="70" t="s">
        <v>92</v>
      </c>
      <c r="T547" s="71" t="s">
        <v>232</v>
      </c>
    </row>
    <row r="548" spans="1:20" ht="22.5">
      <c r="A548" s="19">
        <v>546</v>
      </c>
      <c r="B548" s="50">
        <f>IFERROR(VLOOKUP(A:A,变更记录表_产品!A:B,2,0),"")</f>
        <v>42688</v>
      </c>
      <c r="C548" s="43" t="str">
        <f>IFERROR(VLOOKUP(A:A,变更记录表_产品!A:C,3,0),"")</f>
        <v>盛斌斌</v>
      </c>
      <c r="D548" s="43" t="str">
        <f>IFERROR(VLOOKUP(A:A,变更记录表_产品!A:D,4,0),"")</f>
        <v>维修工程部</v>
      </c>
      <c r="E548" s="43" t="str">
        <f>IFERROR(VLOOKUP(A:A,变更记录表_产品!A:E,5,0),"")</f>
        <v>MIS</v>
      </c>
      <c r="F548" s="40" t="str">
        <f>IFERROR(VLOOKUP(A:A,变更记录表_产品!A:F,6,0),"")</f>
        <v>修改序号</v>
      </c>
      <c r="G548" s="46" t="str">
        <f>IFERROR(VLOOKUP(A:A,变更记录表_产品!A:G,7,0),"")</f>
        <v>把PN：642W9956-501 SN：NA 这个件的序号从“NA”修改为“NA10”</v>
      </c>
      <c r="H548" s="57" t="str">
        <f>IFERROR(VLOOKUP(A:A,变更记录表_产品!A:I,9,0),"")</f>
        <v>中</v>
      </c>
      <c r="I548" s="57">
        <f>IFERROR(VLOOKUP(A:A,变更记录表_产品!A:J,10,0),"")</f>
        <v>0.1</v>
      </c>
      <c r="J548" s="61" t="str">
        <f>IFERROR(VLOOKUP(A:A,变更记录表_产品!A:H,8,0),"")</f>
        <v xml:space="preserve">这个件证书上没有序号，因此拆装录入我们准备以序号NA来完成（类似于油滤，盖板），但是序号为NA的件曾经被航材收料过，造成这个件号的拆装不能以NA序号来做，因此麻烦改一下。 </v>
      </c>
      <c r="K548" s="65" t="str">
        <f>IFERROR(VLOOKUP(A:A,变更记录表_产品!A:M,13,0),"")</f>
        <v>程泽</v>
      </c>
      <c r="L548" s="65" t="str">
        <f>IFERROR(VLOOKUP(A:A,变更记录表_产品!A:N,14,0),"")</f>
        <v>陈飞</v>
      </c>
      <c r="M548" s="50">
        <f>IFERROR(VLOOKUP(A:A,变更记录表_产品!A:K,11,0),"")</f>
        <v>0</v>
      </c>
      <c r="N548" s="50">
        <f>IFERROR(VLOOKUP(A:A,变更记录表_产品!A:L,12,0),"")</f>
        <v>42699</v>
      </c>
      <c r="O548" s="20">
        <f t="shared" ca="1" si="8"/>
        <v>429</v>
      </c>
      <c r="P548" s="65" t="str">
        <f>IFERROR(VLOOKUP(A:A,变更记录表_产品!A:O,15,0),"")</f>
        <v>数据变更</v>
      </c>
      <c r="Q548" s="70" t="str">
        <f>IFERROR(VLOOKUP(A:A,变更记录表_产品!A:P,16,0),"")</f>
        <v>已完成</v>
      </c>
      <c r="R548" s="40" t="str">
        <f>IFERROR(VLOOKUP(A:A,变更记录表_产品!A:Q,17,0),"")</f>
        <v>.\数据提取变更签字扫描件\机务\20161202.pdf</v>
      </c>
      <c r="S548" s="70" t="s">
        <v>92</v>
      </c>
      <c r="T548" s="71" t="s">
        <v>232</v>
      </c>
    </row>
    <row r="549" spans="1:20">
      <c r="A549" s="19">
        <v>547</v>
      </c>
      <c r="B549" s="50">
        <f>IFERROR(VLOOKUP(A:A,变更记录表_产品!A:B,2,0),"")</f>
        <v>42698</v>
      </c>
      <c r="C549" s="43" t="str">
        <f>IFERROR(VLOOKUP(A:A,变更记录表_产品!A:C,3,0),"")</f>
        <v>吴葵智</v>
      </c>
      <c r="D549" s="43" t="str">
        <f>IFERROR(VLOOKUP(A:A,变更记录表_产品!A:D,4,0),"")</f>
        <v>维修工程部</v>
      </c>
      <c r="E549" s="43" t="str">
        <f>IFERROR(VLOOKUP(A:A,变更记录表_产品!A:E,5,0),"")</f>
        <v>MIS</v>
      </c>
      <c r="F549" s="40" t="str">
        <f>IFERROR(VLOOKUP(A:A,变更记录表_产品!A:F,6,0),"")</f>
        <v>请帮忙将B-8872[MSN 7308]新飞机工卡MIS导入</v>
      </c>
      <c r="G549" s="46">
        <f>IFERROR(VLOOKUP(A:A,变更记录表_产品!A:G,7,0),"")</f>
        <v>0</v>
      </c>
      <c r="H549" s="57" t="str">
        <f>IFERROR(VLOOKUP(A:A,变更记录表_产品!A:I,9,0),"")</f>
        <v>高</v>
      </c>
      <c r="I549" s="57">
        <f>IFERROR(VLOOKUP(A:A,变更记录表_产品!A:J,10,0),"")</f>
        <v>0.1</v>
      </c>
      <c r="J549" s="61">
        <f>IFERROR(VLOOKUP(A:A,变更记录表_产品!A:H,8,0),"")</f>
        <v>0</v>
      </c>
      <c r="K549" s="65" t="str">
        <f>IFERROR(VLOOKUP(A:A,变更记录表_产品!A:M,13,0),"")</f>
        <v>程泽</v>
      </c>
      <c r="L549" s="65" t="str">
        <f>IFERROR(VLOOKUP(A:A,变更记录表_产品!A:N,14,0),"")</f>
        <v>陈飞</v>
      </c>
      <c r="M549" s="50">
        <f>IFERROR(VLOOKUP(A:A,变更记录表_产品!A:K,11,0),"")</f>
        <v>42699</v>
      </c>
      <c r="N549" s="50">
        <f>IFERROR(VLOOKUP(A:A,变更记录表_产品!A:L,12,0),"")</f>
        <v>42699</v>
      </c>
      <c r="O549" s="20">
        <f t="shared" ca="1" si="8"/>
        <v>419</v>
      </c>
      <c r="P549" s="65" t="str">
        <f>IFERROR(VLOOKUP(A:A,变更记录表_产品!A:O,15,0),"")</f>
        <v>数据变更</v>
      </c>
      <c r="Q549" s="70" t="str">
        <f>IFERROR(VLOOKUP(A:A,变更记录表_产品!A:P,16,0),"")</f>
        <v>已完成</v>
      </c>
      <c r="R549" s="40" t="str">
        <f>IFERROR(VLOOKUP(A:A,变更记录表_产品!A:Q,17,0),"")</f>
        <v>无需签字</v>
      </c>
      <c r="S549" s="70" t="s">
        <v>144</v>
      </c>
      <c r="T549" s="71" t="s">
        <v>232</v>
      </c>
    </row>
    <row r="550" spans="1:20" ht="22.5">
      <c r="A550" s="19">
        <v>548</v>
      </c>
      <c r="B550" s="50">
        <f>IFERROR(VLOOKUP(A:A,变更记录表_产品!A:B,2,0),"")</f>
        <v>42699</v>
      </c>
      <c r="C550" s="43" t="str">
        <f>IFERROR(VLOOKUP(A:A,变更记录表_产品!A:C,3,0),"")</f>
        <v>张海燕</v>
      </c>
      <c r="D550" s="43" t="str">
        <f>IFERROR(VLOOKUP(A:A,变更记录表_产品!A:D,4,0),"")</f>
        <v>维修工程部</v>
      </c>
      <c r="E550" s="43" t="str">
        <f>IFERROR(VLOOKUP(A:A,变更记录表_产品!A:E,5,0),"")</f>
        <v>MIS</v>
      </c>
      <c r="F550" s="40" t="str">
        <f>IFERROR(VLOOKUP(A:A,变更记录表_产品!A:F,6,0),"")</f>
        <v>B1892 FLB号码修改</v>
      </c>
      <c r="G550" s="46" t="str">
        <f>IFERROR(VLOOKUP(A:A,变更记录表_产品!A:G,7,0),"")</f>
        <v>将FLB故障报告2中的全部内容，从FLB（F0759370）搬移到FLB（F0759371）上，</v>
      </c>
      <c r="H550" s="57" t="str">
        <f>IFERROR(VLOOKUP(A:A,变更记录表_产品!A:I,9,0),"")</f>
        <v>中</v>
      </c>
      <c r="I550" s="57">
        <f>IFERROR(VLOOKUP(A:A,变更记录表_产品!A:J,10,0),"")</f>
        <v>0.1</v>
      </c>
      <c r="J550" s="61">
        <f>IFERROR(VLOOKUP(A:A,变更记录表_产品!A:H,8,0),"")</f>
        <v>0</v>
      </c>
      <c r="K550" s="65" t="str">
        <f>IFERROR(VLOOKUP(A:A,变更记录表_产品!A:M,13,0),"")</f>
        <v>程泽</v>
      </c>
      <c r="L550" s="65" t="str">
        <f>IFERROR(VLOOKUP(A:A,变更记录表_产品!A:N,14,0),"")</f>
        <v>陈飞</v>
      </c>
      <c r="M550" s="50">
        <f>IFERROR(VLOOKUP(A:A,变更记录表_产品!A:K,11,0),"")</f>
        <v>42699</v>
      </c>
      <c r="N550" s="50">
        <f>IFERROR(VLOOKUP(A:A,变更记录表_产品!A:L,12,0),"")</f>
        <v>42699</v>
      </c>
      <c r="O550" s="20">
        <f t="shared" ca="1" si="8"/>
        <v>418</v>
      </c>
      <c r="P550" s="65" t="str">
        <f>IFERROR(VLOOKUP(A:A,变更记录表_产品!A:O,15,0),"")</f>
        <v>数据变更</v>
      </c>
      <c r="Q550" s="70" t="str">
        <f>IFERROR(VLOOKUP(A:A,变更记录表_产品!A:P,16,0),"")</f>
        <v>已完成</v>
      </c>
      <c r="R550" s="40" t="str">
        <f>IFERROR(VLOOKUP(A:A,变更记录表_产品!A:Q,17,0),"")</f>
        <v>.\数据提取变更签字扫描件\机务\20170204.pdf</v>
      </c>
      <c r="S550" s="70" t="s">
        <v>92</v>
      </c>
      <c r="T550" s="71" t="s">
        <v>232</v>
      </c>
    </row>
    <row r="551" spans="1:20" ht="33.75">
      <c r="A551" s="19">
        <v>549</v>
      </c>
      <c r="B551" s="50">
        <f>IFERROR(VLOOKUP(A:A,变更记录表_产品!A:B,2,0),"")</f>
        <v>42702</v>
      </c>
      <c r="C551" s="43" t="str">
        <f>IFERROR(VLOOKUP(A:A,变更记录表_产品!A:C,3,0),"")</f>
        <v>张志瑜</v>
      </c>
      <c r="D551" s="43" t="str">
        <f>IFERROR(VLOOKUP(A:A,变更记录表_产品!A:D,4,0),"")</f>
        <v>采购保障部</v>
      </c>
      <c r="E551" s="43" t="str">
        <f>IFERROR(VLOOKUP(A:A,变更记录表_产品!A:E,5,0),"")</f>
        <v>MIS</v>
      </c>
      <c r="F551" s="40" t="str">
        <f>IFERROR(VLOOKUP(A:A,变更记录表_产品!A:F,6,0),"")</f>
        <v>20161128-系统工具条码重复问题---紧急</v>
      </c>
      <c r="G551" s="46" t="str">
        <f>IFERROR(VLOOKUP(A:A,变更记录表_产品!A:G,7,0),"")</f>
        <v xml:space="preserve">条码50689\505810\112133\173715\315788\16041119\506091\309516\310811\34081043626\34071043627 </v>
      </c>
      <c r="H551" s="57" t="str">
        <f>IFERROR(VLOOKUP(A:A,变更记录表_产品!A:I,9,0),"")</f>
        <v>高</v>
      </c>
      <c r="I551" s="57">
        <f>IFERROR(VLOOKUP(A:A,变更记录表_产品!A:J,10,0),"")</f>
        <v>0.1</v>
      </c>
      <c r="J551" s="61">
        <f>IFERROR(VLOOKUP(A:A,变更记录表_产品!A:H,8,0),"")</f>
        <v>0</v>
      </c>
      <c r="K551" s="65" t="str">
        <f>IFERROR(VLOOKUP(A:A,变更记录表_产品!A:M,13,0),"")</f>
        <v>杨潇白</v>
      </c>
      <c r="L551" s="65" t="str">
        <f>IFERROR(VLOOKUP(A:A,变更记录表_产品!A:N,14,0),"")</f>
        <v>陈飞</v>
      </c>
      <c r="M551" s="50">
        <f>IFERROR(VLOOKUP(A:A,变更记录表_产品!A:K,11,0),"")</f>
        <v>42703</v>
      </c>
      <c r="N551" s="50">
        <f>IFERROR(VLOOKUP(A:A,变更记录表_产品!A:L,12,0),"")</f>
        <v>42703</v>
      </c>
      <c r="O551" s="20">
        <f t="shared" ca="1" si="8"/>
        <v>415</v>
      </c>
      <c r="P551" s="65" t="str">
        <f>IFERROR(VLOOKUP(A:A,变更记录表_产品!A:O,15,0),"")</f>
        <v>数据变更</v>
      </c>
      <c r="Q551" s="70" t="str">
        <f>IFERROR(VLOOKUP(A:A,变更记录表_产品!A:P,16,0),"")</f>
        <v>已完成</v>
      </c>
      <c r="R551" s="40" t="str">
        <f>IFERROR(VLOOKUP(A:A,变更记录表_产品!A:Q,17,0),"")</f>
        <v>.\数据提取变更签字扫描件\机务\20161128-系统工具条码重复问题-signed.pdf</v>
      </c>
      <c r="S551" s="70" t="s">
        <v>143</v>
      </c>
      <c r="T551" s="71" t="s">
        <v>232</v>
      </c>
    </row>
    <row r="552" spans="1:20" ht="22.5">
      <c r="A552" s="19">
        <v>550</v>
      </c>
      <c r="B552" s="50">
        <f>IFERROR(VLOOKUP(A:A,变更记录表_产品!A:B,2,0),"")</f>
        <v>42702</v>
      </c>
      <c r="C552" s="43" t="str">
        <f>IFERROR(VLOOKUP(A:A,变更记录表_产品!A:C,3,0),"")</f>
        <v>张志瑜</v>
      </c>
      <c r="D552" s="43" t="str">
        <f>IFERROR(VLOOKUP(A:A,变更记录表_产品!A:D,4,0),"")</f>
        <v>采购保障部</v>
      </c>
      <c r="E552" s="43" t="str">
        <f>IFERROR(VLOOKUP(A:A,变更记录表_产品!A:E,5,0),"")</f>
        <v>MIS</v>
      </c>
      <c r="F552" s="40" t="str">
        <f>IFERROR(VLOOKUP(A:A,变更记录表_产品!A:F,6,0),"")</f>
        <v>20161128-救生衣退回DZ</v>
      </c>
      <c r="G552" s="46" t="str">
        <f>IFERROR(VLOOKUP(A:A,变更记录表_产品!A:G,7,0),"")</f>
        <v xml:space="preserve">件号：XMF0400-01V    批次：1039578  救生衣退回 CK-DZ-HQ </v>
      </c>
      <c r="H552" s="57" t="str">
        <f>IFERROR(VLOOKUP(A:A,变更记录表_产品!A:I,9,0),"")</f>
        <v>中</v>
      </c>
      <c r="I552" s="57">
        <f>IFERROR(VLOOKUP(A:A,变更记录表_产品!A:J,10,0),"")</f>
        <v>0.1</v>
      </c>
      <c r="J552" s="61">
        <f>IFERROR(VLOOKUP(A:A,变更记录表_产品!A:H,8,0),"")</f>
        <v>0</v>
      </c>
      <c r="K552" s="65" t="str">
        <f>IFERROR(VLOOKUP(A:A,变更记录表_产品!A:M,13,0),"")</f>
        <v>杨潇白</v>
      </c>
      <c r="L552" s="65" t="str">
        <f>IFERROR(VLOOKUP(A:A,变更记录表_产品!A:N,14,0),"")</f>
        <v>陈飞</v>
      </c>
      <c r="M552" s="50">
        <f>IFERROR(VLOOKUP(A:A,变更记录表_产品!A:K,11,0),"")</f>
        <v>42703</v>
      </c>
      <c r="N552" s="50">
        <f>IFERROR(VLOOKUP(A:A,变更记录表_产品!A:L,12,0),"")</f>
        <v>42703</v>
      </c>
      <c r="O552" s="20">
        <f t="shared" ca="1" si="8"/>
        <v>415</v>
      </c>
      <c r="P552" s="65" t="str">
        <f>IFERROR(VLOOKUP(A:A,变更记录表_产品!A:O,15,0),"")</f>
        <v>数据变更</v>
      </c>
      <c r="Q552" s="70" t="str">
        <f>IFERROR(VLOOKUP(A:A,变更记录表_产品!A:P,16,0),"")</f>
        <v>已完成</v>
      </c>
      <c r="R552" s="40" t="str">
        <f>IFERROR(VLOOKUP(A:A,变更记录表_产品!A:Q,17,0),"")</f>
        <v>.\数据提取变更签字扫描件\机务\20161128-救生衣退回DZ-signed.pdf</v>
      </c>
      <c r="S552" s="70" t="s">
        <v>92</v>
      </c>
      <c r="T552" s="71" t="s">
        <v>232</v>
      </c>
    </row>
    <row r="553" spans="1:20">
      <c r="A553" s="19">
        <v>551</v>
      </c>
      <c r="B553" s="50">
        <f>IFERROR(VLOOKUP(A:A,变更记录表_产品!A:B,2,0),"")</f>
        <v>42702</v>
      </c>
      <c r="C553" s="43" t="str">
        <f>IFERROR(VLOOKUP(A:A,变更记录表_产品!A:C,3,0),"")</f>
        <v>张志瑜</v>
      </c>
      <c r="D553" s="43" t="str">
        <f>IFERROR(VLOOKUP(A:A,变更记录表_产品!A:D,4,0),"")</f>
        <v>采购保障部</v>
      </c>
      <c r="E553" s="43" t="str">
        <f>IFERROR(VLOOKUP(A:A,变更记录表_产品!A:E,5,0),"")</f>
        <v>MIS</v>
      </c>
      <c r="F553" s="40" t="str">
        <f>IFERROR(VLOOKUP(A:A,变更记录表_产品!A:F,6,0),"")</f>
        <v>20161128-石家庄DF多余数据清理-signed</v>
      </c>
      <c r="G553" s="46" t="str">
        <f>IFERROR(VLOOKUP(A:A,变更记录表_产品!A:G,7,0),"")</f>
        <v>石家庄 DF 多余数据清理</v>
      </c>
      <c r="H553" s="57" t="str">
        <f>IFERROR(VLOOKUP(A:A,变更记录表_产品!A:I,9,0),"")</f>
        <v>中</v>
      </c>
      <c r="I553" s="57">
        <f>IFERROR(VLOOKUP(A:A,变更记录表_产品!A:J,10,0),"")</f>
        <v>0.1</v>
      </c>
      <c r="J553" s="61">
        <f>IFERROR(VLOOKUP(A:A,变更记录表_产品!A:H,8,0),"")</f>
        <v>0</v>
      </c>
      <c r="K553" s="65" t="str">
        <f>IFERROR(VLOOKUP(A:A,变更记录表_产品!A:M,13,0),"")</f>
        <v>杨潇白</v>
      </c>
      <c r="L553" s="65" t="str">
        <f>IFERROR(VLOOKUP(A:A,变更记录表_产品!A:N,14,0),"")</f>
        <v>陈飞</v>
      </c>
      <c r="M553" s="50">
        <f>IFERROR(VLOOKUP(A:A,变更记录表_产品!A:K,11,0),"")</f>
        <v>42705</v>
      </c>
      <c r="N553" s="50">
        <f>IFERROR(VLOOKUP(A:A,变更记录表_产品!A:L,12,0),"")</f>
        <v>42705</v>
      </c>
      <c r="O553" s="20">
        <f t="shared" ca="1" si="8"/>
        <v>415</v>
      </c>
      <c r="P553" s="65" t="str">
        <f>IFERROR(VLOOKUP(A:A,变更记录表_产品!A:O,15,0),"")</f>
        <v>数据变更</v>
      </c>
      <c r="Q553" s="70" t="str">
        <f>IFERROR(VLOOKUP(A:A,变更记录表_产品!A:P,16,0),"")</f>
        <v>已完成</v>
      </c>
      <c r="R553" s="40" t="str">
        <f>IFERROR(VLOOKUP(A:A,变更记录表_产品!A:Q,17,0),"")</f>
        <v>.\数据提取变更签字扫描件\机务\20161128-石家庄DF多余数据清理-signed.pdf</v>
      </c>
      <c r="S553" s="70" t="s">
        <v>92</v>
      </c>
      <c r="T553" s="71" t="s">
        <v>232</v>
      </c>
    </row>
    <row r="554" spans="1:20" ht="22.5">
      <c r="A554" s="19">
        <v>552</v>
      </c>
      <c r="B554" s="50">
        <f>IFERROR(VLOOKUP(A:A,变更记录表_产品!A:B,2,0),"")</f>
        <v>42703</v>
      </c>
      <c r="C554" s="43" t="str">
        <f>IFERROR(VLOOKUP(A:A,变更记录表_产品!A:C,3,0),"")</f>
        <v>张志瑜</v>
      </c>
      <c r="D554" s="43" t="str">
        <f>IFERROR(VLOOKUP(A:A,变更记录表_产品!A:D,4,0),"")</f>
        <v>采购保障部</v>
      </c>
      <c r="E554" s="43" t="str">
        <f>IFERROR(VLOOKUP(A:A,变更记录表_产品!A:E,5,0),"")</f>
        <v>MIS</v>
      </c>
      <c r="F554" s="40" t="str">
        <f>IFERROR(VLOOKUP(A:A,变更记录表_产品!A:F,6,0),"")</f>
        <v>20161129-C20225510移动记录删除--紧急！</v>
      </c>
      <c r="G554" s="46" t="str">
        <f>IFERROR(VLOOKUP(A:A,变更记录表_产品!A:G,7,0),"")</f>
        <v>16ROR2423 9月取消，C20225510,序号：16390  11.18沈阳库房做送修发料，导致该件位置错误</v>
      </c>
      <c r="H554" s="57" t="str">
        <f>IFERROR(VLOOKUP(A:A,变更记录表_产品!A:I,9,0),"")</f>
        <v>高</v>
      </c>
      <c r="I554" s="57">
        <f>IFERROR(VLOOKUP(A:A,变更记录表_产品!A:J,10,0),"")</f>
        <v>0.1</v>
      </c>
      <c r="J554" s="61">
        <f>IFERROR(VLOOKUP(A:A,变更记录表_产品!A:H,8,0),"")</f>
        <v>0</v>
      </c>
      <c r="K554" s="65" t="str">
        <f>IFERROR(VLOOKUP(A:A,变更记录表_产品!A:M,13,0),"")</f>
        <v>杨潇白</v>
      </c>
      <c r="L554" s="65" t="str">
        <f>IFERROR(VLOOKUP(A:A,变更记录表_产品!A:N,14,0),"")</f>
        <v>陈飞</v>
      </c>
      <c r="M554" s="50">
        <f>IFERROR(VLOOKUP(A:A,变更记录表_产品!A:K,11,0),"")</f>
        <v>42704</v>
      </c>
      <c r="N554" s="50">
        <f>IFERROR(VLOOKUP(A:A,变更记录表_产品!A:L,12,0),"")</f>
        <v>42705</v>
      </c>
      <c r="O554" s="20">
        <f t="shared" ca="1" si="8"/>
        <v>414</v>
      </c>
      <c r="P554" s="65" t="str">
        <f>IFERROR(VLOOKUP(A:A,变更记录表_产品!A:O,15,0),"")</f>
        <v>数据变更</v>
      </c>
      <c r="Q554" s="70" t="str">
        <f>IFERROR(VLOOKUP(A:A,变更记录表_产品!A:P,16,0),"")</f>
        <v>已完成</v>
      </c>
      <c r="R554" s="40" t="str">
        <f>IFERROR(VLOOKUP(A:A,变更记录表_产品!A:Q,17,0),"")</f>
        <v>.\数据提取变更签字扫描件\机务\20161129-C20225510移动记录删除--紧急！.pdf</v>
      </c>
      <c r="S554" s="70" t="s">
        <v>92</v>
      </c>
      <c r="T554" s="71" t="s">
        <v>232</v>
      </c>
    </row>
    <row r="555" spans="1:20">
      <c r="A555" s="19">
        <v>553</v>
      </c>
      <c r="B555" s="50">
        <f>IFERROR(VLOOKUP(A:A,变更记录表_产品!A:B,2,0),"")</f>
        <v>42704</v>
      </c>
      <c r="C555" s="43" t="str">
        <f>IFERROR(VLOOKUP(A:A,变更记录表_产品!A:C,3,0),"")</f>
        <v>张志瑜</v>
      </c>
      <c r="D555" s="43" t="str">
        <f>IFERROR(VLOOKUP(A:A,变更记录表_产品!A:D,4,0),"")</f>
        <v>采购保障部</v>
      </c>
      <c r="E555" s="43" t="str">
        <f>IFERROR(VLOOKUP(A:A,变更记录表_产品!A:E,5,0),"")</f>
        <v>MIS</v>
      </c>
      <c r="F555" s="40" t="str">
        <f>IFERROR(VLOOKUP(A:A,变更记录表_产品!A:F,6,0),"")</f>
        <v>20161130-16POT0396合同取消-signed</v>
      </c>
      <c r="G555" s="46" t="str">
        <f>IFERROR(VLOOKUP(A:A,变更记录表_产品!A:G,7,0),"")</f>
        <v xml:space="preserve">16POT0396 合同取消 </v>
      </c>
      <c r="H555" s="57" t="str">
        <f>IFERROR(VLOOKUP(A:A,变更记录表_产品!A:I,9,0),"")</f>
        <v>中</v>
      </c>
      <c r="I555" s="57">
        <f>IFERROR(VLOOKUP(A:A,变更记录表_产品!A:J,10,0),"")</f>
        <v>0.1</v>
      </c>
      <c r="J555" s="61">
        <f>IFERROR(VLOOKUP(A:A,变更记录表_产品!A:H,8,0),"")</f>
        <v>0</v>
      </c>
      <c r="K555" s="65" t="str">
        <f>IFERROR(VLOOKUP(A:A,变更记录表_产品!A:M,13,0),"")</f>
        <v>杨潇白</v>
      </c>
      <c r="L555" s="65" t="str">
        <f>IFERROR(VLOOKUP(A:A,变更记录表_产品!A:N,14,0),"")</f>
        <v>陈飞</v>
      </c>
      <c r="M555" s="50">
        <f>IFERROR(VLOOKUP(A:A,变更记录表_产品!A:K,11,0),"")</f>
        <v>42710</v>
      </c>
      <c r="N555" s="50">
        <f>IFERROR(VLOOKUP(A:A,变更记录表_产品!A:L,12,0),"")</f>
        <v>42705</v>
      </c>
      <c r="O555" s="20">
        <f t="shared" ca="1" si="8"/>
        <v>413</v>
      </c>
      <c r="P555" s="65" t="str">
        <f>IFERROR(VLOOKUP(A:A,变更记录表_产品!A:O,15,0),"")</f>
        <v>数据变更</v>
      </c>
      <c r="Q555" s="70" t="str">
        <f>IFERROR(VLOOKUP(A:A,变更记录表_产品!A:P,16,0),"")</f>
        <v>已完成</v>
      </c>
      <c r="R555" s="40" t="str">
        <f>IFERROR(VLOOKUP(A:A,变更记录表_产品!A:Q,17,0),"")</f>
        <v>.\数据提取变更签字扫描件\机务\20161130-16POT0396合同取消-signed.pdf</v>
      </c>
      <c r="S555" s="70" t="s">
        <v>92</v>
      </c>
      <c r="T555" s="71" t="s">
        <v>232</v>
      </c>
    </row>
    <row r="556" spans="1:20">
      <c r="A556" s="19">
        <v>554</v>
      </c>
      <c r="B556" s="50">
        <f>IFERROR(VLOOKUP(A:A,变更记录表_产品!A:B,2,0),"")</f>
        <v>42704</v>
      </c>
      <c r="C556" s="43" t="str">
        <f>IFERROR(VLOOKUP(A:A,变更记录表_产品!A:C,3,0),"")</f>
        <v>张志瑜</v>
      </c>
      <c r="D556" s="43" t="str">
        <f>IFERROR(VLOOKUP(A:A,变更记录表_产品!A:D,4,0),"")</f>
        <v>采购保障部</v>
      </c>
      <c r="E556" s="43" t="str">
        <f>IFERROR(VLOOKUP(A:A,变更记录表_产品!A:E,5,0),"")</f>
        <v>MIS</v>
      </c>
      <c r="F556" s="40" t="str">
        <f>IFERROR(VLOOKUP(A:A,变更记录表_产品!A:F,6,0),"")</f>
        <v>20161130-发票03843145无法推送付款-signed</v>
      </c>
      <c r="G556" s="46" t="str">
        <f>IFERROR(VLOOKUP(A:A,变更记录表_产品!A:G,7,0),"")</f>
        <v>发票 03843145 无法推送付款</v>
      </c>
      <c r="H556" s="57" t="str">
        <f>IFERROR(VLOOKUP(A:A,变更记录表_产品!A:I,9,0),"")</f>
        <v>中</v>
      </c>
      <c r="I556" s="57">
        <f>IFERROR(VLOOKUP(A:A,变更记录表_产品!A:J,10,0),"")</f>
        <v>0.1</v>
      </c>
      <c r="J556" s="61">
        <f>IFERROR(VLOOKUP(A:A,变更记录表_产品!A:H,8,0),"")</f>
        <v>0</v>
      </c>
      <c r="K556" s="65" t="str">
        <f>IFERROR(VLOOKUP(A:A,变更记录表_产品!A:M,13,0),"")</f>
        <v>杨潇白</v>
      </c>
      <c r="L556" s="65" t="str">
        <f>IFERROR(VLOOKUP(A:A,变更记录表_产品!A:N,14,0),"")</f>
        <v>陈飞</v>
      </c>
      <c r="M556" s="50">
        <f>IFERROR(VLOOKUP(A:A,变更记录表_产品!A:K,11,0),"")</f>
        <v>42710</v>
      </c>
      <c r="N556" s="50">
        <f>IFERROR(VLOOKUP(A:A,变更记录表_产品!A:L,12,0),"")</f>
        <v>42704</v>
      </c>
      <c r="O556" s="20">
        <f t="shared" ca="1" si="8"/>
        <v>413</v>
      </c>
      <c r="P556" s="65" t="str">
        <f>IFERROR(VLOOKUP(A:A,变更记录表_产品!A:O,15,0),"")</f>
        <v>数据变更</v>
      </c>
      <c r="Q556" s="70" t="str">
        <f>IFERROR(VLOOKUP(A:A,变更记录表_产品!A:P,16,0),"")</f>
        <v>已完成</v>
      </c>
      <c r="R556" s="40" t="str">
        <f>IFERROR(VLOOKUP(A:A,变更记录表_产品!A:Q,17,0),"")</f>
        <v>.\数据提取变更签字扫描件\机务\20161130-发票03843145无法推送付款-signed.pdf</v>
      </c>
      <c r="S556" s="70" t="s">
        <v>143</v>
      </c>
      <c r="T556" s="71" t="s">
        <v>232</v>
      </c>
    </row>
    <row r="557" spans="1:20" ht="22.5">
      <c r="A557" s="19">
        <v>555</v>
      </c>
      <c r="B557" s="50">
        <f>IFERROR(VLOOKUP(A:A,变更记录表_产品!A:B,2,0),"")</f>
        <v>42705</v>
      </c>
      <c r="C557" s="43" t="str">
        <f>IFERROR(VLOOKUP(A:A,变更记录表_产品!A:C,3,0),"")</f>
        <v>张志瑜</v>
      </c>
      <c r="D557" s="43" t="str">
        <f>IFERROR(VLOOKUP(A:A,变更记录表_产品!A:D,4,0),"")</f>
        <v>采购保障部</v>
      </c>
      <c r="E557" s="43" t="str">
        <f>IFERROR(VLOOKUP(A:A,变更记录表_产品!A:E,5,0),"")</f>
        <v>MIS</v>
      </c>
      <c r="F557" s="40" t="str">
        <f>IFERROR(VLOOKUP(A:A,变更记录表_产品!A:F,6,0),"")</f>
        <v>20161201---合同状态错误问题</v>
      </c>
      <c r="G557" s="46" t="str">
        <f>IFERROR(VLOOKUP(A:A,变更记录表_产品!A:G,7,0),"")</f>
        <v>16ROB0077、12ROR3039/13ROR0848， 现在系统合同状态错误，以及部分移动历史错误。</v>
      </c>
      <c r="H557" s="57" t="str">
        <f>IFERROR(VLOOKUP(A:A,变更记录表_产品!A:I,9,0),"")</f>
        <v>中</v>
      </c>
      <c r="I557" s="57">
        <f>IFERROR(VLOOKUP(A:A,变更记录表_产品!A:J,10,0),"")</f>
        <v>0.1</v>
      </c>
      <c r="J557" s="61">
        <f>IFERROR(VLOOKUP(A:A,变更记录表_产品!A:H,8,0),"")</f>
        <v>0</v>
      </c>
      <c r="K557" s="65" t="str">
        <f>IFERROR(VLOOKUP(A:A,变更记录表_产品!A:M,13,0),"")</f>
        <v>杨潇白</v>
      </c>
      <c r="L557" s="65" t="str">
        <f>IFERROR(VLOOKUP(A:A,变更记录表_产品!A:N,14,0),"")</f>
        <v>陈飞</v>
      </c>
      <c r="M557" s="50">
        <f>IFERROR(VLOOKUP(A:A,变更记录表_产品!A:K,11,0),"")</f>
        <v>42710</v>
      </c>
      <c r="N557" s="50">
        <f>IFERROR(VLOOKUP(A:A,变更记录表_产品!A:L,12,0),"")</f>
        <v>42705</v>
      </c>
      <c r="O557" s="20">
        <f t="shared" ca="1" si="8"/>
        <v>412</v>
      </c>
      <c r="P557" s="65" t="str">
        <f>IFERROR(VLOOKUP(A:A,变更记录表_产品!A:O,15,0),"")</f>
        <v>数据变更</v>
      </c>
      <c r="Q557" s="70" t="str">
        <f>IFERROR(VLOOKUP(A:A,变更记录表_产品!A:P,16,0),"")</f>
        <v>已完成</v>
      </c>
      <c r="R557" s="40" t="str">
        <f>IFERROR(VLOOKUP(A:A,变更记录表_产品!A:Q,17,0),"")</f>
        <v>.\数据提取变更签字扫描件\机务\20161201---合同状态错误问题-signed.pdf</v>
      </c>
      <c r="S557" s="70" t="s">
        <v>143</v>
      </c>
      <c r="T557" s="71" t="s">
        <v>232</v>
      </c>
    </row>
    <row r="558" spans="1:20">
      <c r="A558" s="19">
        <v>556</v>
      </c>
      <c r="B558" s="50">
        <f>IFERROR(VLOOKUP(A:A,变更记录表_产品!A:B,2,0),"")</f>
        <v>42705</v>
      </c>
      <c r="C558" s="43" t="str">
        <f>IFERROR(VLOOKUP(A:A,变更记录表_产品!A:C,3,0),"")</f>
        <v>张志瑜</v>
      </c>
      <c r="D558" s="43" t="str">
        <f>IFERROR(VLOOKUP(A:A,变更记录表_产品!A:D,4,0),"")</f>
        <v>采购保障部</v>
      </c>
      <c r="E558" s="43" t="str">
        <f>IFERROR(VLOOKUP(A:A,变更记录表_产品!A:E,5,0),"")</f>
        <v>MIS</v>
      </c>
      <c r="F558" s="40" t="str">
        <f>IFERROR(VLOOKUP(A:A,变更记录表_产品!A:F,6,0),"")</f>
        <v>20161201---16POS0672供应商地址修改-signed</v>
      </c>
      <c r="G558" s="46" t="str">
        <f>IFERROR(VLOOKUP(A:A,变更记录表_产品!A:G,7,0),"")</f>
        <v>16POS0672 供应商地址修改为：航材采购。</v>
      </c>
      <c r="H558" s="57" t="str">
        <f>IFERROR(VLOOKUP(A:A,变更记录表_产品!A:I,9,0),"")</f>
        <v>中</v>
      </c>
      <c r="I558" s="57">
        <f>IFERROR(VLOOKUP(A:A,变更记录表_产品!A:J,10,0),"")</f>
        <v>0.1</v>
      </c>
      <c r="J558" s="61">
        <f>IFERROR(VLOOKUP(A:A,变更记录表_产品!A:H,8,0),"")</f>
        <v>0</v>
      </c>
      <c r="K558" s="65" t="str">
        <f>IFERROR(VLOOKUP(A:A,变更记录表_产品!A:M,13,0),"")</f>
        <v>杨潇白</v>
      </c>
      <c r="L558" s="65" t="str">
        <f>IFERROR(VLOOKUP(A:A,变更记录表_产品!A:N,14,0),"")</f>
        <v>陈飞</v>
      </c>
      <c r="M558" s="50">
        <f>IFERROR(VLOOKUP(A:A,变更记录表_产品!A:K,11,0),"")</f>
        <v>42710</v>
      </c>
      <c r="N558" s="50">
        <f>IFERROR(VLOOKUP(A:A,变更记录表_产品!A:L,12,0),"")</f>
        <v>42705</v>
      </c>
      <c r="O558" s="20">
        <f t="shared" ca="1" si="8"/>
        <v>412</v>
      </c>
      <c r="P558" s="65" t="str">
        <f>IFERROR(VLOOKUP(A:A,变更记录表_产品!A:O,15,0),"")</f>
        <v>数据变更</v>
      </c>
      <c r="Q558" s="70" t="str">
        <f>IFERROR(VLOOKUP(A:A,变更记录表_产品!A:P,16,0),"")</f>
        <v>已完成</v>
      </c>
      <c r="R558" s="40" t="str">
        <f>IFERROR(VLOOKUP(A:A,变更记录表_产品!A:Q,17,0),"")</f>
        <v>.\数据提取变更签字扫描件\机务\20161201---16POS0672供应商地址修改-signed.pdf</v>
      </c>
      <c r="S558" s="70" t="s">
        <v>92</v>
      </c>
      <c r="T558" s="71" t="s">
        <v>232</v>
      </c>
    </row>
    <row r="559" spans="1:20">
      <c r="A559" s="19">
        <v>557</v>
      </c>
      <c r="B559" s="50">
        <f>IFERROR(VLOOKUP(A:A,变更记录表_产品!A:B,2,0),"")</f>
        <v>42705</v>
      </c>
      <c r="C559" s="43" t="str">
        <f>IFERROR(VLOOKUP(A:A,变更记录表_产品!A:C,3,0),"")</f>
        <v>钱懿</v>
      </c>
      <c r="D559" s="43" t="str">
        <f>IFERROR(VLOOKUP(A:A,变更记录表_产品!A:D,4,0),"")</f>
        <v>维修工程部</v>
      </c>
      <c r="E559" s="43" t="str">
        <f>IFERROR(VLOOKUP(A:A,变更记录表_产品!A:E,5,0),"")</f>
        <v>MIS</v>
      </c>
      <c r="F559" s="40" t="str">
        <f>IFERROR(VLOOKUP(A:A,变更记录表_产品!A:F,6,0),"")</f>
        <v>B8872ST</v>
      </c>
      <c r="G559" s="46">
        <f>IFERROR(VLOOKUP(A:A,变更记录表_产品!A:G,7,0),"")</f>
        <v>0</v>
      </c>
      <c r="H559" s="57" t="str">
        <f>IFERROR(VLOOKUP(A:A,变更记录表_产品!A:I,9,0),"")</f>
        <v>高</v>
      </c>
      <c r="I559" s="57">
        <f>IFERROR(VLOOKUP(A:A,变更记录表_产品!A:J,10,0),"")</f>
        <v>0.1</v>
      </c>
      <c r="J559" s="61">
        <f>IFERROR(VLOOKUP(A:A,变更记录表_产品!A:H,8,0),"")</f>
        <v>0</v>
      </c>
      <c r="K559" s="65" t="str">
        <f>IFERROR(VLOOKUP(A:A,变更记录表_产品!A:M,13,0),"")</f>
        <v>程泽</v>
      </c>
      <c r="L559" s="65" t="str">
        <f>IFERROR(VLOOKUP(A:A,变更记录表_产品!A:N,14,0),"")</f>
        <v>陈飞</v>
      </c>
      <c r="M559" s="50">
        <f>IFERROR(VLOOKUP(A:A,变更记录表_产品!A:K,11,0),"")</f>
        <v>0</v>
      </c>
      <c r="N559" s="50">
        <f>IFERROR(VLOOKUP(A:A,变更记录表_产品!A:L,12,0),"")</f>
        <v>42706</v>
      </c>
      <c r="O559" s="20">
        <f t="shared" ca="1" si="8"/>
        <v>412</v>
      </c>
      <c r="P559" s="65" t="str">
        <f>IFERROR(VLOOKUP(A:A,变更记录表_产品!A:O,15,0),"")</f>
        <v>数据变更</v>
      </c>
      <c r="Q559" s="70" t="str">
        <f>IFERROR(VLOOKUP(A:A,变更记录表_产品!A:P,16,0),"")</f>
        <v>已完成</v>
      </c>
      <c r="R559" s="40" t="str">
        <f>IFERROR(VLOOKUP(A:A,变更记录表_产品!A:Q,17,0),"")</f>
        <v>无需签字</v>
      </c>
      <c r="S559" s="70" t="s">
        <v>144</v>
      </c>
      <c r="T559" s="71" t="s">
        <v>232</v>
      </c>
    </row>
    <row r="560" spans="1:20">
      <c r="A560" s="19">
        <v>558</v>
      </c>
      <c r="B560" s="50">
        <f>IFERROR(VLOOKUP(A:A,变更记录表_产品!A:B,2,0),"")</f>
        <v>42706</v>
      </c>
      <c r="C560" s="43" t="str">
        <f>IFERROR(VLOOKUP(A:A,变更记录表_产品!A:C,3,0),"")</f>
        <v>夏友平</v>
      </c>
      <c r="D560" s="43" t="str">
        <f>IFERROR(VLOOKUP(A:A,变更记录表_产品!A:D,4,0),"")</f>
        <v>维修工程部</v>
      </c>
      <c r="E560" s="43" t="str">
        <f>IFERROR(VLOOKUP(A:A,变更记录表_产品!A:E,5,0),"")</f>
        <v>MIS</v>
      </c>
      <c r="F560" s="40" t="str">
        <f>IFERROR(VLOOKUP(A:A,变更记录表_产品!A:F,6,0),"")</f>
        <v>飞机基本信息修订需求（B-8872）</v>
      </c>
      <c r="G560" s="46">
        <f>IFERROR(VLOOKUP(A:A,变更记录表_产品!A:G,7,0),"")</f>
        <v>0</v>
      </c>
      <c r="H560" s="57" t="str">
        <f>IFERROR(VLOOKUP(A:A,变更记录表_产品!A:I,9,0),"")</f>
        <v>高</v>
      </c>
      <c r="I560" s="57">
        <f>IFERROR(VLOOKUP(A:A,变更记录表_产品!A:J,10,0),"")</f>
        <v>0.1</v>
      </c>
      <c r="J560" s="61">
        <f>IFERROR(VLOOKUP(A:A,变更记录表_产品!A:H,8,0),"")</f>
        <v>0</v>
      </c>
      <c r="K560" s="65" t="str">
        <f>IFERROR(VLOOKUP(A:A,变更记录表_产品!A:M,13,0),"")</f>
        <v>程泽</v>
      </c>
      <c r="L560" s="65" t="str">
        <f>IFERROR(VLOOKUP(A:A,变更记录表_产品!A:N,14,0),"")</f>
        <v>陈飞</v>
      </c>
      <c r="M560" s="50">
        <f>IFERROR(VLOOKUP(A:A,变更记录表_产品!A:K,11,0),"")</f>
        <v>0</v>
      </c>
      <c r="N560" s="50">
        <f>IFERROR(VLOOKUP(A:A,变更记录表_产品!A:L,12,0),"")</f>
        <v>42712</v>
      </c>
      <c r="O560" s="20">
        <f t="shared" ca="1" si="8"/>
        <v>411</v>
      </c>
      <c r="P560" s="65" t="str">
        <f>IFERROR(VLOOKUP(A:A,变更记录表_产品!A:O,15,0),"")</f>
        <v>数据变更</v>
      </c>
      <c r="Q560" s="70" t="str">
        <f>IFERROR(VLOOKUP(A:A,变更记录表_产品!A:P,16,0),"")</f>
        <v>已完成</v>
      </c>
      <c r="R560" s="40" t="str">
        <f>IFERROR(VLOOKUP(A:A,变更记录表_产品!A:Q,17,0),"")</f>
        <v>无需签字</v>
      </c>
      <c r="S560" s="70" t="s">
        <v>92</v>
      </c>
      <c r="T560" s="71" t="s">
        <v>232</v>
      </c>
    </row>
    <row r="561" spans="1:20">
      <c r="A561" s="19">
        <v>559</v>
      </c>
      <c r="B561" s="50">
        <f>IFERROR(VLOOKUP(A:A,变更记录表_产品!A:B,2,0),"")</f>
        <v>42706</v>
      </c>
      <c r="C561" s="43" t="str">
        <f>IFERROR(VLOOKUP(A:A,变更记录表_产品!A:C,3,0),"")</f>
        <v>张志瑜</v>
      </c>
      <c r="D561" s="43" t="str">
        <f>IFERROR(VLOOKUP(A:A,变更记录表_产品!A:D,4,0),"")</f>
        <v>采购保障部</v>
      </c>
      <c r="E561" s="43" t="str">
        <f>IFERROR(VLOOKUP(A:A,变更记录表_产品!A:E,5,0),"")</f>
        <v>MIS</v>
      </c>
      <c r="F561" s="40" t="str">
        <f>IFERROR(VLOOKUP(A:A,变更记录表_产品!A:F,6,0),"")</f>
        <v>20161201-16POLS0603供应商地址修改-signed</v>
      </c>
      <c r="G561" s="46" t="str">
        <f>IFERROR(VLOOKUP(A:A,变更记录表_产品!A:G,7,0),"")</f>
        <v xml:space="preserve">16POLS0603 供应商地址改为：航材采购 </v>
      </c>
      <c r="H561" s="57" t="str">
        <f>IFERROR(VLOOKUP(A:A,变更记录表_产品!A:I,9,0),"")</f>
        <v>中</v>
      </c>
      <c r="I561" s="57">
        <f>IFERROR(VLOOKUP(A:A,变更记录表_产品!A:J,10,0),"")</f>
        <v>0.1</v>
      </c>
      <c r="J561" s="61">
        <f>IFERROR(VLOOKUP(A:A,变更记录表_产品!A:H,8,0),"")</f>
        <v>0</v>
      </c>
      <c r="K561" s="65" t="str">
        <f>IFERROR(VLOOKUP(A:A,变更记录表_产品!A:M,13,0),"")</f>
        <v>杨潇白</v>
      </c>
      <c r="L561" s="65" t="str">
        <f>IFERROR(VLOOKUP(A:A,变更记录表_产品!A:N,14,0),"")</f>
        <v>陈飞</v>
      </c>
      <c r="M561" s="50">
        <f>IFERROR(VLOOKUP(A:A,变更记录表_产品!A:K,11,0),"")</f>
        <v>42711</v>
      </c>
      <c r="N561" s="50">
        <f>IFERROR(VLOOKUP(A:A,变更记录表_产品!A:L,12,0),"")</f>
        <v>42712</v>
      </c>
      <c r="O561" s="20">
        <f t="shared" ca="1" si="8"/>
        <v>411</v>
      </c>
      <c r="P561" s="65" t="str">
        <f>IFERROR(VLOOKUP(A:A,变更记录表_产品!A:O,15,0),"")</f>
        <v>数据变更</v>
      </c>
      <c r="Q561" s="70" t="str">
        <f>IFERROR(VLOOKUP(A:A,变更记录表_产品!A:P,16,0),"")</f>
        <v>已完成</v>
      </c>
      <c r="R561" s="40" t="str">
        <f>IFERROR(VLOOKUP(A:A,变更记录表_产品!A:Q,17,0),"")</f>
        <v>.\数据提取变更签字扫描件\机务\20161201-16POLS0603供应商地址修改-signed.pdf</v>
      </c>
      <c r="S561" s="70" t="s">
        <v>92</v>
      </c>
      <c r="T561" s="71" t="s">
        <v>232</v>
      </c>
    </row>
    <row r="562" spans="1:20" ht="33.75">
      <c r="A562" s="19">
        <v>560</v>
      </c>
      <c r="B562" s="50">
        <f>IFERROR(VLOOKUP(A:A,变更记录表_产品!A:B,2,0),"")</f>
        <v>42706</v>
      </c>
      <c r="C562" s="43" t="str">
        <f>IFERROR(VLOOKUP(A:A,变更记录表_产品!A:C,3,0),"")</f>
        <v>张志瑜</v>
      </c>
      <c r="D562" s="43" t="str">
        <f>IFERROR(VLOOKUP(A:A,变更记录表_产品!A:D,4,0),"")</f>
        <v>采购保障部</v>
      </c>
      <c r="E562" s="43" t="str">
        <f>IFERROR(VLOOKUP(A:A,变更记录表_产品!A:E,5,0),"")</f>
        <v>MIS</v>
      </c>
      <c r="F562" s="40" t="str">
        <f>IFERROR(VLOOKUP(A:A,变更记录表_产品!A:F,6,0),"")</f>
        <v>20161202-合同交货期无显示-signed</v>
      </c>
      <c r="G562" s="46" t="str">
        <f>IFERROR(VLOOKUP(A:A,变更记录表_产品!A:G,7,0),"")</f>
        <v>当 ERP 批准后，MIS 系统的合同状态变为已批准的同时，批准日期也要显示，同时系统也要进行交货期的相应计算。</v>
      </c>
      <c r="H562" s="57" t="str">
        <f>IFERROR(VLOOKUP(A:A,变更记录表_产品!A:I,9,0),"")</f>
        <v>中</v>
      </c>
      <c r="I562" s="57">
        <f>IFERROR(VLOOKUP(A:A,变更记录表_产品!A:J,10,0),"")</f>
        <v>0</v>
      </c>
      <c r="J562" s="61">
        <f>IFERROR(VLOOKUP(A:A,变更记录表_产品!A:H,8,0),"")</f>
        <v>0</v>
      </c>
      <c r="K562" s="65" t="str">
        <f>IFERROR(VLOOKUP(A:A,变更记录表_产品!A:M,13,0),"")</f>
        <v>杨潇白</v>
      </c>
      <c r="L562" s="65" t="str">
        <f>IFERROR(VLOOKUP(A:A,变更记录表_产品!A:N,14,0),"")</f>
        <v>陈飞</v>
      </c>
      <c r="M562" s="50">
        <f>IFERROR(VLOOKUP(A:A,变更记录表_产品!A:K,11,0),"")</f>
        <v>42713</v>
      </c>
      <c r="N562" s="50">
        <f>IFERROR(VLOOKUP(A:A,变更记录表_产品!A:L,12,0),"")</f>
        <v>0</v>
      </c>
      <c r="O562" s="20">
        <f t="shared" ca="1" si="8"/>
        <v>411</v>
      </c>
      <c r="P562" s="65" t="str">
        <f>IFERROR(VLOOKUP(A:A,变更记录表_产品!A:O,15,0),"")</f>
        <v>数据变更</v>
      </c>
      <c r="Q562" s="70" t="str">
        <f>IFERROR(VLOOKUP(A:A,变更记录表_产品!A:P,16,0),"")</f>
        <v>已完成</v>
      </c>
      <c r="R562" s="40" t="str">
        <f>IFERROR(VLOOKUP(A:A,变更记录表_产品!A:Q,17,0),"")</f>
        <v>.\数据提取变更签字扫描件\机务\20161202-合同交货期无显示-signed.pdf</v>
      </c>
      <c r="S562" s="70" t="s">
        <v>145</v>
      </c>
      <c r="T562" s="71" t="s">
        <v>232</v>
      </c>
    </row>
    <row r="563" spans="1:20" ht="56.25">
      <c r="A563" s="19">
        <v>561</v>
      </c>
      <c r="B563" s="50">
        <f>IFERROR(VLOOKUP(A:A,变更记录表_产品!A:B,2,0),"")</f>
        <v>42706</v>
      </c>
      <c r="C563" s="43" t="str">
        <f>IFERROR(VLOOKUP(A:A,变更记录表_产品!A:C,3,0),"")</f>
        <v>张志瑜</v>
      </c>
      <c r="D563" s="43" t="str">
        <f>IFERROR(VLOOKUP(A:A,变更记录表_产品!A:D,4,0),"")</f>
        <v>采购保障部</v>
      </c>
      <c r="E563" s="43" t="str">
        <f>IFERROR(VLOOKUP(A:A,变更记录表_产品!A:E,5,0),"")</f>
        <v>MIS</v>
      </c>
      <c r="F563" s="40" t="str">
        <f>IFERROR(VLOOKUP(A:A,变更记录表_产品!A:F,6,0),"")</f>
        <v>20161202-A2528934020200数据问题--紧急！</v>
      </c>
      <c r="G563" s="46" t="str">
        <f>IFERROR(VLOOKUP(A:A,变更记录表_产品!A:G,7,0),"")</f>
        <v xml:space="preserve">A2528934020200   该件在合同16POS0958，共采购 6 个，分 2 个批次收料。收第一批次 1 个时，正常验收入库，但在综合查询界面发现移动历史有 5 行数据。在收第二个批次 5 个时，发现无法验收了（系统提示数量大于合同数量了） </v>
      </c>
      <c r="H563" s="57" t="str">
        <f>IFERROR(VLOOKUP(A:A,变更记录表_产品!A:I,9,0),"")</f>
        <v>中</v>
      </c>
      <c r="I563" s="57">
        <f>IFERROR(VLOOKUP(A:A,变更记录表_产品!A:J,10,0),"")</f>
        <v>0.1</v>
      </c>
      <c r="J563" s="61">
        <f>IFERROR(VLOOKUP(A:A,变更记录表_产品!A:H,8,0),"")</f>
        <v>0</v>
      </c>
      <c r="K563" s="65" t="str">
        <f>IFERROR(VLOOKUP(A:A,变更记录表_产品!A:M,13,0),"")</f>
        <v>杨潇白</v>
      </c>
      <c r="L563" s="65" t="str">
        <f>IFERROR(VLOOKUP(A:A,变更记录表_产品!A:N,14,0),"")</f>
        <v>陈飞</v>
      </c>
      <c r="M563" s="50">
        <f>IFERROR(VLOOKUP(A:A,变更记录表_产品!A:K,11,0),"")</f>
        <v>42706</v>
      </c>
      <c r="N563" s="50">
        <f>IFERROR(VLOOKUP(A:A,变更记录表_产品!A:L,12,0),"")</f>
        <v>42727</v>
      </c>
      <c r="O563" s="20">
        <f t="shared" ca="1" si="8"/>
        <v>411</v>
      </c>
      <c r="P563" s="65" t="str">
        <f>IFERROR(VLOOKUP(A:A,变更记录表_产品!A:O,15,0),"")</f>
        <v>数据变更</v>
      </c>
      <c r="Q563" s="70" t="str">
        <f>IFERROR(VLOOKUP(A:A,变更记录表_产品!A:P,16,0),"")</f>
        <v>已完成</v>
      </c>
      <c r="R563" s="40" t="str">
        <f>IFERROR(VLOOKUP(A:A,变更记录表_产品!A:Q,17,0),"")</f>
        <v>.\数据提取变更签字扫描件\机务\20161202-A2528934020200数据问题-signed.pdf</v>
      </c>
      <c r="S563" s="70" t="s">
        <v>145</v>
      </c>
      <c r="T563" s="71" t="s">
        <v>232</v>
      </c>
    </row>
    <row r="564" spans="1:20">
      <c r="A564" s="19">
        <v>562</v>
      </c>
      <c r="B564" s="50">
        <f>IFERROR(VLOOKUP(A:A,变更记录表_产品!A:B,2,0),"")</f>
        <v>42706</v>
      </c>
      <c r="C564" s="43" t="str">
        <f>IFERROR(VLOOKUP(A:A,变更记录表_产品!A:C,3,0),"")</f>
        <v>谢志谦</v>
      </c>
      <c r="D564" s="43" t="str">
        <f>IFERROR(VLOOKUP(A:A,变更记录表_产品!A:D,4,0),"")</f>
        <v>维修工程部</v>
      </c>
      <c r="E564" s="43" t="str">
        <f>IFERROR(VLOOKUP(A:A,变更记录表_产品!A:E,5,0),"")</f>
        <v>MIS</v>
      </c>
      <c r="F564" s="40" t="str">
        <f>IFERROR(VLOOKUP(A:A,变更记录表_产品!A:F,6,0),"")</f>
        <v>B8872装机导入清册</v>
      </c>
      <c r="G564" s="46">
        <f>IFERROR(VLOOKUP(A:A,变更记录表_产品!A:G,7,0),"")</f>
        <v>0</v>
      </c>
      <c r="H564" s="57" t="str">
        <f>IFERROR(VLOOKUP(A:A,变更记录表_产品!A:I,9,0),"")</f>
        <v>高</v>
      </c>
      <c r="I564" s="57">
        <f>IFERROR(VLOOKUP(A:A,变更记录表_产品!A:J,10,0),"")</f>
        <v>0.1</v>
      </c>
      <c r="J564" s="61">
        <f>IFERROR(VLOOKUP(A:A,变更记录表_产品!A:H,8,0),"")</f>
        <v>0</v>
      </c>
      <c r="K564" s="65" t="str">
        <f>IFERROR(VLOOKUP(A:A,变更记录表_产品!A:M,13,0),"")</f>
        <v>程泽</v>
      </c>
      <c r="L564" s="65" t="str">
        <f>IFERROR(VLOOKUP(A:A,变更记录表_产品!A:N,14,0),"")</f>
        <v>陈飞</v>
      </c>
      <c r="M564" s="50">
        <f>IFERROR(VLOOKUP(A:A,变更记录表_产品!A:K,11,0),"")</f>
        <v>0</v>
      </c>
      <c r="N564" s="50">
        <f>IFERROR(VLOOKUP(A:A,变更记录表_产品!A:L,12,0),"")</f>
        <v>42709</v>
      </c>
      <c r="O564" s="20">
        <f t="shared" ca="1" si="8"/>
        <v>411</v>
      </c>
      <c r="P564" s="65" t="str">
        <f>IFERROR(VLOOKUP(A:A,变更记录表_产品!A:O,15,0),"")</f>
        <v>数据变更</v>
      </c>
      <c r="Q564" s="70" t="str">
        <f>IFERROR(VLOOKUP(A:A,变更记录表_产品!A:P,16,0),"")</f>
        <v>已完成</v>
      </c>
      <c r="R564" s="40" t="str">
        <f>IFERROR(VLOOKUP(A:A,变更记录表_产品!A:Q,17,0),"")</f>
        <v>无需签字</v>
      </c>
      <c r="S564" s="70" t="s">
        <v>144</v>
      </c>
      <c r="T564" s="71" t="s">
        <v>232</v>
      </c>
    </row>
    <row r="565" spans="1:20" ht="22.5">
      <c r="A565" s="19">
        <v>563</v>
      </c>
      <c r="B565" s="50">
        <f>IFERROR(VLOOKUP(A:A,变更记录表_产品!A:B,2,0),"")</f>
        <v>42706</v>
      </c>
      <c r="C565" s="43" t="str">
        <f>IFERROR(VLOOKUP(A:A,变更记录表_产品!A:C,3,0),"")</f>
        <v>张志瑜</v>
      </c>
      <c r="D565" s="43" t="str">
        <f>IFERROR(VLOOKUP(A:A,变更记录表_产品!A:D,4,0),"")</f>
        <v>采购保障部</v>
      </c>
      <c r="E565" s="43" t="str">
        <f>IFERROR(VLOOKUP(A:A,变更记录表_产品!A:E,5,0),"")</f>
        <v>MIS</v>
      </c>
      <c r="F565" s="40" t="str">
        <f>IFERROR(VLOOKUP(A:A,变更记录表_产品!A:F,6,0),"")</f>
        <v>20161202-16POS0833合同修改-signed</v>
      </c>
      <c r="G565" s="46" t="str">
        <f>IFERROR(VLOOKUP(A:A,变更记录表_产品!A:G,7,0),"")</f>
        <v>16POS0833 合同做件号删除合同状态改为：部分收料。</v>
      </c>
      <c r="H565" s="57" t="str">
        <f>IFERROR(VLOOKUP(A:A,变更记录表_产品!A:I,9,0),"")</f>
        <v>中</v>
      </c>
      <c r="I565" s="57">
        <f>IFERROR(VLOOKUP(A:A,变更记录表_产品!A:J,10,0),"")</f>
        <v>0.1</v>
      </c>
      <c r="J565" s="61">
        <f>IFERROR(VLOOKUP(A:A,变更记录表_产品!A:H,8,0),"")</f>
        <v>0</v>
      </c>
      <c r="K565" s="65" t="str">
        <f>IFERROR(VLOOKUP(A:A,变更记录表_产品!A:M,13,0),"")</f>
        <v>杨潇白</v>
      </c>
      <c r="L565" s="65" t="str">
        <f>IFERROR(VLOOKUP(A:A,变更记录表_产品!A:N,14,0),"")</f>
        <v>陈飞</v>
      </c>
      <c r="M565" s="50">
        <f>IFERROR(VLOOKUP(A:A,变更记录表_产品!A:K,11,0),"")</f>
        <v>42712</v>
      </c>
      <c r="N565" s="50">
        <f>IFERROR(VLOOKUP(A:A,变更记录表_产品!A:L,12,0),"")</f>
        <v>42725</v>
      </c>
      <c r="O565" s="20">
        <f t="shared" ca="1" si="8"/>
        <v>411</v>
      </c>
      <c r="P565" s="65" t="str">
        <f>IFERROR(VLOOKUP(A:A,变更记录表_产品!A:O,15,0),"")</f>
        <v>数据变更</v>
      </c>
      <c r="Q565" s="70" t="str">
        <f>IFERROR(VLOOKUP(A:A,变更记录表_产品!A:P,16,0),"")</f>
        <v>已完成</v>
      </c>
      <c r="R565" s="40" t="str">
        <f>IFERROR(VLOOKUP(A:A,变更记录表_产品!A:Q,17,0),"")</f>
        <v>.\数据提取变更签字扫描件\机务\20161202-16POS0833合同修改-signed.pdf</v>
      </c>
      <c r="S565" s="70" t="s">
        <v>92</v>
      </c>
      <c r="T565" s="71" t="s">
        <v>232</v>
      </c>
    </row>
    <row r="566" spans="1:20">
      <c r="A566" s="19">
        <v>564</v>
      </c>
      <c r="B566" s="50">
        <f>IFERROR(VLOOKUP(A:A,变更记录表_产品!A:B,2,0),"")</f>
        <v>42709</v>
      </c>
      <c r="C566" s="43" t="str">
        <f>IFERROR(VLOOKUP(A:A,变更记录表_产品!A:C,3,0),"")</f>
        <v>张志瑜</v>
      </c>
      <c r="D566" s="43" t="str">
        <f>IFERROR(VLOOKUP(A:A,变更记录表_产品!A:D,4,0),"")</f>
        <v>采购保障部</v>
      </c>
      <c r="E566" s="43" t="str">
        <f>IFERROR(VLOOKUP(A:A,变更记录表_产品!A:E,5,0),"")</f>
        <v>MIS</v>
      </c>
      <c r="F566" s="40" t="str">
        <f>IFERROR(VLOOKUP(A:A,变更记录表_产品!A:F,6,0),"")</f>
        <v>20161205-发票36773896-16POS0958付款问题-signed</v>
      </c>
      <c r="G566" s="46" t="str">
        <f>IFERROR(VLOOKUP(A:A,变更记录表_产品!A:G,7,0),"")</f>
        <v xml:space="preserve">发票：36773896，16POS0958 付款数据问题 </v>
      </c>
      <c r="H566" s="57" t="str">
        <f>IFERROR(VLOOKUP(A:A,变更记录表_产品!A:I,9,0),"")</f>
        <v>中</v>
      </c>
      <c r="I566" s="57">
        <f>IFERROR(VLOOKUP(A:A,变更记录表_产品!A:J,10,0),"")</f>
        <v>0.1</v>
      </c>
      <c r="J566" s="61">
        <f>IFERROR(VLOOKUP(A:A,变更记录表_产品!A:H,8,0),"")</f>
        <v>0</v>
      </c>
      <c r="K566" s="65" t="str">
        <f>IFERROR(VLOOKUP(A:A,变更记录表_产品!A:M,13,0),"")</f>
        <v>杨潇白</v>
      </c>
      <c r="L566" s="65" t="str">
        <f>IFERROR(VLOOKUP(A:A,变更记录表_产品!A:N,14,0),"")</f>
        <v>陈飞</v>
      </c>
      <c r="M566" s="50">
        <f>IFERROR(VLOOKUP(A:A,变更记录表_产品!A:K,11,0),"")</f>
        <v>42727</v>
      </c>
      <c r="N566" s="50">
        <f>IFERROR(VLOOKUP(A:A,变更记录表_产品!A:L,12,0),"")</f>
        <v>42727</v>
      </c>
      <c r="O566" s="20">
        <f t="shared" ca="1" si="8"/>
        <v>408</v>
      </c>
      <c r="P566" s="65" t="str">
        <f>IFERROR(VLOOKUP(A:A,变更记录表_产品!A:O,15,0),"")</f>
        <v>数据变更</v>
      </c>
      <c r="Q566" s="70" t="str">
        <f>IFERROR(VLOOKUP(A:A,变更记录表_产品!A:P,16,0),"")</f>
        <v>已完成</v>
      </c>
      <c r="R566" s="40" t="str">
        <f>IFERROR(VLOOKUP(A:A,变更记录表_产品!A:Q,17,0),"")</f>
        <v>.\数据提取变更签字扫描件\机务\20161205-发票36773896-16POS0958付款问题-signed.pdf</v>
      </c>
      <c r="S566" s="70" t="s">
        <v>143</v>
      </c>
      <c r="T566" s="71" t="s">
        <v>232</v>
      </c>
    </row>
    <row r="567" spans="1:20">
      <c r="A567" s="19">
        <v>565</v>
      </c>
      <c r="B567" s="50">
        <f>IFERROR(VLOOKUP(A:A,变更记录表_产品!A:B,2,0),"")</f>
        <v>42709</v>
      </c>
      <c r="C567" s="43" t="str">
        <f>IFERROR(VLOOKUP(A:A,变更记录表_产品!A:C,3,0),"")</f>
        <v>张志瑜</v>
      </c>
      <c r="D567" s="43" t="str">
        <f>IFERROR(VLOOKUP(A:A,变更记录表_产品!A:D,4,0),"")</f>
        <v>采购保障部</v>
      </c>
      <c r="E567" s="43" t="str">
        <f>IFERROR(VLOOKUP(A:A,变更记录表_产品!A:E,5,0),"")</f>
        <v>MIS</v>
      </c>
      <c r="F567" s="40" t="str">
        <f>IFERROR(VLOOKUP(A:A,变更记录表_产品!A:F,6,0),"")</f>
        <v>20161205-15POLS0397供应商地址修改-signed</v>
      </c>
      <c r="G567" s="46" t="str">
        <f>IFERROR(VLOOKUP(A:A,变更记录表_产品!A:G,7,0),"")</f>
        <v xml:space="preserve">15POLS0397 供应商地址修改为：航材采购。 </v>
      </c>
      <c r="H567" s="57" t="str">
        <f>IFERROR(VLOOKUP(A:A,变更记录表_产品!A:I,9,0),"")</f>
        <v>中</v>
      </c>
      <c r="I567" s="57">
        <f>IFERROR(VLOOKUP(A:A,变更记录表_产品!A:J,10,0),"")</f>
        <v>0.1</v>
      </c>
      <c r="J567" s="61">
        <f>IFERROR(VLOOKUP(A:A,变更记录表_产品!A:H,8,0),"")</f>
        <v>0</v>
      </c>
      <c r="K567" s="65" t="str">
        <f>IFERROR(VLOOKUP(A:A,变更记录表_产品!A:M,13,0),"")</f>
        <v>杨潇白</v>
      </c>
      <c r="L567" s="65" t="str">
        <f>IFERROR(VLOOKUP(A:A,变更记录表_产品!A:N,14,0),"")</f>
        <v>陈飞</v>
      </c>
      <c r="M567" s="50">
        <f>IFERROR(VLOOKUP(A:A,变更记录表_产品!A:K,11,0),"")</f>
        <v>42712</v>
      </c>
      <c r="N567" s="50">
        <f>IFERROR(VLOOKUP(A:A,变更记录表_产品!A:L,12,0),"")</f>
        <v>42712</v>
      </c>
      <c r="O567" s="20">
        <f t="shared" ca="1" si="8"/>
        <v>408</v>
      </c>
      <c r="P567" s="65" t="str">
        <f>IFERROR(VLOOKUP(A:A,变更记录表_产品!A:O,15,0),"")</f>
        <v>数据变更</v>
      </c>
      <c r="Q567" s="70" t="str">
        <f>IFERROR(VLOOKUP(A:A,变更记录表_产品!A:P,16,0),"")</f>
        <v>已完成</v>
      </c>
      <c r="R567" s="40" t="str">
        <f>IFERROR(VLOOKUP(A:A,变更记录表_产品!A:Q,17,0),"")</f>
        <v>.\数据提取变更签字扫描件\机务\20161205-15POLS0397供应商地址修改-signed.pdf</v>
      </c>
      <c r="S567" s="70" t="s">
        <v>142</v>
      </c>
      <c r="T567" s="71" t="s">
        <v>232</v>
      </c>
    </row>
    <row r="568" spans="1:20" ht="22.5">
      <c r="A568" s="19">
        <v>566</v>
      </c>
      <c r="B568" s="50">
        <f>IFERROR(VLOOKUP(A:A,变更记录表_产品!A:B,2,0),"")</f>
        <v>42710</v>
      </c>
      <c r="C568" s="43" t="str">
        <f>IFERROR(VLOOKUP(A:A,变更记录表_产品!A:C,3,0),"")</f>
        <v>张志瑜</v>
      </c>
      <c r="D568" s="43" t="str">
        <f>IFERROR(VLOOKUP(A:A,变更记录表_产品!A:D,4,0),"")</f>
        <v>采购保障部</v>
      </c>
      <c r="E568" s="43" t="str">
        <f>IFERROR(VLOOKUP(A:A,变更记录表_产品!A:E,5,0),"")</f>
        <v>MIS</v>
      </c>
      <c r="F568" s="40" t="str">
        <f>IFERROR(VLOOKUP(A:A,变更记录表_产品!A:F,6,0),"")</f>
        <v>20161206-16ROR4135收料错误-signed</v>
      </c>
      <c r="G568" s="46" t="str">
        <f>IFERROR(VLOOKUP(A:A,变更记录表_产品!A:G,7,0),"")</f>
        <v>16ROR4355 收料错误，退回到未收料状态 CK-SX-SJW。</v>
      </c>
      <c r="H568" s="57" t="str">
        <f>IFERROR(VLOOKUP(A:A,变更记录表_产品!A:I,9,0),"")</f>
        <v>高</v>
      </c>
      <c r="I568" s="57">
        <f>IFERROR(VLOOKUP(A:A,变更记录表_产品!A:J,10,0),"")</f>
        <v>0.1</v>
      </c>
      <c r="J568" s="61">
        <f>IFERROR(VLOOKUP(A:A,变更记录表_产品!A:H,8,0),"")</f>
        <v>0</v>
      </c>
      <c r="K568" s="65" t="str">
        <f>IFERROR(VLOOKUP(A:A,变更记录表_产品!A:M,13,0),"")</f>
        <v>杨潇白</v>
      </c>
      <c r="L568" s="65" t="str">
        <f>IFERROR(VLOOKUP(A:A,变更记录表_产品!A:N,14,0),"")</f>
        <v>陈飞</v>
      </c>
      <c r="M568" s="50">
        <f>IFERROR(VLOOKUP(A:A,变更记录表_产品!A:K,11,0),"")</f>
        <v>42711</v>
      </c>
      <c r="N568" s="50">
        <f>IFERROR(VLOOKUP(A:A,变更记录表_产品!A:L,12,0),"")</f>
        <v>42712</v>
      </c>
      <c r="O568" s="20">
        <f t="shared" ca="1" si="8"/>
        <v>407</v>
      </c>
      <c r="P568" s="65" t="str">
        <f>IFERROR(VLOOKUP(A:A,变更记录表_产品!A:O,15,0),"")</f>
        <v>数据变更</v>
      </c>
      <c r="Q568" s="70" t="str">
        <f>IFERROR(VLOOKUP(A:A,变更记录表_产品!A:P,16,0),"")</f>
        <v>已完成</v>
      </c>
      <c r="R568" s="40" t="str">
        <f>IFERROR(VLOOKUP(A:A,变更记录表_产品!A:Q,17,0),"")</f>
        <v>.\数据提取变更签字扫描件\机务\20161206-16ROR4135收料错误-signed.pdf</v>
      </c>
      <c r="S568" s="70" t="s">
        <v>92</v>
      </c>
      <c r="T568" s="71" t="s">
        <v>232</v>
      </c>
    </row>
    <row r="569" spans="1:20" ht="22.5">
      <c r="A569" s="19">
        <v>567</v>
      </c>
      <c r="B569" s="50">
        <f>IFERROR(VLOOKUP(A:A,变更记录表_产品!A:B,2,0),"")</f>
        <v>42711</v>
      </c>
      <c r="C569" s="43" t="str">
        <f>IFERROR(VLOOKUP(A:A,变更记录表_产品!A:C,3,0),"")</f>
        <v>张志瑜</v>
      </c>
      <c r="D569" s="43" t="str">
        <f>IFERROR(VLOOKUP(A:A,变更记录表_产品!A:D,4,0),"")</f>
        <v>采购保障部</v>
      </c>
      <c r="E569" s="43" t="str">
        <f>IFERROR(VLOOKUP(A:A,变更记录表_产品!A:E,5,0),"")</f>
        <v>MIS</v>
      </c>
      <c r="F569" s="40" t="str">
        <f>IFERROR(VLOOKUP(A:A,变更记录表_产品!A:F,6,0),"")</f>
        <v>20161130-发票00349240无法冲抵-signed</v>
      </c>
      <c r="G569" s="46" t="str">
        <f>IFERROR(VLOOKUP(A:A,变更记录表_产品!A:G,7,0),"")</f>
        <v>合同 16OT0382 已预付款。现在要做发票 00349240付款推送冲抵，但提示错误。</v>
      </c>
      <c r="H569" s="57" t="str">
        <f>IFERROR(VLOOKUP(A:A,变更记录表_产品!A:I,9,0),"")</f>
        <v>中</v>
      </c>
      <c r="I569" s="57">
        <f>IFERROR(VLOOKUP(A:A,变更记录表_产品!A:J,10,0),"")</f>
        <v>0.1</v>
      </c>
      <c r="J569" s="61">
        <f>IFERROR(VLOOKUP(A:A,变更记录表_产品!A:H,8,0),"")</f>
        <v>0</v>
      </c>
      <c r="K569" s="65" t="str">
        <f>IFERROR(VLOOKUP(A:A,变更记录表_产品!A:M,13,0),"")</f>
        <v>杨潇白</v>
      </c>
      <c r="L569" s="65" t="str">
        <f>IFERROR(VLOOKUP(A:A,变更记录表_产品!A:N,14,0),"")</f>
        <v>陈飞</v>
      </c>
      <c r="M569" s="50">
        <f>IFERROR(VLOOKUP(A:A,变更记录表_产品!A:K,11,0),"")</f>
        <v>42711</v>
      </c>
      <c r="N569" s="50">
        <f>IFERROR(VLOOKUP(A:A,变更记录表_产品!A:L,12,0),"")</f>
        <v>42727</v>
      </c>
      <c r="O569" s="20">
        <f t="shared" ca="1" si="8"/>
        <v>406</v>
      </c>
      <c r="P569" s="65" t="str">
        <f>IFERROR(VLOOKUP(A:A,变更记录表_产品!A:O,15,0),"")</f>
        <v>数据变更</v>
      </c>
      <c r="Q569" s="70" t="str">
        <f>IFERROR(VLOOKUP(A:A,变更记录表_产品!A:P,16,0),"")</f>
        <v>已完成</v>
      </c>
      <c r="R569" s="40" t="str">
        <f>IFERROR(VLOOKUP(A:A,变更记录表_产品!A:Q,17,0),"")</f>
        <v>.\数据提取变更签字扫描件\机务\20161130-发票00349240无法冲抵-signed.pdf</v>
      </c>
      <c r="S569" s="70" t="s">
        <v>92</v>
      </c>
      <c r="T569" s="71" t="s">
        <v>232</v>
      </c>
    </row>
    <row r="570" spans="1:20" ht="56.25">
      <c r="A570" s="19">
        <v>568</v>
      </c>
      <c r="B570" s="50">
        <f>IFERROR(VLOOKUP(A:A,变更记录表_产品!A:B,2,0),"")</f>
        <v>42711</v>
      </c>
      <c r="C570" s="43" t="str">
        <f>IFERROR(VLOOKUP(A:A,变更记录表_产品!A:C,3,0),"")</f>
        <v>张志瑜</v>
      </c>
      <c r="D570" s="43" t="str">
        <f>IFERROR(VLOOKUP(A:A,变更记录表_产品!A:D,4,0),"")</f>
        <v>采购保障部</v>
      </c>
      <c r="E570" s="43" t="str">
        <f>IFERROR(VLOOKUP(A:A,变更记录表_产品!A:E,5,0),"")</f>
        <v>MIS</v>
      </c>
      <c r="F570" s="40" t="str">
        <f>IFERROR(VLOOKUP(A:A,变更记录表_产品!A:F,6,0),"")</f>
        <v>20161207-送修类合同非原件返回问题-signed</v>
      </c>
      <c r="G570" s="46" t="str">
        <f>IFERROR(VLOOKUP(A:A,变更记录表_产品!A:G,7,0),"")</f>
        <v xml:space="preserve">16ROW0147在做 RO 类合同的收料时，当选择非原件返回，收料后，在验收界面发现收料仓库显示有问题（正常的显示是收料仓库：CK-KY-XXX, 但现在显示是：CK-QA-XXX）。即使验收通过的记录，在验收界面还是显示在 CK-QA-XXX。 </v>
      </c>
      <c r="H570" s="57" t="str">
        <f>IFERROR(VLOOKUP(A:A,变更记录表_产品!A:I,9,0),"")</f>
        <v>中</v>
      </c>
      <c r="I570" s="57">
        <f>IFERROR(VLOOKUP(A:A,变更记录表_产品!A:J,10,0),"")</f>
        <v>0</v>
      </c>
      <c r="J570" s="61">
        <f>IFERROR(VLOOKUP(A:A,变更记录表_产品!A:H,8,0),"")</f>
        <v>0</v>
      </c>
      <c r="K570" s="65" t="str">
        <f>IFERROR(VLOOKUP(A:A,变更记录表_产品!A:M,13,0),"")</f>
        <v>杨潇白</v>
      </c>
      <c r="L570" s="65" t="str">
        <f>IFERROR(VLOOKUP(A:A,变更记录表_产品!A:N,14,0),"")</f>
        <v>陈飞</v>
      </c>
      <c r="M570" s="50">
        <f>IFERROR(VLOOKUP(A:A,变更记录表_产品!A:K,11,0),"")</f>
        <v>42720</v>
      </c>
      <c r="N570" s="50">
        <f>IFERROR(VLOOKUP(A:A,变更记录表_产品!A:L,12,0),"")</f>
        <v>0</v>
      </c>
      <c r="O570" s="20">
        <f t="shared" ca="1" si="8"/>
        <v>406</v>
      </c>
      <c r="P570" s="65" t="str">
        <f>IFERROR(VLOOKUP(A:A,变更记录表_产品!A:O,15,0),"")</f>
        <v>数据变更</v>
      </c>
      <c r="Q570" s="70" t="str">
        <f>IFERROR(VLOOKUP(A:A,变更记录表_产品!A:P,16,0),"")</f>
        <v>进行中</v>
      </c>
      <c r="R570" s="40" t="str">
        <f>IFERROR(VLOOKUP(A:A,变更记录表_产品!A:Q,17,0),"")</f>
        <v>.\数据提取变更签字扫描件\机务\20161207-送修类合同非原件返回问题-signed.pdf</v>
      </c>
      <c r="S570" s="70" t="s">
        <v>147</v>
      </c>
      <c r="T570" s="71" t="s">
        <v>232</v>
      </c>
    </row>
    <row r="571" spans="1:20" ht="78.75">
      <c r="A571" s="19">
        <v>569</v>
      </c>
      <c r="B571" s="50">
        <f>IFERROR(VLOOKUP(A:A,变更记录表_产品!A:B,2,0),"")</f>
        <v>42712</v>
      </c>
      <c r="C571" s="43" t="str">
        <f>IFERROR(VLOOKUP(A:A,变更记录表_产品!A:C,3,0),"")</f>
        <v>冯小辉</v>
      </c>
      <c r="D571" s="43" t="str">
        <f>IFERROR(VLOOKUP(A:A,变更记录表_产品!A:D,4,0),"")</f>
        <v>维修工程部</v>
      </c>
      <c r="E571" s="43" t="str">
        <f>IFERROR(VLOOKUP(A:A,变更记录表_产品!A:E,5,0),"")</f>
        <v>MIS</v>
      </c>
      <c r="F571" s="40" t="str">
        <f>IFERROR(VLOOKUP(A:A,变更记录表_产品!A:F,6,0),"")</f>
        <v>Re:Re:Re:Re:关于b1628飞机CVR，DFDR译码工卡进MIS</v>
      </c>
      <c r="G571" s="46" t="str">
        <f>IFERROR(VLOOKUP(A:A,变更记录表_产品!A:G,7,0),"")</f>
        <v>烦请帮忙提供以下译码工卡的录入格式要求，以便IT同事可以按要求跟进执行，非常感谢。
B1627 FDR
B1839 FDR
B1840 FDR
B6752 CVR</v>
      </c>
      <c r="H571" s="57" t="str">
        <f>IFERROR(VLOOKUP(A:A,变更记录表_产品!A:I,9,0),"")</f>
        <v>中</v>
      </c>
      <c r="I571" s="57">
        <f>IFERROR(VLOOKUP(A:A,变更记录表_产品!A:J,10,0),"")</f>
        <v>0</v>
      </c>
      <c r="J571" s="61">
        <f>IFERROR(VLOOKUP(A:A,变更记录表_产品!A:H,8,0),"")</f>
        <v>0</v>
      </c>
      <c r="K571" s="65" t="str">
        <f>IFERROR(VLOOKUP(A:A,变更记录表_产品!A:M,13,0),"")</f>
        <v>程泽</v>
      </c>
      <c r="L571" s="65" t="str">
        <f>IFERROR(VLOOKUP(A:A,变更记录表_产品!A:N,14,0),"")</f>
        <v>陈飞</v>
      </c>
      <c r="M571" s="50">
        <f>IFERROR(VLOOKUP(A:A,变更记录表_产品!A:K,11,0),"")</f>
        <v>0</v>
      </c>
      <c r="N571" s="50">
        <f>IFERROR(VLOOKUP(A:A,变更记录表_产品!A:L,12,0),"")</f>
        <v>0</v>
      </c>
      <c r="O571" s="20">
        <f t="shared" ca="1" si="8"/>
        <v>405</v>
      </c>
      <c r="P571" s="65" t="str">
        <f>IFERROR(VLOOKUP(A:A,变更记录表_产品!A:O,15,0),"")</f>
        <v>数据变更</v>
      </c>
      <c r="Q571" s="70" t="str">
        <f>IFERROR(VLOOKUP(A:A,变更记录表_产品!A:P,16,0),"")</f>
        <v>已取消</v>
      </c>
      <c r="R571" s="40" t="str">
        <f>IFERROR(VLOOKUP(A:A,变更记录表_产品!A:Q,17,0),"")</f>
        <v>待签字</v>
      </c>
      <c r="S571" s="70" t="s">
        <v>147</v>
      </c>
      <c r="T571" s="71" t="s">
        <v>232</v>
      </c>
    </row>
    <row r="572" spans="1:20" ht="33.75">
      <c r="A572" s="19">
        <v>570</v>
      </c>
      <c r="B572" s="50">
        <f>IFERROR(VLOOKUP(A:A,变更记录表_产品!A:B,2,0),"")</f>
        <v>42712</v>
      </c>
      <c r="C572" s="43" t="str">
        <f>IFERROR(VLOOKUP(A:A,变更记录表_产品!A:C,3,0),"")</f>
        <v>张志瑜</v>
      </c>
      <c r="D572" s="43" t="str">
        <f>IFERROR(VLOOKUP(A:A,变更记录表_产品!A:D,4,0),"")</f>
        <v>采购保障部</v>
      </c>
      <c r="E572" s="43" t="str">
        <f>IFERROR(VLOOKUP(A:A,变更记录表_产品!A:E,5,0),"")</f>
        <v>MIS</v>
      </c>
      <c r="F572" s="40" t="str">
        <f>IFERROR(VLOOKUP(A:A,变更记录表_产品!A:F,6,0),"")</f>
        <v>20161208-合同证书及收料问题SB3-005-003-01-signed</v>
      </c>
      <c r="G572" s="46" t="str">
        <f>IFERROR(VLOOKUP(A:A,变更记录表_产品!A:G,7,0),"")</f>
        <v xml:space="preserve">件号：SB3-005-003-01，批次:1099703，合同号：15POS1125; 批次：1104225，合同号：16POS0161 无法找到证书。 </v>
      </c>
      <c r="H572" s="57" t="str">
        <f>IFERROR(VLOOKUP(A:A,变更记录表_产品!A:I,9,0),"")</f>
        <v>中</v>
      </c>
      <c r="I572" s="57">
        <f>IFERROR(VLOOKUP(A:A,变更记录表_产品!A:J,10,0),"")</f>
        <v>0.1</v>
      </c>
      <c r="J572" s="61">
        <f>IFERROR(VLOOKUP(A:A,变更记录表_产品!A:H,8,0),"")</f>
        <v>0</v>
      </c>
      <c r="K572" s="65" t="str">
        <f>IFERROR(VLOOKUP(A:A,变更记录表_产品!A:M,13,0),"")</f>
        <v>杨潇白</v>
      </c>
      <c r="L572" s="65" t="str">
        <f>IFERROR(VLOOKUP(A:A,变更记录表_产品!A:N,14,0),"")</f>
        <v>陈飞</v>
      </c>
      <c r="M572" s="50">
        <f>IFERROR(VLOOKUP(A:A,变更记录表_产品!A:K,11,0),"")</f>
        <v>42720</v>
      </c>
      <c r="N572" s="50">
        <f>IFERROR(VLOOKUP(A:A,变更记录表_产品!A:L,12,0),"")</f>
        <v>42712</v>
      </c>
      <c r="O572" s="20">
        <f t="shared" ca="1" si="8"/>
        <v>405</v>
      </c>
      <c r="P572" s="65" t="str">
        <f>IFERROR(VLOOKUP(A:A,变更记录表_产品!A:O,15,0),"")</f>
        <v>数据变更</v>
      </c>
      <c r="Q572" s="70" t="str">
        <f>IFERROR(VLOOKUP(A:A,变更记录表_产品!A:P,16,0),"")</f>
        <v>已完成</v>
      </c>
      <c r="R572" s="40" t="str">
        <f>IFERROR(VLOOKUP(A:A,变更记录表_产品!A:Q,17,0),"")</f>
        <v>.\数据提取变更签字扫描件\机务\20161207-送修类合同非原件返回问题-signed.pdf</v>
      </c>
      <c r="S572" s="70" t="s">
        <v>143</v>
      </c>
      <c r="T572" s="71" t="s">
        <v>232</v>
      </c>
    </row>
    <row r="573" spans="1:20">
      <c r="A573" s="19">
        <v>571</v>
      </c>
      <c r="B573" s="50">
        <f>IFERROR(VLOOKUP(A:A,变更记录表_产品!A:B,2,0),"")</f>
        <v>42712</v>
      </c>
      <c r="C573" s="43" t="str">
        <f>IFERROR(VLOOKUP(A:A,变更记录表_产品!A:C,3,0),"")</f>
        <v>张志瑜</v>
      </c>
      <c r="D573" s="43" t="str">
        <f>IFERROR(VLOOKUP(A:A,变更记录表_产品!A:D,4,0),"")</f>
        <v>采购保障部</v>
      </c>
      <c r="E573" s="43" t="str">
        <f>IFERROR(VLOOKUP(A:A,变更记录表_产品!A:E,5,0),"")</f>
        <v>MIS</v>
      </c>
      <c r="F573" s="40" t="str">
        <f>IFERROR(VLOOKUP(A:A,变更记录表_产品!A:F,6,0),"")</f>
        <v>MIS系统装机件直接被送修BUG--数据导出+数据修复---紧急！</v>
      </c>
      <c r="G573" s="46" t="str">
        <f>IFERROR(VLOOKUP(A:A,变更记录表_产品!A:G,7,0),"")</f>
        <v>件号：20499006，  序号：10736 移动历史错误</v>
      </c>
      <c r="H573" s="57" t="str">
        <f>IFERROR(VLOOKUP(A:A,变更记录表_产品!A:I,9,0),"")</f>
        <v>高</v>
      </c>
      <c r="I573" s="57">
        <f>IFERROR(VLOOKUP(A:A,变更记录表_产品!A:J,10,0),"")</f>
        <v>0.1</v>
      </c>
      <c r="J573" s="61">
        <f>IFERROR(VLOOKUP(A:A,变更记录表_产品!A:H,8,0),"")</f>
        <v>0</v>
      </c>
      <c r="K573" s="65" t="str">
        <f>IFERROR(VLOOKUP(A:A,变更记录表_产品!A:M,13,0),"")</f>
        <v>杨潇白</v>
      </c>
      <c r="L573" s="65" t="str">
        <f>IFERROR(VLOOKUP(A:A,变更记录表_产品!A:N,14,0),"")</f>
        <v>陈飞</v>
      </c>
      <c r="M573" s="50">
        <f>IFERROR(VLOOKUP(A:A,变更记录表_产品!A:K,11,0),"")</f>
        <v>42712</v>
      </c>
      <c r="N573" s="50">
        <f>IFERROR(VLOOKUP(A:A,变更记录表_产品!A:L,12,0),"")</f>
        <v>42712</v>
      </c>
      <c r="O573" s="20">
        <f t="shared" ca="1" si="8"/>
        <v>405</v>
      </c>
      <c r="P573" s="65" t="str">
        <f>IFERROR(VLOOKUP(A:A,变更记录表_产品!A:O,15,0),"")</f>
        <v>数据变更</v>
      </c>
      <c r="Q573" s="70" t="str">
        <f>IFERROR(VLOOKUP(A:A,变更记录表_产品!A:P,16,0),"")</f>
        <v>已完成</v>
      </c>
      <c r="R573" s="40" t="str">
        <f>IFERROR(VLOOKUP(A:A,变更记录表_产品!A:Q,17,0),"")</f>
        <v>.\数据提取变更签字扫描件\机务\20161208-20499006移动历史错误-signed.pdf</v>
      </c>
      <c r="S573" s="70" t="s">
        <v>145</v>
      </c>
      <c r="T573" s="71" t="s">
        <v>232</v>
      </c>
    </row>
    <row r="574" spans="1:20">
      <c r="A574" s="19">
        <v>572</v>
      </c>
      <c r="B574" s="50">
        <f>IFERROR(VLOOKUP(A:A,变更记录表_产品!A:B,2,0),"")</f>
        <v>42712</v>
      </c>
      <c r="C574" s="43" t="str">
        <f>IFERROR(VLOOKUP(A:A,变更记录表_产品!A:C,3,0),"")</f>
        <v>张志瑜</v>
      </c>
      <c r="D574" s="43" t="str">
        <f>IFERROR(VLOOKUP(A:A,变更记录表_产品!A:D,4,0),"")</f>
        <v>采购保障部</v>
      </c>
      <c r="E574" s="43" t="str">
        <f>IFERROR(VLOOKUP(A:A,变更记录表_产品!A:E,5,0),"")</f>
        <v>MIS</v>
      </c>
      <c r="F574" s="40" t="str">
        <f>IFERROR(VLOOKUP(A:A,变更记录表_产品!A:F,6,0),"")</f>
        <v>20161208-工具合同收料数据错误问题-signed</v>
      </c>
      <c r="G574" s="46" t="str">
        <f>IFERROR(VLOOKUP(A:A,变更记录表_产品!A:G,7,0),"")</f>
        <v>11POT0250/14POT0305 收料数量大于采购数量</v>
      </c>
      <c r="H574" s="57" t="str">
        <f>IFERROR(VLOOKUP(A:A,变更记录表_产品!A:I,9,0),"")</f>
        <v>中</v>
      </c>
      <c r="I574" s="57">
        <f>IFERROR(VLOOKUP(A:A,变更记录表_产品!A:J,10,0),"")</f>
        <v>0.1</v>
      </c>
      <c r="J574" s="61">
        <f>IFERROR(VLOOKUP(A:A,变更记录表_产品!A:H,8,0),"")</f>
        <v>0</v>
      </c>
      <c r="K574" s="65" t="str">
        <f>IFERROR(VLOOKUP(A:A,变更记录表_产品!A:M,13,0),"")</f>
        <v>杨潇白</v>
      </c>
      <c r="L574" s="65" t="str">
        <f>IFERROR(VLOOKUP(A:A,变更记录表_产品!A:N,14,0),"")</f>
        <v>陈飞</v>
      </c>
      <c r="M574" s="50">
        <f>IFERROR(VLOOKUP(A:A,变更记录表_产品!A:K,11,0),"")</f>
        <v>42724</v>
      </c>
      <c r="N574" s="50">
        <f>IFERROR(VLOOKUP(A:A,变更记录表_产品!A:L,12,0),"")</f>
        <v>42712</v>
      </c>
      <c r="O574" s="20">
        <f t="shared" ca="1" si="8"/>
        <v>405</v>
      </c>
      <c r="P574" s="65" t="str">
        <f>IFERROR(VLOOKUP(A:A,变更记录表_产品!A:O,15,0),"")</f>
        <v>数据变更</v>
      </c>
      <c r="Q574" s="70" t="str">
        <f>IFERROR(VLOOKUP(A:A,变更记录表_产品!A:P,16,0),"")</f>
        <v>已完成</v>
      </c>
      <c r="R574" s="40" t="str">
        <f>IFERROR(VLOOKUP(A:A,变更记录表_产品!A:Q,17,0),"")</f>
        <v>.\数据提取变更签字扫描件\机务\20161208-工具合同收料数据错误问题-signed.pdf</v>
      </c>
      <c r="S574" s="70" t="s">
        <v>145</v>
      </c>
      <c r="T574" s="71" t="s">
        <v>232</v>
      </c>
    </row>
    <row r="575" spans="1:20" ht="22.5">
      <c r="A575" s="19">
        <v>573</v>
      </c>
      <c r="B575" s="50">
        <f>IFERROR(VLOOKUP(A:A,变更记录表_产品!A:B,2,0),"")</f>
        <v>42712</v>
      </c>
      <c r="C575" s="43" t="str">
        <f>IFERROR(VLOOKUP(A:A,变更记录表_产品!A:C,3,0),"")</f>
        <v>罗强</v>
      </c>
      <c r="D575" s="43" t="str">
        <f>IFERROR(VLOOKUP(A:A,变更记录表_产品!A:D,4,0),"")</f>
        <v>维修工程部</v>
      </c>
      <c r="E575" s="43" t="str">
        <f>IFERROR(VLOOKUP(A:A,变更记录表_产品!A:E,5,0),"")</f>
        <v>MIS</v>
      </c>
      <c r="F575" s="40" t="str">
        <f>IFERROR(VLOOKUP(A:A,变更记录表_产品!A:F,6,0),"")</f>
        <v>删除PN：45731-1391，SN:YB009609-0在装机设备管理界面的信息</v>
      </c>
      <c r="G575" s="46" t="str">
        <f>IFERROR(VLOOKUP(A:A,变更记录表_产品!A:G,7,0),"")</f>
        <v>将PN：45731-1391，SN:YB009609-0 信息从装机设备管理界面删除</v>
      </c>
      <c r="H575" s="57" t="str">
        <f>IFERROR(VLOOKUP(A:A,变更记录表_产品!A:I,9,0),"")</f>
        <v>中</v>
      </c>
      <c r="I575" s="57">
        <f>IFERROR(VLOOKUP(A:A,变更记录表_产品!A:J,10,0),"")</f>
        <v>0.1</v>
      </c>
      <c r="J575" s="61">
        <f>IFERROR(VLOOKUP(A:A,变更记录表_产品!A:H,8,0),"")</f>
        <v>0</v>
      </c>
      <c r="K575" s="65" t="str">
        <f>IFERROR(VLOOKUP(A:A,变更记录表_产品!A:M,13,0),"")</f>
        <v>程泽</v>
      </c>
      <c r="L575" s="65" t="str">
        <f>IFERROR(VLOOKUP(A:A,变更记录表_产品!A:N,14,0),"")</f>
        <v>陈飞</v>
      </c>
      <c r="M575" s="50">
        <f>IFERROR(VLOOKUP(A:A,变更记录表_产品!A:K,11,0),"")</f>
        <v>0</v>
      </c>
      <c r="N575" s="50">
        <f>IFERROR(VLOOKUP(A:A,变更记录表_产品!A:L,12,0),"")</f>
        <v>42712</v>
      </c>
      <c r="O575" s="20">
        <f t="shared" ca="1" si="8"/>
        <v>405</v>
      </c>
      <c r="P575" s="65" t="str">
        <f>IFERROR(VLOOKUP(A:A,变更记录表_产品!A:O,15,0),"")</f>
        <v>数据变更</v>
      </c>
      <c r="Q575" s="70" t="str">
        <f>IFERROR(VLOOKUP(A:A,变更记录表_产品!A:P,16,0),"")</f>
        <v>已完成</v>
      </c>
      <c r="R575" s="40" t="str">
        <f>IFERROR(VLOOKUP(A:A,变更记录表_产品!A:Q,17,0),"")</f>
        <v>.\数据提取变更签字扫描件\机务\20170224.pdf</v>
      </c>
      <c r="S575" s="70" t="s">
        <v>92</v>
      </c>
      <c r="T575" s="71" t="s">
        <v>232</v>
      </c>
    </row>
    <row r="576" spans="1:20" ht="78.75">
      <c r="A576" s="19">
        <v>574</v>
      </c>
      <c r="B576" s="50">
        <f>IFERROR(VLOOKUP(A:A,变更记录表_产品!A:B,2,0),"")</f>
        <v>42716</v>
      </c>
      <c r="C576" s="43" t="str">
        <f>IFERROR(VLOOKUP(A:A,变更记录表_产品!A:C,3,0),"")</f>
        <v>张志瑜</v>
      </c>
      <c r="D576" s="43" t="str">
        <f>IFERROR(VLOOKUP(A:A,变更记录表_产品!A:D,4,0),"")</f>
        <v>采购保障部</v>
      </c>
      <c r="E576" s="43" t="str">
        <f>IFERROR(VLOOKUP(A:A,变更记录表_产品!A:E,5,0),"")</f>
        <v>MIS</v>
      </c>
      <c r="F576" s="40" t="str">
        <f>IFERROR(VLOOKUP(A:A,变更记录表_产品!A:F,6,0),"")</f>
        <v>Re:数据提取需求  冗余航材</v>
      </c>
      <c r="G576" s="46" t="str">
        <f>IFERROR(VLOOKUP(A:A,变更记录表_产品!A:G,7,0),"")</f>
        <v xml:space="preserve"> 库存计划、分析需要，
1.  当前所有在可用库的件号信息、库存数量，包括各个基地的信息； 
2.  这些件号在每一年的发料总数量（仅指发料量，不管退料量）； 
3.  这些件号的第一次采购信息和最后一次采购信息。 </v>
      </c>
      <c r="H576" s="57" t="str">
        <f>IFERROR(VLOOKUP(A:A,变更记录表_产品!A:I,9,0),"")</f>
        <v>中</v>
      </c>
      <c r="I576" s="57">
        <f>IFERROR(VLOOKUP(A:A,变更记录表_产品!A:J,10,0),"")</f>
        <v>0.1</v>
      </c>
      <c r="J576" s="61">
        <f>IFERROR(VLOOKUP(A:A,变更记录表_产品!A:H,8,0),"")</f>
        <v>0</v>
      </c>
      <c r="K576" s="65" t="str">
        <f>IFERROR(VLOOKUP(A:A,变更记录表_产品!A:M,13,0),"")</f>
        <v>杨潇白</v>
      </c>
      <c r="L576" s="65" t="str">
        <f>IFERROR(VLOOKUP(A:A,变更记录表_产品!A:N,14,0),"")</f>
        <v>陈飞</v>
      </c>
      <c r="M576" s="50">
        <f>IFERROR(VLOOKUP(A:A,变更记录表_产品!A:K,11,0),"")</f>
        <v>42720</v>
      </c>
      <c r="N576" s="50">
        <f>IFERROR(VLOOKUP(A:A,变更记录表_产品!A:L,12,0),"")</f>
        <v>42727</v>
      </c>
      <c r="O576" s="20">
        <f t="shared" ca="1" si="8"/>
        <v>401</v>
      </c>
      <c r="P576" s="65" t="str">
        <f>IFERROR(VLOOKUP(A:A,变更记录表_产品!A:O,15,0),"")</f>
        <v>数据提取</v>
      </c>
      <c r="Q576" s="70" t="str">
        <f>IFERROR(VLOOKUP(A:A,变更记录表_产品!A:P,16,0),"")</f>
        <v>已完成</v>
      </c>
      <c r="R576" s="40" t="str">
        <f>IFERROR(VLOOKUP(A:A,变更记录表_产品!A:Q,17,0),"")</f>
        <v>.\数据提取变更签字扫描件\机务\20161212-数据提取-可用库存-发料量-合同信息-signed.pdf</v>
      </c>
      <c r="S576" s="70" t="s">
        <v>144</v>
      </c>
      <c r="T576" s="71" t="s">
        <v>232</v>
      </c>
    </row>
    <row r="577" spans="1:20" ht="22.5">
      <c r="A577" s="19">
        <v>575</v>
      </c>
      <c r="B577" s="50">
        <f>IFERROR(VLOOKUP(A:A,变更记录表_产品!A:B,2,0),"")</f>
        <v>42716</v>
      </c>
      <c r="C577" s="43" t="str">
        <f>IFERROR(VLOOKUP(A:A,变更记录表_产品!A:C,3,0),"")</f>
        <v>张志瑜</v>
      </c>
      <c r="D577" s="43" t="str">
        <f>IFERROR(VLOOKUP(A:A,变更记录表_产品!A:D,4,0),"")</f>
        <v>采购保障部</v>
      </c>
      <c r="E577" s="43" t="str">
        <f>IFERROR(VLOOKUP(A:A,变更记录表_产品!A:E,5,0),"")</f>
        <v>MIS</v>
      </c>
      <c r="F577" s="40" t="str">
        <f>IFERROR(VLOOKUP(A:A,变更记录表_产品!A:F,6,0),"")</f>
        <v>20161212-16POS0373收料数据修改-signed</v>
      </c>
      <c r="G577" s="46" t="str">
        <f>IFERROR(VLOOKUP(A:A,变更记录表_产品!A:G,7,0),"")</f>
        <v>该合同中的件号：AR4755-6，3 个，被错误按批次件号收料了。需删除掉这些数据，重新做收料。</v>
      </c>
      <c r="H577" s="57" t="str">
        <f>IFERROR(VLOOKUP(A:A,变更记录表_产品!A:I,9,0),"")</f>
        <v>中</v>
      </c>
      <c r="I577" s="57">
        <f>IFERROR(VLOOKUP(A:A,变更记录表_产品!A:J,10,0),"")</f>
        <v>0.1</v>
      </c>
      <c r="J577" s="61">
        <f>IFERROR(VLOOKUP(A:A,变更记录表_产品!A:H,8,0),"")</f>
        <v>0</v>
      </c>
      <c r="K577" s="65" t="str">
        <f>IFERROR(VLOOKUP(A:A,变更记录表_产品!A:M,13,0),"")</f>
        <v>杨潇白</v>
      </c>
      <c r="L577" s="65" t="str">
        <f>IFERROR(VLOOKUP(A:A,变更记录表_产品!A:N,14,0),"")</f>
        <v>陈飞</v>
      </c>
      <c r="M577" s="50">
        <f>IFERROR(VLOOKUP(A:A,变更记录表_产品!A:K,11,0),"")</f>
        <v>42720</v>
      </c>
      <c r="N577" s="50">
        <f>IFERROR(VLOOKUP(A:A,变更记录表_产品!A:L,12,0),"")</f>
        <v>42725</v>
      </c>
      <c r="O577" s="20">
        <f t="shared" ca="1" si="8"/>
        <v>401</v>
      </c>
      <c r="P577" s="65" t="str">
        <f>IFERROR(VLOOKUP(A:A,变更记录表_产品!A:O,15,0),"")</f>
        <v>数据变更</v>
      </c>
      <c r="Q577" s="70" t="str">
        <f>IFERROR(VLOOKUP(A:A,变更记录表_产品!A:P,16,0),"")</f>
        <v>已完成</v>
      </c>
      <c r="R577" s="40" t="str">
        <f>IFERROR(VLOOKUP(A:A,变更记录表_产品!A:Q,17,0),"")</f>
        <v>.\数据提取变更签字扫描件\机务\20161212-16POS0373收料数据修改-signed.pdf</v>
      </c>
      <c r="S577" s="70" t="s">
        <v>92</v>
      </c>
      <c r="T577" s="71" t="s">
        <v>232</v>
      </c>
    </row>
    <row r="578" spans="1:20">
      <c r="A578" s="19">
        <v>576</v>
      </c>
      <c r="B578" s="50">
        <f>IFERROR(VLOOKUP(A:A,变更记录表_产品!A:B,2,0),"")</f>
        <v>42716</v>
      </c>
      <c r="C578" s="43" t="str">
        <f>IFERROR(VLOOKUP(A:A,变更记录表_产品!A:C,3,0),"")</f>
        <v>盛斌斌</v>
      </c>
      <c r="D578" s="43" t="str">
        <f>IFERROR(VLOOKUP(A:A,变更记录表_产品!A:D,4,0),"")</f>
        <v>维修工程部</v>
      </c>
      <c r="E578" s="43" t="str">
        <f>IFERROR(VLOOKUP(A:A,变更记录表_产品!A:E,5,0),"")</f>
        <v>MIS</v>
      </c>
      <c r="F578" s="40" t="str">
        <f>IFERROR(VLOOKUP(A:A,变更记录表_产品!A:F,6,0),"")</f>
        <v>8872时控件IT标准版</v>
      </c>
      <c r="G578" s="46">
        <f>IFERROR(VLOOKUP(A:A,变更记录表_产品!A:G,7,0),"")</f>
        <v>0</v>
      </c>
      <c r="H578" s="57" t="str">
        <f>IFERROR(VLOOKUP(A:A,变更记录表_产品!A:I,9,0),"")</f>
        <v>高</v>
      </c>
      <c r="I578" s="57">
        <f>IFERROR(VLOOKUP(A:A,变更记录表_产品!A:J,10,0),"")</f>
        <v>0.1</v>
      </c>
      <c r="J578" s="61">
        <f>IFERROR(VLOOKUP(A:A,变更记录表_产品!A:H,8,0),"")</f>
        <v>0</v>
      </c>
      <c r="K578" s="65" t="str">
        <f>IFERROR(VLOOKUP(A:A,变更记录表_产品!A:M,13,0),"")</f>
        <v>程泽</v>
      </c>
      <c r="L578" s="65" t="str">
        <f>IFERROR(VLOOKUP(A:A,变更记录表_产品!A:N,14,0),"")</f>
        <v>陈飞</v>
      </c>
      <c r="M578" s="50">
        <f>IFERROR(VLOOKUP(A:A,变更记录表_产品!A:K,11,0),"")</f>
        <v>0</v>
      </c>
      <c r="N578" s="50">
        <f>IFERROR(VLOOKUP(A:A,变更记录表_产品!A:L,12,0),"")</f>
        <v>42716</v>
      </c>
      <c r="O578" s="20">
        <f t="shared" ca="1" si="8"/>
        <v>401</v>
      </c>
      <c r="P578" s="65" t="str">
        <f>IFERROR(VLOOKUP(A:A,变更记录表_产品!A:O,15,0),"")</f>
        <v>数据变更</v>
      </c>
      <c r="Q578" s="70" t="str">
        <f>IFERROR(VLOOKUP(A:A,变更记录表_产品!A:P,16,0),"")</f>
        <v>已完成</v>
      </c>
      <c r="R578" s="40" t="str">
        <f>IFERROR(VLOOKUP(A:A,变更记录表_产品!A:Q,17,0),"")</f>
        <v>无需签字</v>
      </c>
      <c r="S578" s="70" t="s">
        <v>144</v>
      </c>
      <c r="T578" s="71" t="s">
        <v>232</v>
      </c>
    </row>
    <row r="579" spans="1:20" ht="22.5">
      <c r="A579" s="19">
        <v>577</v>
      </c>
      <c r="B579" s="50">
        <f>IFERROR(VLOOKUP(A:A,变更记录表_产品!A:B,2,0),"")</f>
        <v>42717</v>
      </c>
      <c r="C579" s="43" t="str">
        <f>IFERROR(VLOOKUP(A:A,变更记录表_产品!A:C,3,0),"")</f>
        <v>张志瑜</v>
      </c>
      <c r="D579" s="43" t="str">
        <f>IFERROR(VLOOKUP(A:A,变更记录表_产品!A:D,4,0),"")</f>
        <v>采购保障部</v>
      </c>
      <c r="E579" s="43" t="str">
        <f>IFERROR(VLOOKUP(A:A,变更记录表_产品!A:E,5,0),"")</f>
        <v>MIS</v>
      </c>
      <c r="F579" s="40" t="str">
        <f>IFERROR(VLOOKUP(A:A,变更记录表_产品!A:F,6,F627),"")</f>
        <v/>
      </c>
      <c r="G579" s="46" t="str">
        <f>IFERROR(VLOOKUP(A:A,变更记录表_产品!A:G,7,0),"")</f>
        <v>批次：1110741， 1110742， 1110743提供下这 3 个批次的具体收料时间。</v>
      </c>
      <c r="H579" s="57" t="str">
        <f>IFERROR(VLOOKUP(A:A,变更记录表_产品!A:I,9,0),"")</f>
        <v>中</v>
      </c>
      <c r="I579" s="57">
        <f>IFERROR(VLOOKUP(A:A,变更记录表_产品!A:J,10,0),"")</f>
        <v>0.1</v>
      </c>
      <c r="J579" s="61">
        <f>IFERROR(VLOOKUP(A:A,变更记录表_产品!A:H,8,0),"")</f>
        <v>0</v>
      </c>
      <c r="K579" s="65" t="str">
        <f>IFERROR(VLOOKUP(A:A,变更记录表_产品!A:M,13,0),"")</f>
        <v>杨潇白</v>
      </c>
      <c r="L579" s="65" t="str">
        <f>IFERROR(VLOOKUP(A:A,变更记录表_产品!A:N,14,0),"")</f>
        <v>陈飞</v>
      </c>
      <c r="M579" s="50">
        <f>IFERROR(VLOOKUP(A:A,变更记录表_产品!A:K,11,0),"")</f>
        <v>42720</v>
      </c>
      <c r="N579" s="50">
        <f>IFERROR(VLOOKUP(A:A,变更记录表_产品!A:L,12,0),"")</f>
        <v>42723</v>
      </c>
      <c r="O579" s="20">
        <f t="shared" ref="O579:O642" ca="1" si="9">IFERROR((TODAY()-B579),"")</f>
        <v>400</v>
      </c>
      <c r="P579" s="65" t="str">
        <f>IFERROR(VLOOKUP(A:A,变更记录表_产品!A:O,15,0),"")</f>
        <v>数据提取</v>
      </c>
      <c r="Q579" s="70" t="str">
        <f>IFERROR(VLOOKUP(A:A,变更记录表_产品!A:P,16,0),"")</f>
        <v>已完成</v>
      </c>
      <c r="R579" s="40" t="str">
        <f>IFERROR(VLOOKUP(A:A,变更记录表_产品!A:Q,17,0),"")</f>
        <v>.\数据提取变更签字扫描件\机务\20161213-件号219818-2具体收料时间-signed.pdf</v>
      </c>
      <c r="S579" s="70" t="s">
        <v>143</v>
      </c>
      <c r="T579" s="71" t="s">
        <v>232</v>
      </c>
    </row>
    <row r="580" spans="1:20" ht="45">
      <c r="A580" s="19">
        <v>578</v>
      </c>
      <c r="B580" s="50">
        <f>IFERROR(VLOOKUP(A:A,变更记录表_产品!A:B,2,0),"")</f>
        <v>42717</v>
      </c>
      <c r="C580" s="43" t="str">
        <f>IFERROR(VLOOKUP(A:A,变更记录表_产品!A:C,3,0),"")</f>
        <v>张志瑜</v>
      </c>
      <c r="D580" s="43" t="str">
        <f>IFERROR(VLOOKUP(A:A,变更记录表_产品!A:D,4,0),"")</f>
        <v>采购保障部</v>
      </c>
      <c r="E580" s="43" t="str">
        <f>IFERROR(VLOOKUP(A:A,变更记录表_产品!A:E,5,0),"")</f>
        <v>MIS</v>
      </c>
      <c r="F580" s="40" t="str">
        <f>IFERROR(VLOOKUP(A:A,变更记录表_产品!A:F,6,0),"")</f>
        <v>工具新件号信息修改-20161213</v>
      </c>
      <c r="G580" s="46" t="str">
        <f>IFERROR(VLOOKUP(A:A,变更记录表_产品!A:G,7,0),"")</f>
        <v>之前整理给IT的清单中所对应的型号（厂家编号）、新件号、新名称有错误。把这些条形码的厂家编号、新件号、新名称，用附件的信息覆盖现在系统内的信息。</v>
      </c>
      <c r="H580" s="57" t="str">
        <f>IFERROR(VLOOKUP(A:A,变更记录表_产品!A:I,9,0),"")</f>
        <v>中</v>
      </c>
      <c r="I580" s="57">
        <f>IFERROR(VLOOKUP(A:A,变更记录表_产品!A:J,10,0),"")</f>
        <v>0.1</v>
      </c>
      <c r="J580" s="61">
        <f>IFERROR(VLOOKUP(A:A,变更记录表_产品!A:H,8,0),"")</f>
        <v>0</v>
      </c>
      <c r="K580" s="65" t="str">
        <f>IFERROR(VLOOKUP(A:A,变更记录表_产品!A:M,13,0),"")</f>
        <v>杨潇白</v>
      </c>
      <c r="L580" s="65" t="str">
        <f>IFERROR(VLOOKUP(A:A,变更记录表_产品!A:N,14,0),"")</f>
        <v>陈飞</v>
      </c>
      <c r="M580" s="50">
        <f>IFERROR(VLOOKUP(A:A,变更记录表_产品!A:K,11,0),"")</f>
        <v>42720</v>
      </c>
      <c r="N580" s="50">
        <f>IFERROR(VLOOKUP(A:A,变更记录表_产品!A:L,12,0),"")</f>
        <v>42725</v>
      </c>
      <c r="O580" s="20">
        <f t="shared" ca="1" si="9"/>
        <v>400</v>
      </c>
      <c r="P580" s="65" t="str">
        <f>IFERROR(VLOOKUP(A:A,变更记录表_产品!A:O,15,0),"")</f>
        <v>数据变更</v>
      </c>
      <c r="Q580" s="70" t="str">
        <f>IFERROR(VLOOKUP(A:A,变更记录表_产品!A:P,16,0),"")</f>
        <v>已完成</v>
      </c>
      <c r="R580" s="40" t="str">
        <f>IFERROR(VLOOKUP(A:A,变更记录表_产品!A:Q,17,0),"")</f>
        <v>无需签字</v>
      </c>
      <c r="S580" s="70" t="s">
        <v>144</v>
      </c>
      <c r="T580" s="71" t="s">
        <v>232</v>
      </c>
    </row>
    <row r="581" spans="1:20">
      <c r="A581" s="19">
        <v>579</v>
      </c>
      <c r="B581" s="50">
        <f>IFERROR(VLOOKUP(A:A,变更记录表_产品!A:B,2,0),"")</f>
        <v>42717</v>
      </c>
      <c r="C581" s="43" t="str">
        <f>IFERROR(VLOOKUP(A:A,变更记录表_产品!A:C,3,0),"")</f>
        <v>张志瑜</v>
      </c>
      <c r="D581" s="43" t="str">
        <f>IFERROR(VLOOKUP(A:A,变更记录表_产品!A:D,4,0),"")</f>
        <v>采购保障部</v>
      </c>
      <c r="E581" s="43" t="str">
        <f>IFERROR(VLOOKUP(A:A,变更记录表_产品!A:E,5,0),"")</f>
        <v>MIS</v>
      </c>
      <c r="F581" s="40" t="str">
        <f>IFERROR(VLOOKUP(A:A,变更记录表_产品!A:F,6,0),"")</f>
        <v>20161202-工具D-2-32-6-1类别无法修改</v>
      </c>
      <c r="G581" s="46" t="str">
        <f>IFERROR(VLOOKUP(A:A,变更记录表_产品!A:G,7,0),"")</f>
        <v>D-2-32-6-1 类别修改</v>
      </c>
      <c r="H581" s="57" t="str">
        <f>IFERROR(VLOOKUP(A:A,变更记录表_产品!A:I,9,0),"")</f>
        <v>中</v>
      </c>
      <c r="I581" s="57">
        <f>IFERROR(VLOOKUP(A:A,变更记录表_产品!A:J,10,0),"")</f>
        <v>0.1</v>
      </c>
      <c r="J581" s="61">
        <f>IFERROR(VLOOKUP(A:A,变更记录表_产品!A:H,8,0),"")</f>
        <v>0</v>
      </c>
      <c r="K581" s="65" t="str">
        <f>IFERROR(VLOOKUP(A:A,变更记录表_产品!A:M,13,0),"")</f>
        <v>杨潇白</v>
      </c>
      <c r="L581" s="65" t="str">
        <f>IFERROR(VLOOKUP(A:A,变更记录表_产品!A:N,14,0),"")</f>
        <v>陈飞</v>
      </c>
      <c r="M581" s="50">
        <f>IFERROR(VLOOKUP(A:A,变更记录表_产品!A:K,11,0),"")</f>
        <v>42720</v>
      </c>
      <c r="N581" s="50">
        <f>IFERROR(VLOOKUP(A:A,变更记录表_产品!A:L,12,0),"")</f>
        <v>42725</v>
      </c>
      <c r="O581" s="20">
        <f t="shared" ca="1" si="9"/>
        <v>400</v>
      </c>
      <c r="P581" s="65" t="str">
        <f>IFERROR(VLOOKUP(A:A,变更记录表_产品!A:O,15,0),"")</f>
        <v>数据变更</v>
      </c>
      <c r="Q581" s="70" t="str">
        <f>IFERROR(VLOOKUP(A:A,变更记录表_产品!A:P,16,0),"")</f>
        <v>已完成</v>
      </c>
      <c r="R581" s="40" t="str">
        <f>IFERROR(VLOOKUP(A:A,变更记录表_产品!A:Q,17,0),"")</f>
        <v>.\数据提取变更签字扫描件\机务\20161202-工具D-2-32-6-1类别无法修改-signed.pdf</v>
      </c>
      <c r="S581" s="70" t="s">
        <v>92</v>
      </c>
      <c r="T581" s="71" t="s">
        <v>232</v>
      </c>
    </row>
    <row r="582" spans="1:20">
      <c r="A582" s="19">
        <v>580</v>
      </c>
      <c r="B582" s="50">
        <f>IFERROR(VLOOKUP(A:A,变更记录表_产品!A:B,2,0),"")</f>
        <v>42720</v>
      </c>
      <c r="C582" s="43" t="str">
        <f>IFERROR(VLOOKUP(A:A,变更记录表_产品!A:C,3,0),"")</f>
        <v>吴葵智</v>
      </c>
      <c r="D582" s="43" t="str">
        <f>IFERROR(VLOOKUP(A:A,变更记录表_产品!A:D,4,0),"")</f>
        <v>维修工程部</v>
      </c>
      <c r="E582" s="43" t="str">
        <f>IFERROR(VLOOKUP(A:A,变更记录表_产品!A:E,5,0),"")</f>
        <v>MIS</v>
      </c>
      <c r="F582" s="40" t="str">
        <f>IFERROR(VLOOKUP(A:A,变更记录表_产品!A:F,6,0),"")</f>
        <v>请帮忙将B-8873[MSN 7338]新飞机工卡MIS导入</v>
      </c>
      <c r="G582" s="46">
        <f>IFERROR(VLOOKUP(A:A,变更记录表_产品!A:G,7,0),"")</f>
        <v>0</v>
      </c>
      <c r="H582" s="57" t="str">
        <f>IFERROR(VLOOKUP(A:A,变更记录表_产品!A:I,9,0),"")</f>
        <v>高</v>
      </c>
      <c r="I582" s="57">
        <f>IFERROR(VLOOKUP(A:A,变更记录表_产品!A:J,10,0),"")</f>
        <v>0.1</v>
      </c>
      <c r="J582" s="61">
        <f>IFERROR(VLOOKUP(A:A,变更记录表_产品!A:H,8,0),"")</f>
        <v>0</v>
      </c>
      <c r="K582" s="65" t="str">
        <f>IFERROR(VLOOKUP(A:A,变更记录表_产品!A:M,13,0),"")</f>
        <v>程泽</v>
      </c>
      <c r="L582" s="65" t="str">
        <f>IFERROR(VLOOKUP(A:A,变更记录表_产品!A:N,14,0),"")</f>
        <v>陈飞</v>
      </c>
      <c r="M582" s="50">
        <f>IFERROR(VLOOKUP(A:A,变更记录表_产品!A:K,11,0),"")</f>
        <v>42723</v>
      </c>
      <c r="N582" s="50">
        <f>IFERROR(VLOOKUP(A:A,变更记录表_产品!A:L,12,0),"")</f>
        <v>42723</v>
      </c>
      <c r="O582" s="20">
        <f t="shared" ca="1" si="9"/>
        <v>397</v>
      </c>
      <c r="P582" s="65" t="str">
        <f>IFERROR(VLOOKUP(A:A,变更记录表_产品!A:O,15,0),"")</f>
        <v>数据变更</v>
      </c>
      <c r="Q582" s="70" t="str">
        <f>IFERROR(VLOOKUP(A:A,变更记录表_产品!A:P,16,0),"")</f>
        <v>已完成</v>
      </c>
      <c r="R582" s="40" t="str">
        <f>IFERROR(VLOOKUP(A:A,变更记录表_产品!A:Q,17,0),"")</f>
        <v>无需签字</v>
      </c>
      <c r="S582" s="70" t="s">
        <v>144</v>
      </c>
      <c r="T582" s="71" t="s">
        <v>232</v>
      </c>
    </row>
    <row r="583" spans="1:20" ht="45">
      <c r="A583" s="19">
        <v>581</v>
      </c>
      <c r="B583" s="50">
        <f>IFERROR(VLOOKUP(A:A,变更记录表_产品!A:B,2,0),"")</f>
        <v>42705</v>
      </c>
      <c r="C583" s="43" t="str">
        <f>IFERROR(VLOOKUP(A:A,变更记录表_产品!A:C,3,0),"")</f>
        <v>蔡磊</v>
      </c>
      <c r="D583" s="43" t="str">
        <f>IFERROR(VLOOKUP(A:A,变更记录表_产品!A:D,4,0),"")</f>
        <v>维修工程部</v>
      </c>
      <c r="E583" s="43" t="str">
        <f>IFERROR(VLOOKUP(A:A,变更记录表_产品!A:E,5,0),"")</f>
        <v>MIS</v>
      </c>
      <c r="F583" s="40" t="str">
        <f>IFERROR(VLOOKUP(A:A,变更记录表_产品!A:F,6,0),"")</f>
        <v>APU发电机 5913667-4 部件履历错误</v>
      </c>
      <c r="G583" s="46" t="str">
        <f>IFERROR(VLOOKUP(A:A,变更记录表_产品!A:G,7,0),"")</f>
        <v>这个APU发电机件号是 5913667-4，序号是 3782，现在它的部件履历算不出来。装机设备管理页面显示它的进入清单时间早于原始装机时间，见照片红圈内。麻烦将该部件的进入清单时间改到2008-07-09</v>
      </c>
      <c r="H583" s="57" t="str">
        <f>IFERROR(VLOOKUP(A:A,变更记录表_产品!A:I,9,0),"")</f>
        <v>中</v>
      </c>
      <c r="I583" s="57">
        <f>IFERROR(VLOOKUP(A:A,变更记录表_产品!A:J,10,0),"")</f>
        <v>0.1</v>
      </c>
      <c r="J583" s="61" t="str">
        <f>IFERROR(VLOOKUP(A:A,变更记录表_产品!A:H,8,0),"")</f>
        <v>春生12.21日反馈
日期修改了,但是部件履历还是有问题,这个问题我这边还在检查;</v>
      </c>
      <c r="K583" s="65" t="str">
        <f>IFERROR(VLOOKUP(A:A,变更记录表_产品!A:M,13,0),"")</f>
        <v>程泽</v>
      </c>
      <c r="L583" s="65" t="str">
        <f>IFERROR(VLOOKUP(A:A,变更记录表_产品!A:N,14,0),"")</f>
        <v>陈飞</v>
      </c>
      <c r="M583" s="50">
        <f>IFERROR(VLOOKUP(A:A,变更记录表_产品!A:K,11,0),"")</f>
        <v>0</v>
      </c>
      <c r="N583" s="50">
        <f>IFERROR(VLOOKUP(A:A,变更记录表_产品!A:L,12,0),"")</f>
        <v>42725</v>
      </c>
      <c r="O583" s="20">
        <f t="shared" ca="1" si="9"/>
        <v>412</v>
      </c>
      <c r="P583" s="65" t="str">
        <f>IFERROR(VLOOKUP(A:A,变更记录表_产品!A:O,15,0),"")</f>
        <v>数据变更</v>
      </c>
      <c r="Q583" s="70" t="str">
        <f>IFERROR(VLOOKUP(A:A,变更记录表_产品!A:P,16,0),"")</f>
        <v>已完成</v>
      </c>
      <c r="R583" s="40" t="str">
        <f>IFERROR(VLOOKUP(A:A,变更记录表_产品!A:Q,17,0),"")</f>
        <v>.\数据提取变更签字扫描件\机务\20170204.pdf</v>
      </c>
      <c r="S583" s="70" t="s">
        <v>92</v>
      </c>
      <c r="T583" s="71" t="s">
        <v>232</v>
      </c>
    </row>
    <row r="584" spans="1:20" ht="22.5">
      <c r="A584" s="19">
        <v>582</v>
      </c>
      <c r="B584" s="50">
        <f>IFERROR(VLOOKUP(A:A,变更记录表_产品!A:B,2,0),"")</f>
        <v>42706</v>
      </c>
      <c r="C584" s="43" t="str">
        <f>IFERROR(VLOOKUP(A:A,变更记录表_产品!A:C,3,0),"")</f>
        <v>张海燕</v>
      </c>
      <c r="D584" s="43" t="str">
        <f>IFERROR(VLOOKUP(A:A,变更记录表_产品!A:D,4,0),"")</f>
        <v>维修工程部</v>
      </c>
      <c r="E584" s="43" t="str">
        <f>IFERROR(VLOOKUP(A:A,变更记录表_产品!A:E,5,0),"")</f>
        <v>MIS</v>
      </c>
      <c r="F584" s="40" t="str">
        <f>IFERROR(VLOOKUP(A:A,变更记录表_产品!A:F,6,0),"")</f>
        <v>FLB 号码修改</v>
      </c>
      <c r="G584" s="46" t="str">
        <f>IFERROR(VLOOKUP(A:A,变更记录表_产品!A:G,7,0),"")</f>
        <v xml:space="preserve">FLB故障报告2录入的内容，从FLB（F0059640）搬移到FLB（F0597640）上。 </v>
      </c>
      <c r="H584" s="57" t="str">
        <f>IFERROR(VLOOKUP(A:A,变更记录表_产品!A:I,9,0),"")</f>
        <v>中</v>
      </c>
      <c r="I584" s="57">
        <f>IFERROR(VLOOKUP(A:A,变更记录表_产品!A:J,10,0),"")</f>
        <v>0.1</v>
      </c>
      <c r="J584" s="61" t="str">
        <f>IFERROR(VLOOKUP(A:A,变更记录表_产品!A:H,8,0),"")</f>
        <v>航线人为</v>
      </c>
      <c r="K584" s="65" t="str">
        <f>IFERROR(VLOOKUP(A:A,变更记录表_产品!A:M,13,0),"")</f>
        <v>程泽</v>
      </c>
      <c r="L584" s="65" t="str">
        <f>IFERROR(VLOOKUP(A:A,变更记录表_产品!A:N,14,0),"")</f>
        <v>陈飞</v>
      </c>
      <c r="M584" s="50">
        <f>IFERROR(VLOOKUP(A:A,变更记录表_产品!A:K,11,0),"")</f>
        <v>0</v>
      </c>
      <c r="N584" s="50">
        <f>IFERROR(VLOOKUP(A:A,变更记录表_产品!A:L,12,0),"")</f>
        <v>42725</v>
      </c>
      <c r="O584" s="20">
        <f t="shared" ca="1" si="9"/>
        <v>411</v>
      </c>
      <c r="P584" s="65" t="str">
        <f>IFERROR(VLOOKUP(A:A,变更记录表_产品!A:O,15,0),"")</f>
        <v>数据变更</v>
      </c>
      <c r="Q584" s="70" t="str">
        <f>IFERROR(VLOOKUP(A:A,变更记录表_产品!A:P,16,0),"")</f>
        <v>已完成</v>
      </c>
      <c r="R584" s="40" t="str">
        <f>IFERROR(VLOOKUP(A:A,变更记录表_产品!A:Q,17,0),"")</f>
        <v>.\数据提取变更签字扫描件\机务\20170204.pdf</v>
      </c>
      <c r="S584" s="70" t="s">
        <v>92</v>
      </c>
      <c r="T584" s="71" t="s">
        <v>232</v>
      </c>
    </row>
    <row r="585" spans="1:20" ht="22.5">
      <c r="A585" s="19">
        <v>583</v>
      </c>
      <c r="B585" s="50">
        <f>IFERROR(VLOOKUP(A:A,变更记录表_产品!A:B,2,0),"")</f>
        <v>42713</v>
      </c>
      <c r="C585" s="43" t="str">
        <f>IFERROR(VLOOKUP(A:A,变更记录表_产品!A:C,3,0),"")</f>
        <v>罗强</v>
      </c>
      <c r="D585" s="43" t="str">
        <f>IFERROR(VLOOKUP(A:A,变更记录表_产品!A:D,4,0),"")</f>
        <v>维修工程部</v>
      </c>
      <c r="E585" s="43" t="str">
        <f>IFERROR(VLOOKUP(A:A,变更记录表_产品!A:E,5,0),"")</f>
        <v>MIS</v>
      </c>
      <c r="F585" s="40" t="str">
        <f>IFERROR(VLOOKUP(A:A,变更记录表_产品!A:F,6,0),"")</f>
        <v>删除PN：45731-1391，SN:YB009609-0在装机设备管理界面的信息</v>
      </c>
      <c r="G585" s="46" t="str">
        <f>IFERROR(VLOOKUP(A:A,变更记录表_产品!A:G,7,0),"")</f>
        <v>将PN：45731-1391，SN:YB009609-0 信息从装机设备管理界面删除</v>
      </c>
      <c r="H585" s="57" t="str">
        <f>IFERROR(VLOOKUP(A:A,变更记录表_产品!A:I,9,0),"")</f>
        <v>中</v>
      </c>
      <c r="I585" s="57">
        <f>IFERROR(VLOOKUP(A:A,变更记录表_产品!A:J,10,0),"")</f>
        <v>0.1</v>
      </c>
      <c r="J585" s="61">
        <f>IFERROR(VLOOKUP(A:A,变更记录表_产品!A:H,8,0),"")</f>
        <v>0</v>
      </c>
      <c r="K585" s="65" t="str">
        <f>IFERROR(VLOOKUP(A:A,变更记录表_产品!A:M,13,0),"")</f>
        <v>程泽</v>
      </c>
      <c r="L585" s="65" t="str">
        <f>IFERROR(VLOOKUP(A:A,变更记录表_产品!A:N,14,0),"")</f>
        <v>陈飞</v>
      </c>
      <c r="M585" s="50">
        <f>IFERROR(VLOOKUP(A:A,变更记录表_产品!A:K,11,0),"")</f>
        <v>0</v>
      </c>
      <c r="N585" s="50">
        <f>IFERROR(VLOOKUP(A:A,变更记录表_产品!A:L,12,0),"")</f>
        <v>42712</v>
      </c>
      <c r="O585" s="20">
        <f t="shared" ca="1" si="9"/>
        <v>404</v>
      </c>
      <c r="P585" s="65" t="str">
        <f>IFERROR(VLOOKUP(A:A,变更记录表_产品!A:O,15,0),"")</f>
        <v>数据变更</v>
      </c>
      <c r="Q585" s="70" t="str">
        <f>IFERROR(VLOOKUP(A:A,变更记录表_产品!A:P,16,0),"")</f>
        <v>已完成</v>
      </c>
      <c r="R585" s="40" t="str">
        <f>IFERROR(VLOOKUP(A:A,变更记录表_产品!A:Q,17,0),"")</f>
        <v>.\数据提取变更签字扫描件\机务\20170204.pdf</v>
      </c>
      <c r="S585" s="70" t="s">
        <v>92</v>
      </c>
      <c r="T585" s="71" t="s">
        <v>232</v>
      </c>
    </row>
    <row r="586" spans="1:20" ht="33.75">
      <c r="A586" s="19">
        <v>584</v>
      </c>
      <c r="B586" s="50">
        <f>IFERROR(VLOOKUP(A:A,变更记录表_产品!A:B,2,0),"")</f>
        <v>42711</v>
      </c>
      <c r="C586" s="43" t="str">
        <f>IFERROR(VLOOKUP(A:A,变更记录表_产品!A:C,3,0),"")</f>
        <v>盛斌斌</v>
      </c>
      <c r="D586" s="43" t="str">
        <f>IFERROR(VLOOKUP(A:A,变更记录表_产品!A:D,4,0),"")</f>
        <v>维修工程部</v>
      </c>
      <c r="E586" s="43" t="str">
        <f>IFERROR(VLOOKUP(A:A,变更记录表_产品!A:E,5,0),"")</f>
        <v>MIS</v>
      </c>
      <c r="F586" s="40" t="str">
        <f>IFERROR(VLOOKUP(A:A,变更记录表_产品!A:F,6,0),"")</f>
        <v>C检界面删除工卡</v>
      </c>
      <c r="G586" s="46" t="str">
        <f>IFERROR(VLOOKUP(A:A,变更记录表_产品!A:G,7,0),"")</f>
        <v>在“C检工作完工”界面，删除37份计划日期为“2015-12-31”的工卡，因为删除功能我们没有权限。具体在附件中EXCEL表中列出。</v>
      </c>
      <c r="H586" s="57" t="str">
        <f>IFERROR(VLOOKUP(A:A,变更记录表_产品!A:I,9,0),"")</f>
        <v>中</v>
      </c>
      <c r="I586" s="57">
        <f>IFERROR(VLOOKUP(A:A,变更记录表_产品!A:J,10,0),"")</f>
        <v>0.1</v>
      </c>
      <c r="J586" s="61">
        <f>IFERROR(VLOOKUP(A:A,变更记录表_产品!A:H,8,0),"")</f>
        <v>0</v>
      </c>
      <c r="K586" s="65" t="str">
        <f>IFERROR(VLOOKUP(A:A,变更记录表_产品!A:M,13,0),"")</f>
        <v>程泽</v>
      </c>
      <c r="L586" s="65" t="str">
        <f>IFERROR(VLOOKUP(A:A,变更记录表_产品!A:N,14,0),"")</f>
        <v>陈飞</v>
      </c>
      <c r="M586" s="50">
        <f>IFERROR(VLOOKUP(A:A,变更记录表_产品!A:K,11,0),"")</f>
        <v>0</v>
      </c>
      <c r="N586" s="50">
        <f>IFERROR(VLOOKUP(A:A,变更记录表_产品!A:L,12,0),"")</f>
        <v>42725</v>
      </c>
      <c r="O586" s="20">
        <f t="shared" ca="1" si="9"/>
        <v>406</v>
      </c>
      <c r="P586" s="65" t="str">
        <f>IFERROR(VLOOKUP(A:A,变更记录表_产品!A:O,15,0),"")</f>
        <v>数据变更</v>
      </c>
      <c r="Q586" s="70" t="str">
        <f>IFERROR(VLOOKUP(A:A,变更记录表_产品!A:P,16,0),"")</f>
        <v>已完成</v>
      </c>
      <c r="R586" s="40" t="str">
        <f>IFERROR(VLOOKUP(A:A,变更记录表_产品!A:Q,17,0),"")</f>
        <v>.\数据提取变更签字扫描件\机务\20170204.pdf</v>
      </c>
      <c r="S586" s="70" t="s">
        <v>145</v>
      </c>
      <c r="T586" s="71" t="s">
        <v>232</v>
      </c>
    </row>
    <row r="587" spans="1:20" ht="22.5">
      <c r="A587" s="19">
        <v>585</v>
      </c>
      <c r="B587" s="50">
        <f>IFERROR(VLOOKUP(A:A,变更记录表_产品!A:B,2,0),"")</f>
        <v>42723</v>
      </c>
      <c r="C587" s="43" t="str">
        <f>IFERROR(VLOOKUP(A:A,变更记录表_产品!A:C,3,0),"")</f>
        <v>张志瑜</v>
      </c>
      <c r="D587" s="43" t="str">
        <f>IFERROR(VLOOKUP(A:A,变更记录表_产品!A:D,4,0),"")</f>
        <v>采购保障部</v>
      </c>
      <c r="E587" s="43" t="str">
        <f>IFERROR(VLOOKUP(A:A,变更记录表_产品!A:E,5,0),"")</f>
        <v>MIS</v>
      </c>
      <c r="F587" s="40" t="str">
        <f>IFERROR(VLOOKUP(A:A,变更记录表_产品!A:F,6,0),"")</f>
        <v>20161219-16ROW0078-0079集合报批后ERP无-signed</v>
      </c>
      <c r="G587" s="46" t="str">
        <f>IFERROR(VLOOKUP(A:A,变更记录表_产品!A:G,7,0),"")</f>
        <v>16ROW0078-0079 集合报批后，在 ERP 系统内无信息。</v>
      </c>
      <c r="H587" s="57" t="str">
        <f>IFERROR(VLOOKUP(A:A,变更记录表_产品!A:I,9,0),"")</f>
        <v>中</v>
      </c>
      <c r="I587" s="57">
        <f>IFERROR(VLOOKUP(A:A,变更记录表_产品!A:J,10,0),"")</f>
        <v>0.1</v>
      </c>
      <c r="J587" s="61">
        <f>IFERROR(VLOOKUP(A:A,变更记录表_产品!A:H,8,0),"")</f>
        <v>0</v>
      </c>
      <c r="K587" s="65" t="str">
        <f>IFERROR(VLOOKUP(A:A,变更记录表_产品!A:M,13,0),"")</f>
        <v>杨潇白</v>
      </c>
      <c r="L587" s="65" t="str">
        <f>IFERROR(VLOOKUP(A:A,变更记录表_产品!A:N,14,0),"")</f>
        <v>陈飞</v>
      </c>
      <c r="M587" s="50">
        <f>IFERROR(VLOOKUP(A:A,变更记录表_产品!A:K,11,0),"")</f>
        <v>42725</v>
      </c>
      <c r="N587" s="50">
        <f>IFERROR(VLOOKUP(A:A,变更记录表_产品!A:L,12,0),"")</f>
        <v>42738</v>
      </c>
      <c r="O587" s="20">
        <f t="shared" ca="1" si="9"/>
        <v>394</v>
      </c>
      <c r="P587" s="65" t="str">
        <f>IFERROR(VLOOKUP(A:A,变更记录表_产品!A:O,15,0),"")</f>
        <v>数据变更</v>
      </c>
      <c r="Q587" s="70" t="str">
        <f>IFERROR(VLOOKUP(A:A,变更记录表_产品!A:P,16,0),"")</f>
        <v>已完成</v>
      </c>
      <c r="R587" s="40" t="str">
        <f>IFERROR(VLOOKUP(A:A,变更记录表_产品!A:Q,17,0),"")</f>
        <v>.\数据提取变更签字扫描件\机务\20161219-16ROW0078-0079集合报批后ERP无-signed.pdf</v>
      </c>
      <c r="S587" s="70" t="s">
        <v>142</v>
      </c>
      <c r="T587" s="71" t="s">
        <v>232</v>
      </c>
    </row>
    <row r="588" spans="1:20" ht="33.75">
      <c r="A588" s="19">
        <v>586</v>
      </c>
      <c r="B588" s="50">
        <f>IFERROR(VLOOKUP(A:A,变更记录表_产品!A:B,2,0),"")</f>
        <v>42723</v>
      </c>
      <c r="C588" s="43" t="str">
        <f>IFERROR(VLOOKUP(A:A,变更记录表_产品!A:C,3,0),"")</f>
        <v>张志瑜</v>
      </c>
      <c r="D588" s="43" t="str">
        <f>IFERROR(VLOOKUP(A:A,变更记录表_产品!A:D,4,0),"")</f>
        <v>采购保障部</v>
      </c>
      <c r="E588" s="43" t="str">
        <f>IFERROR(VLOOKUP(A:A,变更记录表_产品!A:E,5,0),"")</f>
        <v>MIS</v>
      </c>
      <c r="F588" s="40" t="str">
        <f>IFERROR(VLOOKUP(A:A,变更记录表_产品!A:F,6,0),"")</f>
        <v>20161219-15ROR1120供应商修改-signed</v>
      </c>
      <c r="G588" s="46" t="str">
        <f>IFERROR(VLOOKUP(A:A,变更记录表_产品!A:G,7,0),"")</f>
        <v>15ROR1120将厂家编号、厂商名称、实际送修供应商改为 0068的信息。如下。 请注意 ERP 系统的数据也要修改，否则后续付款会有问题。</v>
      </c>
      <c r="H588" s="57" t="str">
        <f>IFERROR(VLOOKUP(A:A,变更记录表_产品!A:I,9,0),"")</f>
        <v>中</v>
      </c>
      <c r="I588" s="57">
        <f>IFERROR(VLOOKUP(A:A,变更记录表_产品!A:J,10,0),"")</f>
        <v>0.1</v>
      </c>
      <c r="J588" s="61">
        <f>IFERROR(VLOOKUP(A:A,变更记录表_产品!A:H,8,0),"")</f>
        <v>0</v>
      </c>
      <c r="K588" s="65" t="str">
        <f>IFERROR(VLOOKUP(A:A,变更记录表_产品!A:M,13,0),"")</f>
        <v>杨潇白</v>
      </c>
      <c r="L588" s="65" t="str">
        <f>IFERROR(VLOOKUP(A:A,变更记录表_产品!A:N,14,0),"")</f>
        <v>陈飞</v>
      </c>
      <c r="M588" s="50">
        <f>IFERROR(VLOOKUP(A:A,变更记录表_产品!A:K,11,0),"")</f>
        <v>42725</v>
      </c>
      <c r="N588" s="50">
        <f>IFERROR(VLOOKUP(A:A,变更记录表_产品!A:L,12,0),"")</f>
        <v>42725</v>
      </c>
      <c r="O588" s="20">
        <f t="shared" ca="1" si="9"/>
        <v>394</v>
      </c>
      <c r="P588" s="65" t="str">
        <f>IFERROR(VLOOKUP(A:A,变更记录表_产品!A:O,15,0),"")</f>
        <v>数据变更</v>
      </c>
      <c r="Q588" s="70" t="str">
        <f>IFERROR(VLOOKUP(A:A,变更记录表_产品!A:P,16,0),"")</f>
        <v>已完成</v>
      </c>
      <c r="R588" s="40" t="str">
        <f>IFERROR(VLOOKUP(A:A,变更记录表_产品!A:Q,17,0),"")</f>
        <v>.\数据提取变更签字扫描件\机务\20161219-15ROR1120供应商修改-signed.pdf</v>
      </c>
      <c r="S588" s="70" t="s">
        <v>92</v>
      </c>
      <c r="T588" s="71" t="s">
        <v>232</v>
      </c>
    </row>
    <row r="589" spans="1:20" ht="22.5">
      <c r="A589" s="19">
        <v>587</v>
      </c>
      <c r="B589" s="50">
        <f>IFERROR(VLOOKUP(A:A,变更记录表_产品!A:B,2,0),"")</f>
        <v>42723</v>
      </c>
      <c r="C589" s="43" t="str">
        <f>IFERROR(VLOOKUP(A:A,变更记录表_产品!A:C,3,0),"")</f>
        <v>张志瑜</v>
      </c>
      <c r="D589" s="43" t="str">
        <f>IFERROR(VLOOKUP(A:A,变更记录表_产品!A:D,4,0),"")</f>
        <v>采购保障部</v>
      </c>
      <c r="E589" s="43" t="str">
        <f>IFERROR(VLOOKUP(A:A,变更记录表_产品!A:E,5,0),"")</f>
        <v>MIS</v>
      </c>
      <c r="F589" s="40" t="str">
        <f>IFERROR(VLOOKUP(A:A,变更记录表_产品!A:F,6,0),"")</f>
        <v>20161219-14ROR1591无法报批申请-signed</v>
      </c>
      <c r="G589" s="46" t="str">
        <f>IFERROR(VLOOKUP(A:A,变更记录表_产品!A:G,7,0),"")</f>
        <v>14ROR1591 无法报批申请,该合同设置合同优先级：RTE。</v>
      </c>
      <c r="H589" s="57" t="str">
        <f>IFERROR(VLOOKUP(A:A,变更记录表_产品!A:I,9,0),"")</f>
        <v>中</v>
      </c>
      <c r="I589" s="57">
        <f>IFERROR(VLOOKUP(A:A,变更记录表_产品!A:J,10,0),"")</f>
        <v>0.1</v>
      </c>
      <c r="J589" s="61">
        <f>IFERROR(VLOOKUP(A:A,变更记录表_产品!A:H,8,0),"")</f>
        <v>0</v>
      </c>
      <c r="K589" s="65" t="str">
        <f>IFERROR(VLOOKUP(A:A,变更记录表_产品!A:M,13,0),"")</f>
        <v>杨潇白</v>
      </c>
      <c r="L589" s="65" t="str">
        <f>IFERROR(VLOOKUP(A:A,变更记录表_产品!A:N,14,0),"")</f>
        <v>陈飞</v>
      </c>
      <c r="M589" s="50">
        <f>IFERROR(VLOOKUP(A:A,变更记录表_产品!A:K,11,0),"")</f>
        <v>42725</v>
      </c>
      <c r="N589" s="50">
        <f>IFERROR(VLOOKUP(A:A,变更记录表_产品!A:L,12,0),"")</f>
        <v>42738</v>
      </c>
      <c r="O589" s="20">
        <f t="shared" ca="1" si="9"/>
        <v>394</v>
      </c>
      <c r="P589" s="65" t="str">
        <f>IFERROR(VLOOKUP(A:A,变更记录表_产品!A:O,15,0),"")</f>
        <v>数据变更</v>
      </c>
      <c r="Q589" s="70" t="str">
        <f>IFERROR(VLOOKUP(A:A,变更记录表_产品!A:P,16,0),"")</f>
        <v>已完成</v>
      </c>
      <c r="R589" s="40" t="str">
        <f>IFERROR(VLOOKUP(A:A,变更记录表_产品!A:Q,17,0),"")</f>
        <v>.\数据提取变更签字扫描件\机务\20161219-14ROR1591无法报批申请-signed.pdf</v>
      </c>
      <c r="S589" s="70" t="s">
        <v>92</v>
      </c>
      <c r="T589" s="71" t="s">
        <v>232</v>
      </c>
    </row>
    <row r="590" spans="1:20" ht="22.5">
      <c r="A590" s="19">
        <v>588</v>
      </c>
      <c r="B590" s="50">
        <f>IFERROR(VLOOKUP(A:A,变更记录表_产品!A:B,2,0),"")</f>
        <v>42723</v>
      </c>
      <c r="C590" s="43" t="str">
        <f>IFERROR(VLOOKUP(A:A,变更记录表_产品!A:C,3,0),"")</f>
        <v>张志瑜</v>
      </c>
      <c r="D590" s="43" t="str">
        <f>IFERROR(VLOOKUP(A:A,变更记录表_产品!A:D,4,0),"")</f>
        <v>采购保障部</v>
      </c>
      <c r="E590" s="43" t="str">
        <f>IFERROR(VLOOKUP(A:A,变更记录表_产品!A:E,5,0),"")</f>
        <v>MIS</v>
      </c>
      <c r="F590" s="40" t="str">
        <f>IFERROR(VLOOKUP(A:A,变更记录表_产品!A:F,6,0),"")</f>
        <v>20161219-几个送修合同供应商相关信息修改-signed</v>
      </c>
      <c r="G590" s="46" t="str">
        <f>IFERROR(VLOOKUP(A:A,变更记录表_产品!A:G,7,0),"")</f>
        <v xml:space="preserve">16ROR3755,16ROR2612,16ROR3067,16ROR3489 供应商相关信息修改 </v>
      </c>
      <c r="H590" s="57" t="str">
        <f>IFERROR(VLOOKUP(A:A,变更记录表_产品!A:I,9,0),"")</f>
        <v>中</v>
      </c>
      <c r="I590" s="57">
        <f>IFERROR(VLOOKUP(A:A,变更记录表_产品!A:J,10,0),"")</f>
        <v>0.1</v>
      </c>
      <c r="J590" s="61">
        <f>IFERROR(VLOOKUP(A:A,变更记录表_产品!A:H,8,0),"")</f>
        <v>0</v>
      </c>
      <c r="K590" s="65" t="str">
        <f>IFERROR(VLOOKUP(A:A,变更记录表_产品!A:M,13,0),"")</f>
        <v>杨潇白</v>
      </c>
      <c r="L590" s="65" t="str">
        <f>IFERROR(VLOOKUP(A:A,变更记录表_产品!A:N,14,0),"")</f>
        <v>陈飞</v>
      </c>
      <c r="M590" s="50">
        <f>IFERROR(VLOOKUP(A:A,变更记录表_产品!A:K,11,0),"")</f>
        <v>42725</v>
      </c>
      <c r="N590" s="50">
        <f>IFERROR(VLOOKUP(A:A,变更记录表_产品!A:L,12,0),"")</f>
        <v>42725</v>
      </c>
      <c r="O590" s="20">
        <f t="shared" ca="1" si="9"/>
        <v>394</v>
      </c>
      <c r="P590" s="65" t="str">
        <f>IFERROR(VLOOKUP(A:A,变更记录表_产品!A:O,15,0),"")</f>
        <v>数据变更</v>
      </c>
      <c r="Q590" s="70" t="str">
        <f>IFERROR(VLOOKUP(A:A,变更记录表_产品!A:P,16,0),"")</f>
        <v>已完成</v>
      </c>
      <c r="R590" s="40" t="str">
        <f>IFERROR(VLOOKUP(A:A,变更记录表_产品!A:Q,17,0),"")</f>
        <v>.\数据提取变更签字扫描件\机务\20161219-几个送修合同供应商相关信息修改-signed.pdf</v>
      </c>
      <c r="S590" s="70" t="s">
        <v>142</v>
      </c>
      <c r="T590" s="71" t="s">
        <v>232</v>
      </c>
    </row>
    <row r="591" spans="1:20" ht="33.75">
      <c r="A591" s="19">
        <v>589</v>
      </c>
      <c r="B591" s="50">
        <f>IFERROR(VLOOKUP(A:A,变更记录表_产品!A:B,2,0),"")</f>
        <v>42723</v>
      </c>
      <c r="C591" s="43" t="str">
        <f>IFERROR(VLOOKUP(A:A,变更记录表_产品!A:C,3,0),"")</f>
        <v>张志瑜</v>
      </c>
      <c r="D591" s="43" t="str">
        <f>IFERROR(VLOOKUP(A:A,变更记录表_产品!A:D,4,0),"")</f>
        <v>采购保障部</v>
      </c>
      <c r="E591" s="43" t="str">
        <f>IFERROR(VLOOKUP(A:A,变更记录表_产品!A:E,5,0),"")</f>
        <v>MIS</v>
      </c>
      <c r="F591" s="40" t="str">
        <f>IFERROR(VLOOKUP(A:A,变更记录表_产品!A:F,6,0),"")</f>
        <v>20161219-89794077移动历史问题-signed</v>
      </c>
      <c r="G591" s="46" t="str">
        <f>IFERROR(VLOOKUP(A:A,变更记录表_产品!A:G,7,0),"")</f>
        <v>件号：89794077 同一序号被不同送修合同选择问题----前一个合同取消了，但发料申请无取消，
导致库房发料界面的申请还在</v>
      </c>
      <c r="H591" s="57" t="str">
        <f>IFERROR(VLOOKUP(A:A,变更记录表_产品!A:I,9,0),"")</f>
        <v>高</v>
      </c>
      <c r="I591" s="57">
        <f>IFERROR(VLOOKUP(A:A,变更记录表_产品!A:J,10,0),"")</f>
        <v>0.1</v>
      </c>
      <c r="J591" s="61">
        <f>IFERROR(VLOOKUP(A:A,变更记录表_产品!A:H,8,0),"")</f>
        <v>0</v>
      </c>
      <c r="K591" s="65" t="str">
        <f>IFERROR(VLOOKUP(A:A,变更记录表_产品!A:M,13,0),"")</f>
        <v>杨潇白</v>
      </c>
      <c r="L591" s="65" t="str">
        <f>IFERROR(VLOOKUP(A:A,变更记录表_产品!A:N,14,0),"")</f>
        <v>陈飞</v>
      </c>
      <c r="M591" s="50">
        <f>IFERROR(VLOOKUP(A:A,变更记录表_产品!A:K,11,0),"")</f>
        <v>42724</v>
      </c>
      <c r="N591" s="50">
        <f>IFERROR(VLOOKUP(A:A,变更记录表_产品!A:L,12,0),"")</f>
        <v>42725</v>
      </c>
      <c r="O591" s="20">
        <f t="shared" ca="1" si="9"/>
        <v>394</v>
      </c>
      <c r="P591" s="65" t="str">
        <f>IFERROR(VLOOKUP(A:A,变更记录表_产品!A:O,15,0),"")</f>
        <v>数据变更</v>
      </c>
      <c r="Q591" s="70" t="str">
        <f>IFERROR(VLOOKUP(A:A,变更记录表_产品!A:P,16,0),"")</f>
        <v>已完成</v>
      </c>
      <c r="R591" s="40" t="str">
        <f>IFERROR(VLOOKUP(A:A,变更记录表_产品!A:Q,17,0),"")</f>
        <v>.\数据提取变更签字扫描件\机务\20161219-89794077移动历史问题-signed.pdf</v>
      </c>
      <c r="S591" s="70" t="s">
        <v>147</v>
      </c>
      <c r="T591" s="71" t="s">
        <v>232</v>
      </c>
    </row>
    <row r="592" spans="1:20" ht="22.5">
      <c r="A592" s="19">
        <v>590</v>
      </c>
      <c r="B592" s="50">
        <f>IFERROR(VLOOKUP(A:A,变更记录表_产品!A:B,2,0),"")</f>
        <v>42723</v>
      </c>
      <c r="C592" s="43" t="str">
        <f>IFERROR(VLOOKUP(A:A,变更记录表_产品!A:C,3,0),"")</f>
        <v>张志瑜</v>
      </c>
      <c r="D592" s="43" t="str">
        <f>IFERROR(VLOOKUP(A:A,变更记录表_产品!A:D,4,0),"")</f>
        <v>采购保障部</v>
      </c>
      <c r="E592" s="43" t="str">
        <f>IFERROR(VLOOKUP(A:A,变更记录表_产品!A:E,5,0),"")</f>
        <v>MIS</v>
      </c>
      <c r="F592" s="40" t="str">
        <f>IFERROR(VLOOKUP(A:A,变更记录表_产品!A:F,6,0),"")</f>
        <v>20161219-ROR合同导出问题----紧急！</v>
      </c>
      <c r="G592" s="46" t="str">
        <f>IFERROR(VLOOKUP(A:A,变更记录表_产品!A:G,7,0),"")</f>
        <v xml:space="preserve"> 最近发现大量 ROR 合同导出的拆件时间字段数据错误。</v>
      </c>
      <c r="H592" s="57" t="str">
        <f>IFERROR(VLOOKUP(A:A,变更记录表_产品!A:I,9,0),"")</f>
        <v>高</v>
      </c>
      <c r="I592" s="57">
        <f>IFERROR(VLOOKUP(A:A,变更记录表_产品!A:J,10,0),"")</f>
        <v>0</v>
      </c>
      <c r="J592" s="61">
        <f>IFERROR(VLOOKUP(A:A,变更记录表_产品!A:H,8,0),"")</f>
        <v>0</v>
      </c>
      <c r="K592" s="65" t="str">
        <f>IFERROR(VLOOKUP(A:A,变更记录表_产品!A:M,13,0),"")</f>
        <v>杨潇白</v>
      </c>
      <c r="L592" s="65" t="str">
        <f>IFERROR(VLOOKUP(A:A,变更记录表_产品!A:N,14,0),"")</f>
        <v>陈飞</v>
      </c>
      <c r="M592" s="50">
        <f>IFERROR(VLOOKUP(A:A,变更记录表_产品!A:K,11,0),"")</f>
        <v>42724</v>
      </c>
      <c r="N592" s="50">
        <f>IFERROR(VLOOKUP(A:A,变更记录表_产品!A:L,12,0),"")</f>
        <v>42725</v>
      </c>
      <c r="O592" s="20">
        <f t="shared" ca="1" si="9"/>
        <v>394</v>
      </c>
      <c r="P592" s="65" t="str">
        <f>IFERROR(VLOOKUP(A:A,变更记录表_产品!A:O,15,0),"")</f>
        <v>数据变更</v>
      </c>
      <c r="Q592" s="70" t="str">
        <f>IFERROR(VLOOKUP(A:A,变更记录表_产品!A:P,16,0),"")</f>
        <v>已取消</v>
      </c>
      <c r="R592" s="40" t="str">
        <f>IFERROR(VLOOKUP(A:A,变更记录表_产品!A:Q,17,0),"")</f>
        <v>.\数据提取变更签字扫描件\机务\20161219-ROR合同导出问题-signed.pdf</v>
      </c>
      <c r="S592" s="70" t="s">
        <v>147</v>
      </c>
      <c r="T592" s="71" t="s">
        <v>232</v>
      </c>
    </row>
    <row r="593" spans="1:20" ht="22.5">
      <c r="A593" s="19">
        <v>591</v>
      </c>
      <c r="B593" s="50">
        <f>IFERROR(VLOOKUP(A:A,变更记录表_产品!A:B,2,0),"")</f>
        <v>42723</v>
      </c>
      <c r="C593" s="43" t="str">
        <f>IFERROR(VLOOKUP(A:A,变更记录表_产品!A:C,3,0),"")</f>
        <v>张志瑜</v>
      </c>
      <c r="D593" s="43" t="str">
        <f>IFERROR(VLOOKUP(A:A,变更记录表_产品!A:D,4,0),"")</f>
        <v>采购保障部</v>
      </c>
      <c r="E593" s="43" t="str">
        <f>IFERROR(VLOOKUP(A:A,变更记录表_产品!A:E,5,0),"")</f>
        <v>MIS</v>
      </c>
      <c r="F593" s="40" t="str">
        <f>IFERROR(VLOOKUP(A:A,变更记录表_产品!A:F,6,0),"")</f>
        <v>20161219-16POT0473无法报批申请-signed</v>
      </c>
      <c r="G593" s="46" t="str">
        <f>IFERROR(VLOOKUP(A:A,变更记录表_产品!A:G,7,0),"")</f>
        <v xml:space="preserve">16POT0473 无法报批申请, 估计是由于部分合同行金额为零导致。 </v>
      </c>
      <c r="H593" s="57" t="str">
        <f>IFERROR(VLOOKUP(A:A,变更记录表_产品!A:I,9,0),"")</f>
        <v>高</v>
      </c>
      <c r="I593" s="57">
        <f>IFERROR(VLOOKUP(A:A,变更记录表_产品!A:J,10,0),"")</f>
        <v>0.1</v>
      </c>
      <c r="J593" s="61">
        <f>IFERROR(VLOOKUP(A:A,变更记录表_产品!A:H,8,0),"")</f>
        <v>0</v>
      </c>
      <c r="K593" s="65" t="str">
        <f>IFERROR(VLOOKUP(A:A,变更记录表_产品!A:M,13,0),"")</f>
        <v>杨潇白</v>
      </c>
      <c r="L593" s="65" t="str">
        <f>IFERROR(VLOOKUP(A:A,变更记录表_产品!A:N,14,0),"")</f>
        <v>陈飞</v>
      </c>
      <c r="M593" s="50">
        <f>IFERROR(VLOOKUP(A:A,变更记录表_产品!A:K,11,0),"")</f>
        <v>42724</v>
      </c>
      <c r="N593" s="50">
        <f>IFERROR(VLOOKUP(A:A,变更记录表_产品!A:L,12,0),"")</f>
        <v>42738</v>
      </c>
      <c r="O593" s="20">
        <f t="shared" ca="1" si="9"/>
        <v>394</v>
      </c>
      <c r="P593" s="65" t="str">
        <f>IFERROR(VLOOKUP(A:A,变更记录表_产品!A:O,15,0),"")</f>
        <v>数据变更</v>
      </c>
      <c r="Q593" s="70" t="str">
        <f>IFERROR(VLOOKUP(A:A,变更记录表_产品!A:P,16,0),"")</f>
        <v>已完成</v>
      </c>
      <c r="R593" s="40" t="str">
        <f>IFERROR(VLOOKUP(A:A,变更记录表_产品!A:Q,17,0),"")</f>
        <v>.\数据提取变更签字扫描件\机务\20161219-16POT0473无法报批申请-signed.pdf</v>
      </c>
      <c r="S593" s="70" t="s">
        <v>145</v>
      </c>
      <c r="T593" s="71" t="s">
        <v>232</v>
      </c>
    </row>
    <row r="594" spans="1:20" ht="22.5">
      <c r="A594" s="19">
        <v>592</v>
      </c>
      <c r="B594" s="50">
        <f>IFERROR(VLOOKUP(A:A,变更记录表_产品!A:B,2,0),"")</f>
        <v>42724</v>
      </c>
      <c r="C594" s="43" t="str">
        <f>IFERROR(VLOOKUP(A:A,变更记录表_产品!A:C,3,0),"")</f>
        <v>张志瑜</v>
      </c>
      <c r="D594" s="43" t="str">
        <f>IFERROR(VLOOKUP(A:A,变更记录表_产品!A:D,4,0),"")</f>
        <v>采购保障部</v>
      </c>
      <c r="E594" s="43" t="str">
        <f>IFERROR(VLOOKUP(A:A,变更记录表_产品!A:E,5,0),"")</f>
        <v>MIS</v>
      </c>
      <c r="F594" s="40" t="str">
        <f>IFERROR(VLOOKUP(A:A,变更记录表_产品!A:F,6,0),"")</f>
        <v>20161220-C20195162无法DX转库--紧急！</v>
      </c>
      <c r="G594" s="46" t="str">
        <f>IFERROR(VLOOKUP(A:A,变更记录表_产品!A:G,7,0),"")</f>
        <v>C20195162 无法 DX 转库,做了转库指令后，库房发料发现无法选择该序号</v>
      </c>
      <c r="H594" s="57" t="str">
        <f>IFERROR(VLOOKUP(A:A,变更记录表_产品!A:I,9,0),"")</f>
        <v>高</v>
      </c>
      <c r="I594" s="57">
        <f>IFERROR(VLOOKUP(A:A,变更记录表_产品!A:J,10,0),"")</f>
        <v>0.1</v>
      </c>
      <c r="J594" s="61">
        <f>IFERROR(VLOOKUP(A:A,变更记录表_产品!A:H,8,0),"")</f>
        <v>0</v>
      </c>
      <c r="K594" s="65" t="str">
        <f>IFERROR(VLOOKUP(A:A,变更记录表_产品!A:M,13,0),"")</f>
        <v>杨潇白</v>
      </c>
      <c r="L594" s="65" t="str">
        <f>IFERROR(VLOOKUP(A:A,变更记录表_产品!A:N,14,0),"")</f>
        <v>陈飞</v>
      </c>
      <c r="M594" s="50">
        <f>IFERROR(VLOOKUP(A:A,变更记录表_产品!A:K,11,0),"")</f>
        <v>42724</v>
      </c>
      <c r="N594" s="50">
        <f>IFERROR(VLOOKUP(A:A,变更记录表_产品!A:L,12,0),"")</f>
        <v>42725</v>
      </c>
      <c r="O594" s="20">
        <f t="shared" ca="1" si="9"/>
        <v>393</v>
      </c>
      <c r="P594" s="65" t="str">
        <f>IFERROR(VLOOKUP(A:A,变更记录表_产品!A:O,15,0),"")</f>
        <v>数据变更</v>
      </c>
      <c r="Q594" s="70" t="str">
        <f>IFERROR(VLOOKUP(A:A,变更记录表_产品!A:P,16,0),"")</f>
        <v>已完成</v>
      </c>
      <c r="R594" s="40" t="str">
        <f>IFERROR(VLOOKUP(A:A,变更记录表_产品!A:Q,17,0),"")</f>
        <v>.\数据提取变更签字扫描件\机务\20161220-C20195162无法DX转库-signed.pdf</v>
      </c>
      <c r="S594" s="70" t="s">
        <v>145</v>
      </c>
      <c r="T594" s="71" t="s">
        <v>232</v>
      </c>
    </row>
    <row r="595" spans="1:20">
      <c r="A595" s="19">
        <v>593</v>
      </c>
      <c r="B595" s="50">
        <f>IFERROR(VLOOKUP(A:A,变更记录表_产品!A:B,2,0),"")</f>
        <v>42724</v>
      </c>
      <c r="C595" s="43" t="str">
        <f>IFERROR(VLOOKUP(A:A,变更记录表_产品!A:C,3,0),"")</f>
        <v>张志瑜</v>
      </c>
      <c r="D595" s="43" t="str">
        <f>IFERROR(VLOOKUP(A:A,变更记录表_产品!A:D,4,0),"")</f>
        <v>采购保障部</v>
      </c>
      <c r="E595" s="43" t="str">
        <f>IFERROR(VLOOKUP(A:A,变更记录表_产品!A:E,5,0),"")</f>
        <v>MIS</v>
      </c>
      <c r="F595" s="40" t="str">
        <f>IFERROR(VLOOKUP(A:A,变更记录表_产品!A:F,6,0),"")</f>
        <v>20161220-D31516-417库寿信息删除-signed</v>
      </c>
      <c r="G595" s="46" t="str">
        <f>IFERROR(VLOOKUP(A:A,变更记录表_产品!A:G,7,0),"")</f>
        <v>D31516-417 库寿信息删除</v>
      </c>
      <c r="H595" s="57" t="str">
        <f>IFERROR(VLOOKUP(A:A,变更记录表_产品!A:I,9,0),"")</f>
        <v>中</v>
      </c>
      <c r="I595" s="57">
        <f>IFERROR(VLOOKUP(A:A,变更记录表_产品!A:J,10,0),"")</f>
        <v>0.1</v>
      </c>
      <c r="J595" s="61">
        <f>IFERROR(VLOOKUP(A:A,变更记录表_产品!A:H,8,0),"")</f>
        <v>0</v>
      </c>
      <c r="K595" s="65" t="str">
        <f>IFERROR(VLOOKUP(A:A,变更记录表_产品!A:M,13,0),"")</f>
        <v>杨潇白</v>
      </c>
      <c r="L595" s="65" t="str">
        <f>IFERROR(VLOOKUP(A:A,变更记录表_产品!A:N,14,0),"")</f>
        <v>陈飞</v>
      </c>
      <c r="M595" s="50">
        <f>IFERROR(VLOOKUP(A:A,变更记录表_产品!A:K,11,0),"")</f>
        <v>42725</v>
      </c>
      <c r="N595" s="50">
        <f>IFERROR(VLOOKUP(A:A,变更记录表_产品!A:L,12,0),"")</f>
        <v>42725</v>
      </c>
      <c r="O595" s="20">
        <f t="shared" ca="1" si="9"/>
        <v>393</v>
      </c>
      <c r="P595" s="65" t="str">
        <f>IFERROR(VLOOKUP(A:A,变更记录表_产品!A:O,15,0),"")</f>
        <v>数据变更</v>
      </c>
      <c r="Q595" s="70" t="str">
        <f>IFERROR(VLOOKUP(A:A,变更记录表_产品!A:P,16,0),"")</f>
        <v>已完成</v>
      </c>
      <c r="R595" s="40" t="str">
        <f>IFERROR(VLOOKUP(A:A,变更记录表_产品!A:Q,17,0),"")</f>
        <v>.\数据提取变更签字扫描件\机务\20161220-D31516-417库寿信息删除-signed.pdf</v>
      </c>
      <c r="S595" s="70" t="s">
        <v>92</v>
      </c>
      <c r="T595" s="71" t="s">
        <v>232</v>
      </c>
    </row>
    <row r="596" spans="1:20" ht="67.5">
      <c r="A596" s="19">
        <v>594</v>
      </c>
      <c r="B596" s="50">
        <f>IFERROR(VLOOKUP(A:A,变更记录表_产品!A:B,2,0),"")</f>
        <v>42724</v>
      </c>
      <c r="C596" s="43" t="str">
        <f>IFERROR(VLOOKUP(A:A,变更记录表_产品!A:C,3,0),"")</f>
        <v>张琦</v>
      </c>
      <c r="D596" s="43" t="str">
        <f>IFERROR(VLOOKUP(A:A,变更记录表_产品!A:D,4,0),"")</f>
        <v>维修工程部</v>
      </c>
      <c r="E596" s="43" t="str">
        <f>IFERROR(VLOOKUP(A:A,变更记录表_产品!A:E,5,0),"")</f>
        <v>MIS</v>
      </c>
      <c r="F596" s="40" t="str">
        <f>IFERROR(VLOOKUP(A:A,变更记录表_产品!A:F,6,0),"")</f>
        <v>Fw:南阳授权</v>
      </c>
      <c r="G596" s="46" t="str">
        <f>IFERROR(VLOOKUP(A:A,变更记录表_产品!A:G,7,0),"")</f>
        <v>MIS中质量管理-授权管理-外站维修单位授权管理-南阳姜营机场界面，请将培训类别是“航线维修”的人员“执照到期日期”设置为空。（这些人员是没有执照号的）
另外，请查一下，“航线维修”的人员“执照到期日期”是哪个账号设置的。</v>
      </c>
      <c r="H596" s="57" t="str">
        <f>IFERROR(VLOOKUP(A:A,变更记录表_产品!A:I,9,0),"")</f>
        <v>中</v>
      </c>
      <c r="I596" s="57">
        <f>IFERROR(VLOOKUP(A:A,变更记录表_产品!A:J,10,0),"")</f>
        <v>0.1</v>
      </c>
      <c r="J596" s="61" t="str">
        <f>IFERROR(VLOOKUP(A:A,变更记录表_产品!A:H,8,0),"")</f>
        <v>数据已经处理，系统目前未保存修改执照日期的人员，目前只能看出来最后一次操作时间是2016-11-07</v>
      </c>
      <c r="K596" s="65" t="str">
        <f>IFERROR(VLOOKUP(A:A,变更记录表_产品!A:M,13,0),"")</f>
        <v>程泽</v>
      </c>
      <c r="L596" s="65" t="str">
        <f>IFERROR(VLOOKUP(A:A,变更记录表_产品!A:N,14,0),"")</f>
        <v>陈飞</v>
      </c>
      <c r="M596" s="50">
        <f>IFERROR(VLOOKUP(A:A,变更记录表_产品!A:K,11,0),"")</f>
        <v>0</v>
      </c>
      <c r="N596" s="50">
        <f>IFERROR(VLOOKUP(A:A,变更记录表_产品!A:L,12,0),"")</f>
        <v>42754</v>
      </c>
      <c r="O596" s="20">
        <f t="shared" ca="1" si="9"/>
        <v>393</v>
      </c>
      <c r="P596" s="65" t="str">
        <f>IFERROR(VLOOKUP(A:A,变更记录表_产品!A:O,15,0),"")</f>
        <v>数据变更</v>
      </c>
      <c r="Q596" s="70" t="str">
        <f>IFERROR(VLOOKUP(A:A,变更记录表_产品!A:P,16,0),"")</f>
        <v>已完成</v>
      </c>
      <c r="R596" s="40" t="str">
        <f>IFERROR(VLOOKUP(A:A,变更记录表_产品!A:Q,17,0),"")</f>
        <v>.\数据提取变更签字扫描件\机务\20170204.pdf</v>
      </c>
      <c r="S596" s="70" t="s">
        <v>92</v>
      </c>
      <c r="T596" s="71" t="s">
        <v>232</v>
      </c>
    </row>
    <row r="597" spans="1:20">
      <c r="A597" s="19">
        <v>595</v>
      </c>
      <c r="B597" s="50">
        <f>IFERROR(VLOOKUP(A:A,变更记录表_产品!A:B,2,0),"")</f>
        <v>42723</v>
      </c>
      <c r="C597" s="43" t="str">
        <f>IFERROR(VLOOKUP(A:A,变更记录表_产品!A:C,3,0),"")</f>
        <v>张志瑜</v>
      </c>
      <c r="D597" s="43" t="str">
        <f>IFERROR(VLOOKUP(A:A,变更记录表_产品!A:D,4,0),"")</f>
        <v>采购保障部</v>
      </c>
      <c r="E597" s="43" t="str">
        <f>IFERROR(VLOOKUP(A:A,变更记录表_产品!A:E,5,0),"")</f>
        <v>MIS</v>
      </c>
      <c r="F597" s="40" t="str">
        <f>IFERROR(VLOOKUP(A:A,变更记录表_产品!A:F,6,0),"")</f>
        <v>20161219-16ROR3759实际送修供应商修改-signed</v>
      </c>
      <c r="G597" s="46">
        <f>IFERROR(VLOOKUP(A:A,变更记录表_产品!A:G,7,0),"")</f>
        <v>0</v>
      </c>
      <c r="H597" s="57" t="str">
        <f>IFERROR(VLOOKUP(A:A,变更记录表_产品!A:I,9,0),"")</f>
        <v>中</v>
      </c>
      <c r="I597" s="57">
        <f>IFERROR(VLOOKUP(A:A,变更记录表_产品!A:J,10,0),"")</f>
        <v>0.1</v>
      </c>
      <c r="J597" s="61">
        <f>IFERROR(VLOOKUP(A:A,变更记录表_产品!A:H,8,0),"")</f>
        <v>0</v>
      </c>
      <c r="K597" s="65" t="str">
        <f>IFERROR(VLOOKUP(A:A,变更记录表_产品!A:M,13,0),"")</f>
        <v>杨潇白</v>
      </c>
      <c r="L597" s="65" t="str">
        <f>IFERROR(VLOOKUP(A:A,变更记录表_产品!A:N,14,0),"")</f>
        <v>陈飞</v>
      </c>
      <c r="M597" s="50">
        <f>IFERROR(VLOOKUP(A:A,变更记录表_产品!A:K,11,0),"")</f>
        <v>42725</v>
      </c>
      <c r="N597" s="50">
        <f>IFERROR(VLOOKUP(A:A,变更记录表_产品!A:L,12,0),"")</f>
        <v>42725</v>
      </c>
      <c r="O597" s="20">
        <f t="shared" ca="1" si="9"/>
        <v>394</v>
      </c>
      <c r="P597" s="65" t="str">
        <f>IFERROR(VLOOKUP(A:A,变更记录表_产品!A:O,15,0),"")</f>
        <v>数据变更</v>
      </c>
      <c r="Q597" s="70" t="str">
        <f>IFERROR(VLOOKUP(A:A,变更记录表_产品!A:P,16,0),"")</f>
        <v>已完成</v>
      </c>
      <c r="R597" s="40" t="str">
        <f>IFERROR(VLOOKUP(A:A,变更记录表_产品!A:Q,17,0),"")</f>
        <v>.\数据提取变更签字扫描件\机务\20161219-16ROR3759实际送修供应商修改-signed.pdf</v>
      </c>
      <c r="S597" s="70" t="s">
        <v>142</v>
      </c>
      <c r="T597" s="71" t="s">
        <v>232</v>
      </c>
    </row>
    <row r="598" spans="1:20" ht="33.75">
      <c r="A598" s="19">
        <v>596</v>
      </c>
      <c r="B598" s="50">
        <f>IFERROR(VLOOKUP(A:A,变更记录表_产品!A:B,2,0),"")</f>
        <v>42725</v>
      </c>
      <c r="C598" s="43" t="str">
        <f>IFERROR(VLOOKUP(A:A,变更记录表_产品!A:C,3,0),"")</f>
        <v>张志瑜</v>
      </c>
      <c r="D598" s="43" t="str">
        <f>IFERROR(VLOOKUP(A:A,变更记录表_产品!A:D,4,0),"")</f>
        <v>采购保障部</v>
      </c>
      <c r="E598" s="43" t="str">
        <f>IFERROR(VLOOKUP(A:A,变更记录表_产品!A:E,5,0),"")</f>
        <v>MIS</v>
      </c>
      <c r="F598" s="40" t="str">
        <f>IFERROR(VLOOKUP(A:A,变更记录表_产品!A:F,6,0),"")</f>
        <v>20161221-送修合同实际送修供应商问题-signed</v>
      </c>
      <c r="G598" s="46" t="str">
        <f>IFERROR(VLOOKUP(A:A,变更记录表_产品!A:G,7,0),"")</f>
        <v>16ROR3767、16ROR3892、16ROR3213、16ROR2898、16ROR2660、16ROR3553、16ROR3056、16ROR3784、16ROR3500、16ROR3776 实际送修供应商信息修改</v>
      </c>
      <c r="H598" s="57" t="str">
        <f>IFERROR(VLOOKUP(A:A,变更记录表_产品!A:I,9,0),"")</f>
        <v>中</v>
      </c>
      <c r="I598" s="57">
        <f>IFERROR(VLOOKUP(A:A,变更记录表_产品!A:J,10,0),"")</f>
        <v>0.1</v>
      </c>
      <c r="J598" s="61">
        <f>IFERROR(VLOOKUP(A:A,变更记录表_产品!A:H,8,0),"")</f>
        <v>0</v>
      </c>
      <c r="K598" s="65" t="str">
        <f>IFERROR(VLOOKUP(A:A,变更记录表_产品!A:M,13,0),"")</f>
        <v>杨潇白</v>
      </c>
      <c r="L598" s="65" t="str">
        <f>IFERROR(VLOOKUP(A:A,变更记录表_产品!A:N,14,0),"")</f>
        <v>陈飞</v>
      </c>
      <c r="M598" s="50">
        <f>IFERROR(VLOOKUP(A:A,变更记录表_产品!A:K,11,0),"")</f>
        <v>42725</v>
      </c>
      <c r="N598" s="50">
        <f>IFERROR(VLOOKUP(A:A,变更记录表_产品!A:L,12,0),"")</f>
        <v>42725</v>
      </c>
      <c r="O598" s="20">
        <f t="shared" ca="1" si="9"/>
        <v>392</v>
      </c>
      <c r="P598" s="65" t="str">
        <f>IFERROR(VLOOKUP(A:A,变更记录表_产品!A:O,15,0),"")</f>
        <v>数据变更</v>
      </c>
      <c r="Q598" s="70" t="str">
        <f>IFERROR(VLOOKUP(A:A,变更记录表_产品!A:P,16,0),"")</f>
        <v>已完成</v>
      </c>
      <c r="R598" s="40" t="str">
        <f>IFERROR(VLOOKUP(A:A,变更记录表_产品!A:Q,17,0),"")</f>
        <v>.\数据提取变更签字扫描件\机务\20161221-送修合同实际送修供应商问题-signed.pdf</v>
      </c>
      <c r="S598" s="70" t="s">
        <v>142</v>
      </c>
      <c r="T598" s="71" t="s">
        <v>232</v>
      </c>
    </row>
    <row r="599" spans="1:20" ht="22.5">
      <c r="A599" s="19">
        <v>597</v>
      </c>
      <c r="B599" s="50">
        <f>IFERROR(VLOOKUP(A:A,变更记录表_产品!A:B,2,0),"")</f>
        <v>42725</v>
      </c>
      <c r="C599" s="43" t="str">
        <f>IFERROR(VLOOKUP(A:A,变更记录表_产品!A:C,3,0),"")</f>
        <v>张志瑜</v>
      </c>
      <c r="D599" s="43" t="str">
        <f>IFERROR(VLOOKUP(A:A,变更记录表_产品!A:D,4,0),"")</f>
        <v>采购保障部</v>
      </c>
      <c r="E599" s="43" t="str">
        <f>IFERROR(VLOOKUP(A:A,变更记录表_产品!A:E,5,0),"")</f>
        <v>MIS</v>
      </c>
      <c r="F599" s="40" t="str">
        <f>IFERROR(VLOOKUP(A:A,变更记录表_产品!A:F,6,0),"")</f>
        <v>20161221-拆下可用退料记录删除-signed</v>
      </c>
      <c r="G599" s="46" t="str">
        <f>IFERROR(VLOOKUP(A:A,变更记录表_产品!A:G,7,0),"")</f>
        <v>D31516-417，D31517-417，D18309-20 拆下可用退料记录删除</v>
      </c>
      <c r="H599" s="57" t="str">
        <f>IFERROR(VLOOKUP(A:A,变更记录表_产品!A:I,9,0),"")</f>
        <v>中</v>
      </c>
      <c r="I599" s="57">
        <f>IFERROR(VLOOKUP(A:A,变更记录表_产品!A:J,10,0),"")</f>
        <v>0.1</v>
      </c>
      <c r="J599" s="61">
        <f>IFERROR(VLOOKUP(A:A,变更记录表_产品!A:H,8,0),"")</f>
        <v>0</v>
      </c>
      <c r="K599" s="65" t="str">
        <f>IFERROR(VLOOKUP(A:A,变更记录表_产品!A:M,13,0),"")</f>
        <v>杨潇白</v>
      </c>
      <c r="L599" s="65" t="str">
        <f>IFERROR(VLOOKUP(A:A,变更记录表_产品!A:N,14,0),"")</f>
        <v>陈飞</v>
      </c>
      <c r="M599" s="50">
        <f>IFERROR(VLOOKUP(A:A,变更记录表_产品!A:K,11,0),"")</f>
        <v>42727</v>
      </c>
      <c r="N599" s="50">
        <f>IFERROR(VLOOKUP(A:A,变更记录表_产品!A:L,12,0),"")</f>
        <v>42725</v>
      </c>
      <c r="O599" s="20">
        <f t="shared" ca="1" si="9"/>
        <v>392</v>
      </c>
      <c r="P599" s="65" t="str">
        <f>IFERROR(VLOOKUP(A:A,变更记录表_产品!A:O,15,0),"")</f>
        <v>数据变更</v>
      </c>
      <c r="Q599" s="70" t="str">
        <f>IFERROR(VLOOKUP(A:A,变更记录表_产品!A:P,16,0),"")</f>
        <v>已完成</v>
      </c>
      <c r="R599" s="40" t="str">
        <f>IFERROR(VLOOKUP(A:A,变更记录表_产品!A:Q,17,0),"")</f>
        <v>.\数据提取变更签字扫描件\机务\20161221-拆下可用退料记录删除-signed.pdf</v>
      </c>
      <c r="S599" s="70" t="s">
        <v>92</v>
      </c>
      <c r="T599" s="71" t="s">
        <v>232</v>
      </c>
    </row>
    <row r="600" spans="1:20">
      <c r="A600" s="19">
        <v>598</v>
      </c>
      <c r="B600" s="50">
        <f>IFERROR(VLOOKUP(A:A,变更记录表_产品!A:B,2,0),"")</f>
        <v>42725</v>
      </c>
      <c r="C600" s="43" t="str">
        <f>IFERROR(VLOOKUP(A:A,变更记录表_产品!A:C,3,0),"")</f>
        <v>张志瑜</v>
      </c>
      <c r="D600" s="43" t="str">
        <f>IFERROR(VLOOKUP(A:A,变更记录表_产品!A:D,4,0),"")</f>
        <v>采购保障部</v>
      </c>
      <c r="E600" s="43" t="str">
        <f>IFERROR(VLOOKUP(A:A,变更记录表_产品!A:E,5,0),"")</f>
        <v>MIS</v>
      </c>
      <c r="F600" s="40" t="str">
        <f>IFERROR(VLOOKUP(A:A,变更记录表_产品!A:F,6,0),"")</f>
        <v>20161221-16ROB0078无法付款问题-signed</v>
      </c>
      <c r="G600" s="46" t="str">
        <f>IFERROR(VLOOKUP(A:A,变更记录表_产品!A:G,7,0),"")</f>
        <v>16ROB0078 无法付款挑选</v>
      </c>
      <c r="H600" s="57" t="str">
        <f>IFERROR(VLOOKUP(A:A,变更记录表_产品!A:I,9,0),"")</f>
        <v>中</v>
      </c>
      <c r="I600" s="57">
        <f>IFERROR(VLOOKUP(A:A,变更记录表_产品!A:J,10,0),"")</f>
        <v>0.1</v>
      </c>
      <c r="J600" s="61">
        <f>IFERROR(VLOOKUP(A:A,变更记录表_产品!A:H,8,0),"")</f>
        <v>0</v>
      </c>
      <c r="K600" s="65" t="str">
        <f>IFERROR(VLOOKUP(A:A,变更记录表_产品!A:M,13,0),"")</f>
        <v>杨潇白</v>
      </c>
      <c r="L600" s="65" t="str">
        <f>IFERROR(VLOOKUP(A:A,变更记录表_产品!A:N,14,0),"")</f>
        <v>陈飞</v>
      </c>
      <c r="M600" s="50">
        <f>IFERROR(VLOOKUP(A:A,变更记录表_产品!A:K,11,0),"")</f>
        <v>42727</v>
      </c>
      <c r="N600" s="50">
        <f>IFERROR(VLOOKUP(A:A,变更记录表_产品!A:L,12,0),"")</f>
        <v>42725</v>
      </c>
      <c r="O600" s="20">
        <f t="shared" ca="1" si="9"/>
        <v>392</v>
      </c>
      <c r="P600" s="65" t="str">
        <f>IFERROR(VLOOKUP(A:A,变更记录表_产品!A:O,15,0),"")</f>
        <v>数据变更</v>
      </c>
      <c r="Q600" s="70" t="str">
        <f>IFERROR(VLOOKUP(A:A,变更记录表_产品!A:P,16,0),"")</f>
        <v>已完成</v>
      </c>
      <c r="R600" s="40" t="str">
        <f>IFERROR(VLOOKUP(A:A,变更记录表_产品!A:Q,17,0),"")</f>
        <v>.\数据提取变更签字扫描件\机务\20161221-16ROB0078无法付款问题-signed.pdf</v>
      </c>
      <c r="S600" s="70" t="s">
        <v>145</v>
      </c>
      <c r="T600" s="71" t="s">
        <v>232</v>
      </c>
    </row>
    <row r="601" spans="1:20" ht="33.75">
      <c r="A601" s="19">
        <v>599</v>
      </c>
      <c r="B601" s="50">
        <f>IFERROR(VLOOKUP(A:A,变更记录表_产品!A:B,2,0),"")</f>
        <v>42725</v>
      </c>
      <c r="C601" s="43" t="str">
        <f>IFERROR(VLOOKUP(A:A,变更记录表_产品!A:C,3,0),"")</f>
        <v>张琦</v>
      </c>
      <c r="D601" s="43" t="str">
        <f>IFERROR(VLOOKUP(A:A,变更记录表_产品!A:D,4,0),"")</f>
        <v>维修工程部</v>
      </c>
      <c r="E601" s="43" t="str">
        <f>IFERROR(VLOOKUP(A:A,变更记录表_产品!A:E,5,0),"")</f>
        <v>MIS</v>
      </c>
      <c r="F601" s="40" t="str">
        <f>IFERROR(VLOOKUP(A:A,变更记录表_产品!A:F,6,0),"")</f>
        <v>Fw:外形缺损清单图是编号修订</v>
      </c>
      <c r="G601" s="46" t="str">
        <f>IFERROR(VLOOKUP(A:A,变更记录表_产品!A:G,7,0),"")</f>
        <v>附件中外形缺损清单的“图示编号”录入错误，且无法通过改变来修改。需要IT协助，修订为“69996108”。</v>
      </c>
      <c r="H601" s="57" t="str">
        <f>IFERROR(VLOOKUP(A:A,变更记录表_产品!A:I,9,0),"")</f>
        <v>高</v>
      </c>
      <c r="I601" s="57">
        <f>IFERROR(VLOOKUP(A:A,变更记录表_产品!A:J,10,0),"")</f>
        <v>0.1</v>
      </c>
      <c r="J601" s="61" t="str">
        <f>IFERROR(VLOOKUP(A:A,变更记录表_产品!A:H,8,0),"")</f>
        <v>人为</v>
      </c>
      <c r="K601" s="65" t="str">
        <f>IFERROR(VLOOKUP(A:A,变更记录表_产品!A:M,13,0),"")</f>
        <v>程泽</v>
      </c>
      <c r="L601" s="65" t="str">
        <f>IFERROR(VLOOKUP(A:A,变更记录表_产品!A:N,14,0),"")</f>
        <v>陈飞</v>
      </c>
      <c r="M601" s="50">
        <f>IFERROR(VLOOKUP(A:A,变更记录表_产品!A:K,11,0),"")</f>
        <v>42725</v>
      </c>
      <c r="N601" s="50">
        <f>IFERROR(VLOOKUP(A:A,变更记录表_产品!A:L,12,0),"")</f>
        <v>42725</v>
      </c>
      <c r="O601" s="20">
        <f t="shared" ca="1" si="9"/>
        <v>392</v>
      </c>
      <c r="P601" s="65" t="str">
        <f>IFERROR(VLOOKUP(A:A,变更记录表_产品!A:O,15,0),"")</f>
        <v>数据变更</v>
      </c>
      <c r="Q601" s="70" t="str">
        <f>IFERROR(VLOOKUP(A:A,变更记录表_产品!A:P,16,0),"")</f>
        <v>已完成</v>
      </c>
      <c r="R601" s="40" t="str">
        <f>IFERROR(VLOOKUP(A:A,变更记录表_产品!A:Q,17,0),"")</f>
        <v>.\数据提取变更签字扫描件\机务\20170204.pdf</v>
      </c>
      <c r="S601" s="70" t="s">
        <v>92</v>
      </c>
      <c r="T601" s="71" t="s">
        <v>232</v>
      </c>
    </row>
    <row r="602" spans="1:20" ht="33.75">
      <c r="A602" s="19">
        <v>600</v>
      </c>
      <c r="B602" s="50">
        <f>IFERROR(VLOOKUP(A:A,变更记录表_产品!A:B,2,0),"")</f>
        <v>42720</v>
      </c>
      <c r="C602" s="43" t="str">
        <f>IFERROR(VLOOKUP(A:A,变更记录表_产品!A:C,3,0),"")</f>
        <v>罗强</v>
      </c>
      <c r="D602" s="43" t="str">
        <f>IFERROR(VLOOKUP(A:A,变更记录表_产品!A:D,4,0),"")</f>
        <v>维修工程部</v>
      </c>
      <c r="E602" s="43" t="str">
        <f>IFERROR(VLOOKUP(A:A,变更记录表_产品!A:E,5,0),"")</f>
        <v>MIS</v>
      </c>
      <c r="F602" s="40" t="str">
        <f>IFERROR(VLOOKUP(A:A,变更记录表_产品!A:F,6,0),"")</f>
        <v>删除FLB757914换件纪录</v>
      </c>
      <c r="G602" s="46" t="str">
        <f>IFERROR(VLOOKUP(A:A,变更记录表_产品!A:G,7,0),"")</f>
        <v>帮忙删除，B6821，FLB0757914,中关于PN:45731-1391 SN:YB009424-6,并将该部件在装机设备管理界面的一条移动历史删除</v>
      </c>
      <c r="H602" s="57" t="str">
        <f>IFERROR(VLOOKUP(A:A,变更记录表_产品!A:I,9,0),"")</f>
        <v>中</v>
      </c>
      <c r="I602" s="57">
        <f>IFERROR(VLOOKUP(A:A,变更记录表_产品!A:J,10,0),"")</f>
        <v>0.1</v>
      </c>
      <c r="J602" s="61">
        <f>IFERROR(VLOOKUP(A:A,变更记录表_产品!A:H,8,0),"")</f>
        <v>0</v>
      </c>
      <c r="K602" s="65" t="str">
        <f>IFERROR(VLOOKUP(A:A,变更记录表_产品!A:M,13,0),"")</f>
        <v>程泽</v>
      </c>
      <c r="L602" s="65" t="str">
        <f>IFERROR(VLOOKUP(A:A,变更记录表_产品!A:N,14,0),"")</f>
        <v>陈飞</v>
      </c>
      <c r="M602" s="50">
        <f>IFERROR(VLOOKUP(A:A,变更记录表_产品!A:K,11,0),"")</f>
        <v>0</v>
      </c>
      <c r="N602" s="50">
        <f>IFERROR(VLOOKUP(A:A,变更记录表_产品!A:L,12,0),"")</f>
        <v>42725</v>
      </c>
      <c r="O602" s="20">
        <f t="shared" ca="1" si="9"/>
        <v>397</v>
      </c>
      <c r="P602" s="65" t="str">
        <f>IFERROR(VLOOKUP(A:A,变更记录表_产品!A:O,15,0),"")</f>
        <v>数据变更</v>
      </c>
      <c r="Q602" s="70" t="str">
        <f>IFERROR(VLOOKUP(A:A,变更记录表_产品!A:P,16,0),"")</f>
        <v>已完成</v>
      </c>
      <c r="R602" s="40" t="str">
        <f>IFERROR(VLOOKUP(A:A,变更记录表_产品!A:Q,17,0),"")</f>
        <v>.\数据提取变更签字扫描件\机务\20170224.pdf</v>
      </c>
      <c r="S602" s="70" t="s">
        <v>92</v>
      </c>
      <c r="T602" s="71" t="s">
        <v>232</v>
      </c>
    </row>
    <row r="603" spans="1:20">
      <c r="A603" s="19">
        <v>601</v>
      </c>
      <c r="B603" s="50">
        <f>IFERROR(VLOOKUP(A:A,变更记录表_产品!A:B,2,0),"")</f>
        <v>42726</v>
      </c>
      <c r="C603" s="43" t="str">
        <f>IFERROR(VLOOKUP(A:A,变更记录表_产品!A:C,3,0),"")</f>
        <v>钱懿</v>
      </c>
      <c r="D603" s="43" t="str">
        <f>IFERROR(VLOOKUP(A:A,变更记录表_产品!A:D,4,0),"")</f>
        <v>维修工程部</v>
      </c>
      <c r="E603" s="43" t="str">
        <f>IFERROR(VLOOKUP(A:A,变更记录表_产品!A:E,5,0),"")</f>
        <v>MIS</v>
      </c>
      <c r="F603" s="40" t="str">
        <f>IFERROR(VLOOKUP(A:A,变更记录表_产品!A:F,6,0),"")</f>
        <v>B8873ST</v>
      </c>
      <c r="G603" s="46">
        <f>IFERROR(VLOOKUP(A:A,变更记录表_产品!A:G,7,0),"")</f>
        <v>0</v>
      </c>
      <c r="H603" s="57" t="str">
        <f>IFERROR(VLOOKUP(A:A,变更记录表_产品!A:I,9,0),"")</f>
        <v>高</v>
      </c>
      <c r="I603" s="57">
        <f>IFERROR(VLOOKUP(A:A,变更记录表_产品!A:J,10,0),"")</f>
        <v>0.1</v>
      </c>
      <c r="J603" s="61">
        <f>IFERROR(VLOOKUP(A:A,变更记录表_产品!A:H,8,0),"")</f>
        <v>0</v>
      </c>
      <c r="K603" s="65" t="str">
        <f>IFERROR(VLOOKUP(A:A,变更记录表_产品!A:M,13,0),"")</f>
        <v>程泽</v>
      </c>
      <c r="L603" s="65" t="str">
        <f>IFERROR(VLOOKUP(A:A,变更记录表_产品!A:N,14,0),"")</f>
        <v>陈飞</v>
      </c>
      <c r="M603" s="50">
        <f>IFERROR(VLOOKUP(A:A,变更记录表_产品!A:K,11,0),"")</f>
        <v>0</v>
      </c>
      <c r="N603" s="50">
        <f>IFERROR(VLOOKUP(A:A,变更记录表_产品!A:L,12,0),"")</f>
        <v>42730</v>
      </c>
      <c r="O603" s="20">
        <f t="shared" ca="1" si="9"/>
        <v>391</v>
      </c>
      <c r="P603" s="65" t="str">
        <f>IFERROR(VLOOKUP(A:A,变更记录表_产品!A:O,15,0),"")</f>
        <v>数据变更</v>
      </c>
      <c r="Q603" s="70" t="str">
        <f>IFERROR(VLOOKUP(A:A,变更记录表_产品!A:P,16,0),"")</f>
        <v>已完成</v>
      </c>
      <c r="R603" s="40" t="str">
        <f>IFERROR(VLOOKUP(A:A,变更记录表_产品!A:Q,17,0),"")</f>
        <v>无需签字</v>
      </c>
      <c r="S603" s="70" t="s">
        <v>144</v>
      </c>
      <c r="T603" s="71" t="s">
        <v>232</v>
      </c>
    </row>
    <row r="604" spans="1:20" ht="56.25">
      <c r="A604" s="19">
        <v>602</v>
      </c>
      <c r="B604" s="50">
        <f>IFERROR(VLOOKUP(A:A,变更记录表_产品!A:B,2,0),"")</f>
        <v>42726</v>
      </c>
      <c r="C604" s="43" t="str">
        <f>IFERROR(VLOOKUP(A:A,变更记录表_产品!A:C,3,0),"")</f>
        <v>张志瑜</v>
      </c>
      <c r="D604" s="43" t="str">
        <f>IFERROR(VLOOKUP(A:A,变更记录表_产品!A:D,4,0),"")</f>
        <v>采购保障部</v>
      </c>
      <c r="E604" s="43" t="str">
        <f>IFERROR(VLOOKUP(A:A,变更记录表_产品!A:E,5,0),"")</f>
        <v>MIS</v>
      </c>
      <c r="F604" s="40" t="str">
        <f>IFERROR(VLOOKUP(A:A,变更记录表_产品!A:F,6,0),"")</f>
        <v>20161222-16POT0458无法收料问题---紧急！</v>
      </c>
      <c r="G604" s="46" t="str">
        <f>IFERROR(VLOOKUP(A:A,变更记录表_产品!A:G,7,0),"")</f>
        <v xml:space="preserve">16POT0458 该合同已经部分收料了，现在要对最后一个工具收料时，弹出错误提示框，可做合同保存时没
提醒，之前收料其他合同行也没问题，为何现在收最后一个才弹出此错误？ 核查合同备注，发现备
注没有超过 100。 </v>
      </c>
      <c r="H604" s="57" t="str">
        <f>IFERROR(VLOOKUP(A:A,变更记录表_产品!A:I,9,0),"")</f>
        <v>高</v>
      </c>
      <c r="I604" s="57">
        <f>IFERROR(VLOOKUP(A:A,变更记录表_产品!A:J,10,0),"")</f>
        <v>0.1</v>
      </c>
      <c r="J604" s="61">
        <f>IFERROR(VLOOKUP(A:A,变更记录表_产品!A:H,8,0),"")</f>
        <v>0</v>
      </c>
      <c r="K604" s="65" t="str">
        <f>IFERROR(VLOOKUP(A:A,变更记录表_产品!A:M,13,0),"")</f>
        <v>杨潇白</v>
      </c>
      <c r="L604" s="65" t="str">
        <f>IFERROR(VLOOKUP(A:A,变更记录表_产品!A:N,14,0),"")</f>
        <v>陈飞</v>
      </c>
      <c r="M604" s="50">
        <f>IFERROR(VLOOKUP(A:A,变更记录表_产品!A:K,11,0),"")</f>
        <v>42727</v>
      </c>
      <c r="N604" s="50">
        <f>IFERROR(VLOOKUP(A:A,变更记录表_产品!A:L,12,0),"")</f>
        <v>42738</v>
      </c>
      <c r="O604" s="20">
        <f t="shared" ca="1" si="9"/>
        <v>391</v>
      </c>
      <c r="P604" s="65" t="str">
        <f>IFERROR(VLOOKUP(A:A,变更记录表_产品!A:O,15,0),"")</f>
        <v>数据变更</v>
      </c>
      <c r="Q604" s="70" t="str">
        <f>IFERROR(VLOOKUP(A:A,变更记录表_产品!A:P,16,0),"")</f>
        <v>已完成</v>
      </c>
      <c r="R604" s="40" t="str">
        <f>IFERROR(VLOOKUP(A:A,变更记录表_产品!A:Q,17,0),"")</f>
        <v>.\数据提取变更签字扫描件\机务\20161222-16POT0458无法收料问题-signed.pdf</v>
      </c>
      <c r="S604" s="70" t="s">
        <v>145</v>
      </c>
      <c r="T604" s="71" t="s">
        <v>232</v>
      </c>
    </row>
    <row r="605" spans="1:20" ht="33.75">
      <c r="A605" s="19">
        <v>603</v>
      </c>
      <c r="B605" s="50">
        <f>IFERROR(VLOOKUP(A:A,变更记录表_产品!A:B,2,0),"")</f>
        <v>42726</v>
      </c>
      <c r="C605" s="43" t="str">
        <f>IFERROR(VLOOKUP(A:A,变更记录表_产品!A:C,3,0),"")</f>
        <v>张志瑜</v>
      </c>
      <c r="D605" s="43" t="str">
        <f>IFERROR(VLOOKUP(A:A,变更记录表_产品!A:D,4,0),"")</f>
        <v>采购保障部</v>
      </c>
      <c r="E605" s="43" t="str">
        <f>IFERROR(VLOOKUP(A:A,变更记录表_产品!A:E,5,0),"")</f>
        <v>MIS</v>
      </c>
      <c r="F605" s="40" t="str">
        <f>IFERROR(VLOOKUP(A:A,变更记录表_产品!A:F,6,0),"")</f>
        <v>20161222-16POS0886重新报批问题-signed</v>
      </c>
      <c r="G605" s="46" t="str">
        <f>IFERROR(VLOOKUP(A:A,变更记录表_产品!A:G,7,0),"")</f>
        <v>16POS0886报批完成后，发现供应商信息错误，业务在合同修改界面做供应商修改，并重新报批，但推送报批的信息还是老的信息，没有更新。</v>
      </c>
      <c r="H605" s="57" t="str">
        <f>IFERROR(VLOOKUP(A:A,变更记录表_产品!A:I,9,0),"")</f>
        <v>中</v>
      </c>
      <c r="I605" s="57">
        <f>IFERROR(VLOOKUP(A:A,变更记录表_产品!A:J,10,0),"")</f>
        <v>0.1</v>
      </c>
      <c r="J605" s="61">
        <f>IFERROR(VLOOKUP(A:A,变更记录表_产品!A:H,8,0),"")</f>
        <v>0</v>
      </c>
      <c r="K605" s="65" t="str">
        <f>IFERROR(VLOOKUP(A:A,变更记录表_产品!A:M,13,0),"")</f>
        <v>杨潇白</v>
      </c>
      <c r="L605" s="65" t="str">
        <f>IFERROR(VLOOKUP(A:A,变更记录表_产品!A:N,14,0),"")</f>
        <v>陈飞</v>
      </c>
      <c r="M605" s="50">
        <f>IFERROR(VLOOKUP(A:A,变更记录表_产品!A:K,11,0),"")</f>
        <v>42733</v>
      </c>
      <c r="N605" s="50">
        <f>IFERROR(VLOOKUP(A:A,变更记录表_产品!A:L,12,0),"")</f>
        <v>42795</v>
      </c>
      <c r="O605" s="20">
        <f t="shared" ca="1" si="9"/>
        <v>391</v>
      </c>
      <c r="P605" s="65" t="str">
        <f>IFERROR(VLOOKUP(A:A,变更记录表_产品!A:O,15,0),"")</f>
        <v>数据变更</v>
      </c>
      <c r="Q605" s="70" t="str">
        <f>IFERROR(VLOOKUP(A:A,变更记录表_产品!A:P,16,0),"")</f>
        <v>已完成</v>
      </c>
      <c r="R605" s="40" t="str">
        <f>IFERROR(VLOOKUP(A:A,变更记录表_产品!A:Q,17,0),"")</f>
        <v>.\数据提取变更签字扫描件\机务\20161222-16POS0886重新报批问题-signed.pdf</v>
      </c>
      <c r="S605" s="70" t="s">
        <v>92</v>
      </c>
      <c r="T605" s="71" t="s">
        <v>232</v>
      </c>
    </row>
    <row r="606" spans="1:20">
      <c r="A606" s="19">
        <v>604</v>
      </c>
      <c r="B606" s="50">
        <f>IFERROR(VLOOKUP(A:A,变更记录表_产品!A:B,2,0),"")</f>
        <v>42726</v>
      </c>
      <c r="C606" s="43" t="str">
        <f>IFERROR(VLOOKUP(A:A,变更记录表_产品!A:C,3,0),"")</f>
        <v>张志瑜</v>
      </c>
      <c r="D606" s="43" t="str">
        <f>IFERROR(VLOOKUP(A:A,变更记录表_产品!A:D,4,0),"")</f>
        <v>采购保障部</v>
      </c>
      <c r="E606" s="43" t="str">
        <f>IFERROR(VLOOKUP(A:A,变更记录表_产品!A:E,5,0),"")</f>
        <v>MIS</v>
      </c>
      <c r="F606" s="40" t="str">
        <f>IFERROR(VLOOKUP(A:A,变更记录表_产品!A:F,6,0),"")</f>
        <v>20161222-16ROR2086组合件收料问题-signed</v>
      </c>
      <c r="G606" s="46" t="str">
        <f>IFERROR(VLOOKUP(A:A,变更记录表_产品!A:G,7,0),"")</f>
        <v>16ROR2086 组合件收料问题</v>
      </c>
      <c r="H606" s="57" t="str">
        <f>IFERROR(VLOOKUP(A:A,变更记录表_产品!A:I,9,0),"")</f>
        <v>中</v>
      </c>
      <c r="I606" s="57">
        <f>IFERROR(VLOOKUP(A:A,变更记录表_产品!A:J,10,0),"")</f>
        <v>0.1</v>
      </c>
      <c r="J606" s="61">
        <f>IFERROR(VLOOKUP(A:A,变更记录表_产品!A:H,8,0),"")</f>
        <v>0</v>
      </c>
      <c r="K606" s="65" t="str">
        <f>IFERROR(VLOOKUP(A:A,变更记录表_产品!A:M,13,0),"")</f>
        <v>杨潇白</v>
      </c>
      <c r="L606" s="65" t="str">
        <f>IFERROR(VLOOKUP(A:A,变更记录表_产品!A:N,14,0),"")</f>
        <v>陈飞</v>
      </c>
      <c r="M606" s="50">
        <f>IFERROR(VLOOKUP(A:A,变更记录表_产品!A:K,11,0),"")</f>
        <v>42731</v>
      </c>
      <c r="N606" s="50">
        <f>IFERROR(VLOOKUP(A:A,变更记录表_产品!A:L,12,0),"")</f>
        <v>42738</v>
      </c>
      <c r="O606" s="20">
        <f t="shared" ca="1" si="9"/>
        <v>391</v>
      </c>
      <c r="P606" s="65" t="str">
        <f>IFERROR(VLOOKUP(A:A,变更记录表_产品!A:O,15,0),"")</f>
        <v>数据变更</v>
      </c>
      <c r="Q606" s="70" t="str">
        <f>IFERROR(VLOOKUP(A:A,变更记录表_产品!A:P,16,0),"")</f>
        <v>已完成</v>
      </c>
      <c r="R606" s="40" t="str">
        <f>IFERROR(VLOOKUP(A:A,变更记录表_产品!A:Q,17,0),"")</f>
        <v>.\数据提取变更签字扫描件\机务\20161222-16ROR2086组合件收料问题-signed.pdf</v>
      </c>
      <c r="S606" s="70" t="s">
        <v>147</v>
      </c>
      <c r="T606" s="71" t="s">
        <v>232</v>
      </c>
    </row>
    <row r="607" spans="1:20" ht="45">
      <c r="A607" s="19">
        <v>605</v>
      </c>
      <c r="B607" s="50">
        <f>IFERROR(VLOOKUP(A:A,变更记录表_产品!A:B,2,0),"")</f>
        <v>42726</v>
      </c>
      <c r="C607" s="43" t="str">
        <f>IFERROR(VLOOKUP(A:A,变更记录表_产品!A:C,3,0),"")</f>
        <v>张志瑜</v>
      </c>
      <c r="D607" s="43" t="str">
        <f>IFERROR(VLOOKUP(A:A,变更记录表_产品!A:D,4,0),"")</f>
        <v>采购保障部</v>
      </c>
      <c r="E607" s="43" t="str">
        <f>IFERROR(VLOOKUP(A:A,变更记录表_产品!A:E,5,0),"")</f>
        <v>MIS</v>
      </c>
      <c r="F607" s="40" t="str">
        <f>IFERROR(VLOOKUP(A:A,变更记录表_产品!A:F,6,0),"")</f>
        <v>20161222-工具C-2-1-6-1新件号覆盖--紧急！</v>
      </c>
      <c r="G607" s="46" t="str">
        <f>IFERROR(VLOOKUP(A:A,变更记录表_产品!A:G,7,0),"")</f>
        <v>工具新件号 C-2-1-6-1 条形码覆盖 ，条形码 124651102278 和 124651106926 的新件号被定义错
了，请 IT 协助，将这 2 个条形码的对应工具件号改为：C-2-1-6-1.</v>
      </c>
      <c r="H607" s="57" t="str">
        <f>IFERROR(VLOOKUP(A:A,变更记录表_产品!A:I,9,0),"")</f>
        <v>高</v>
      </c>
      <c r="I607" s="57">
        <f>IFERROR(VLOOKUP(A:A,变更记录表_产品!A:J,10,0),"")</f>
        <v>0.1</v>
      </c>
      <c r="J607" s="61">
        <f>IFERROR(VLOOKUP(A:A,变更记录表_产品!A:H,8,0),"")</f>
        <v>0</v>
      </c>
      <c r="K607" s="65" t="str">
        <f>IFERROR(VLOOKUP(A:A,变更记录表_产品!A:M,13,0),"")</f>
        <v>杨潇白</v>
      </c>
      <c r="L607" s="65" t="str">
        <f>IFERROR(VLOOKUP(A:A,变更记录表_产品!A:N,14,0),"")</f>
        <v>陈飞</v>
      </c>
      <c r="M607" s="50">
        <f>IFERROR(VLOOKUP(A:A,变更记录表_产品!A:K,11,0),"")</f>
        <v>42727</v>
      </c>
      <c r="N607" s="50">
        <f>IFERROR(VLOOKUP(A:A,变更记录表_产品!A:L,12,0),"")</f>
        <v>42738</v>
      </c>
      <c r="O607" s="20">
        <f t="shared" ca="1" si="9"/>
        <v>391</v>
      </c>
      <c r="P607" s="65" t="str">
        <f>IFERROR(VLOOKUP(A:A,变更记录表_产品!A:O,15,0),"")</f>
        <v>数据变更</v>
      </c>
      <c r="Q607" s="70" t="str">
        <f>IFERROR(VLOOKUP(A:A,变更记录表_产品!A:P,16,0),"")</f>
        <v>已完成</v>
      </c>
      <c r="R607" s="40" t="str">
        <f>IFERROR(VLOOKUP(A:A,变更记录表_产品!A:Q,17,0),"")</f>
        <v>.\数据提取变更签字扫描件\机务\20161222-工具C-2-1-6-1新件号覆盖-signed.pdf</v>
      </c>
      <c r="S607" s="70" t="s">
        <v>92</v>
      </c>
      <c r="T607" s="71" t="s">
        <v>232</v>
      </c>
    </row>
    <row r="608" spans="1:20" ht="45">
      <c r="A608" s="19">
        <v>606</v>
      </c>
      <c r="B608" s="50">
        <f>IFERROR(VLOOKUP(A:A,变更记录表_产品!A:B,2,0),"")</f>
        <v>42726</v>
      </c>
      <c r="C608" s="43" t="str">
        <f>IFERROR(VLOOKUP(A:A,变更记录表_产品!A:C,3,0),"")</f>
        <v>张志瑜</v>
      </c>
      <c r="D608" s="43" t="str">
        <f>IFERROR(VLOOKUP(A:A,变更记录表_产品!A:D,4,0),"")</f>
        <v>采购保障部</v>
      </c>
      <c r="E608" s="43" t="str">
        <f>IFERROR(VLOOKUP(A:A,变更记录表_产品!A:E,5,0),"")</f>
        <v>MIS</v>
      </c>
      <c r="F608" s="40" t="str">
        <f>IFERROR(VLOOKUP(A:A,变更记录表_产品!A:F,6,0),"")</f>
        <v>20161222-条形码215971114142数据问题---紧急！</v>
      </c>
      <c r="G608" s="46" t="str">
        <f>IFERROR(VLOOKUP(A:A,变更记录表_产品!A:G,7,0),"")</f>
        <v>条形码 215971114142该条形码今天在做组包时发现有数据错乱，当选择 1 条数据入包后，发现有很多各种状态的数据被入包了。且在工具查询界面出现重复 ZK 的数据。</v>
      </c>
      <c r="H608" s="57" t="str">
        <f>IFERROR(VLOOKUP(A:A,变更记录表_产品!A:I,9,0),"")</f>
        <v>高</v>
      </c>
      <c r="I608" s="57">
        <f>IFERROR(VLOOKUP(A:A,变更记录表_产品!A:J,10,0),"")</f>
        <v>0.1</v>
      </c>
      <c r="J608" s="61">
        <f>IFERROR(VLOOKUP(A:A,变更记录表_产品!A:H,8,0),"")</f>
        <v>0</v>
      </c>
      <c r="K608" s="65" t="str">
        <f>IFERROR(VLOOKUP(A:A,变更记录表_产品!A:M,13,0),"")</f>
        <v>杨潇白</v>
      </c>
      <c r="L608" s="65" t="str">
        <f>IFERROR(VLOOKUP(A:A,变更记录表_产品!A:N,14,0),"")</f>
        <v>陈飞</v>
      </c>
      <c r="M608" s="50">
        <f>IFERROR(VLOOKUP(A:A,变更记录表_产品!A:K,11,0),"")</f>
        <v>42727</v>
      </c>
      <c r="N608" s="50">
        <f>IFERROR(VLOOKUP(A:A,变更记录表_产品!A:L,12,0),"")</f>
        <v>42738</v>
      </c>
      <c r="O608" s="20">
        <f t="shared" ca="1" si="9"/>
        <v>391</v>
      </c>
      <c r="P608" s="65" t="str">
        <f>IFERROR(VLOOKUP(A:A,变更记录表_产品!A:O,15,0),"")</f>
        <v>数据变更</v>
      </c>
      <c r="Q608" s="70" t="str">
        <f>IFERROR(VLOOKUP(A:A,变更记录表_产品!A:P,16,0),"")</f>
        <v>已完成</v>
      </c>
      <c r="R608" s="40" t="str">
        <f>IFERROR(VLOOKUP(A:A,变更记录表_产品!A:Q,17,0),"")</f>
        <v>.\数据提取变更签字扫描件\机务\20161222-条形码215971114142数据问题-signed.pdf</v>
      </c>
      <c r="S608" s="70" t="s">
        <v>145</v>
      </c>
      <c r="T608" s="71" t="s">
        <v>232</v>
      </c>
    </row>
    <row r="609" spans="1:20" ht="45">
      <c r="A609" s="19">
        <v>607</v>
      </c>
      <c r="B609" s="50">
        <f>IFERROR(VLOOKUP(A:A,变更记录表_产品!A:B,2,0),"")</f>
        <v>42727</v>
      </c>
      <c r="C609" s="43" t="str">
        <f>IFERROR(VLOOKUP(A:A,变更记录表_产品!A:C,3,0),"")</f>
        <v>张志瑜</v>
      </c>
      <c r="D609" s="43" t="str">
        <f>IFERROR(VLOOKUP(A:A,变更记录表_产品!A:D,4,0),"")</f>
        <v>采购保障部</v>
      </c>
      <c r="E609" s="43" t="str">
        <f>IFERROR(VLOOKUP(A:A,变更记录表_产品!A:E,5,0),"")</f>
        <v>MIS</v>
      </c>
      <c r="F609" s="40" t="str">
        <f>IFERROR(VLOOKUP(A:A,变更记录表_产品!A:F,6,0),"")</f>
        <v>20161223-16POH0214合同价格修改后报批申请单问题-signed</v>
      </c>
      <c r="G609" s="46" t="str">
        <f>IFERROR(VLOOKUP(A:A,变更记录表_产品!A:G,7,0),"")</f>
        <v>16POH0214 该合同报批申请完成后，价格需要修改，在 MIS 内改完价格后，重新报批，发现报批申请单中的合同行的单价变成不含税金额，导致 ERP 总金额计算错误。</v>
      </c>
      <c r="H609" s="57" t="str">
        <f>IFERROR(VLOOKUP(A:A,变更记录表_产品!A:I,9,0),"")</f>
        <v>中</v>
      </c>
      <c r="I609" s="57">
        <f>IFERROR(VLOOKUP(A:A,变更记录表_产品!A:J,10,0),"")</f>
        <v>0.1</v>
      </c>
      <c r="J609" s="61">
        <f>IFERROR(VLOOKUP(A:A,变更记录表_产品!A:H,8,0),"")</f>
        <v>0</v>
      </c>
      <c r="K609" s="65" t="str">
        <f>IFERROR(VLOOKUP(A:A,变更记录表_产品!A:M,13,0),"")</f>
        <v>杨潇白</v>
      </c>
      <c r="L609" s="65" t="str">
        <f>IFERROR(VLOOKUP(A:A,变更记录表_产品!A:N,14,0),"")</f>
        <v>陈飞</v>
      </c>
      <c r="M609" s="50">
        <f>IFERROR(VLOOKUP(A:A,变更记录表_产品!A:K,11,0),"")</f>
        <v>42731</v>
      </c>
      <c r="N609" s="50">
        <f>IFERROR(VLOOKUP(A:A,变更记录表_产品!A:L,12,0),"")</f>
        <v>42795</v>
      </c>
      <c r="O609" s="20">
        <f t="shared" ca="1" si="9"/>
        <v>390</v>
      </c>
      <c r="P609" s="65" t="str">
        <f>IFERROR(VLOOKUP(A:A,变更记录表_产品!A:O,15,0),"")</f>
        <v>数据变更</v>
      </c>
      <c r="Q609" s="70" t="str">
        <f>IFERROR(VLOOKUP(A:A,变更记录表_产品!A:P,16,0),"")</f>
        <v>已完成</v>
      </c>
      <c r="R609" s="40" t="str">
        <f>IFERROR(VLOOKUP(A:A,变更记录表_产品!A:Q,17,0),"")</f>
        <v>.\数据提取变更签字扫描件\机务\20161223-16POH0214合同价格修改后报批申请单问题-signed.pdf</v>
      </c>
      <c r="S609" s="70" t="s">
        <v>145</v>
      </c>
      <c r="T609" s="71" t="s">
        <v>232</v>
      </c>
    </row>
    <row r="610" spans="1:20">
      <c r="A610" s="19">
        <v>608</v>
      </c>
      <c r="B610" s="50">
        <f>IFERROR(VLOOKUP(A:A,变更记录表_产品!A:B,2,0),"")</f>
        <v>42727</v>
      </c>
      <c r="C610" s="43" t="str">
        <f>IFERROR(VLOOKUP(A:A,变更记录表_产品!A:C,3,0),"")</f>
        <v>张志瑜</v>
      </c>
      <c r="D610" s="43" t="str">
        <f>IFERROR(VLOOKUP(A:A,变更记录表_产品!A:D,4,0),"")</f>
        <v>采购保障部</v>
      </c>
      <c r="E610" s="43" t="str">
        <f>IFERROR(VLOOKUP(A:A,变更记录表_产品!A:E,5,0),"")</f>
        <v>MIS</v>
      </c>
      <c r="F610" s="40" t="str">
        <f>IFERROR(VLOOKUP(A:A,变更记录表_产品!A:F,6,0),"")</f>
        <v>20161223-14POLS0209供应商修改--紧急！</v>
      </c>
      <c r="G610" s="46" t="str">
        <f>IFERROR(VLOOKUP(A:A,变更记录表_产品!A:G,7,0),"")</f>
        <v>14POLS0209 供应商，改为 0677</v>
      </c>
      <c r="H610" s="57" t="str">
        <f>IFERROR(VLOOKUP(A:A,变更记录表_产品!A:I,9,0),"")</f>
        <v>高</v>
      </c>
      <c r="I610" s="57">
        <f>IFERROR(VLOOKUP(A:A,变更记录表_产品!A:J,10,0),"")</f>
        <v>0.1</v>
      </c>
      <c r="J610" s="61">
        <f>IFERROR(VLOOKUP(A:A,变更记录表_产品!A:H,8,0),"")</f>
        <v>0</v>
      </c>
      <c r="K610" s="65" t="str">
        <f>IFERROR(VLOOKUP(A:A,变更记录表_产品!A:M,13,0),"")</f>
        <v>杨潇白</v>
      </c>
      <c r="L610" s="65" t="str">
        <f>IFERROR(VLOOKUP(A:A,变更记录表_产品!A:N,14,0),"")</f>
        <v>陈飞</v>
      </c>
      <c r="M610" s="50">
        <f>IFERROR(VLOOKUP(A:A,变更记录表_产品!A:K,11,0),"")</f>
        <v>42727</v>
      </c>
      <c r="N610" s="50">
        <f>IFERROR(VLOOKUP(A:A,变更记录表_产品!A:L,12,0),"")</f>
        <v>42727</v>
      </c>
      <c r="O610" s="20">
        <f t="shared" ca="1" si="9"/>
        <v>390</v>
      </c>
      <c r="P610" s="65" t="str">
        <f>IFERROR(VLOOKUP(A:A,变更记录表_产品!A:O,15,0),"")</f>
        <v>数据变更</v>
      </c>
      <c r="Q610" s="70" t="str">
        <f>IFERROR(VLOOKUP(A:A,变更记录表_产品!A:P,16,0),"")</f>
        <v>已完成</v>
      </c>
      <c r="R610" s="40" t="str">
        <f>IFERROR(VLOOKUP(A:A,变更记录表_产品!A:Q,17,0),"")</f>
        <v>.\数据提取变更签字扫描件\机务\20161223-14POLS0209供应商修改-signed.pdf</v>
      </c>
      <c r="S610" s="70" t="s">
        <v>142</v>
      </c>
      <c r="T610" s="71" t="s">
        <v>232</v>
      </c>
    </row>
    <row r="611" spans="1:20" ht="78.75">
      <c r="A611" s="19">
        <v>609</v>
      </c>
      <c r="B611" s="50">
        <f>IFERROR(VLOOKUP(A:A,变更记录表_产品!A:B,2,0),"")</f>
        <v>42730</v>
      </c>
      <c r="C611" s="43" t="str">
        <f>IFERROR(VLOOKUP(A:A,变更记录表_产品!A:C,3,0),"")</f>
        <v>张志瑜</v>
      </c>
      <c r="D611" s="43" t="str">
        <f>IFERROR(VLOOKUP(A:A,变更记录表_产品!A:D,4,0),"")</f>
        <v>采购保障部</v>
      </c>
      <c r="E611" s="43" t="str">
        <f>IFERROR(VLOOKUP(A:A,变更记录表_产品!A:E,5,0),"")</f>
        <v>MIS</v>
      </c>
      <c r="F611" s="40" t="str">
        <f>IFERROR(VLOOKUP(A:A,变更记录表_产品!A:F,6,0),"")</f>
        <v>20161226-16POT0447修改-signed</v>
      </c>
      <c r="G611" s="46" t="str">
        <f>IFERROR(VLOOKUP(A:A,变更记录表_产品!A:G,7,0),"")</f>
        <v xml:space="preserve">16POT0447 修改
1）请把件号：B-1-15-1-1 的合同数改为：6，  含税单价改为：75000，不含税单价，税额自动修改。
含税总价不变。合同总金额不变。  请注意 MIS 及 ERP 数据的同步修改； 
2）请把合同状态改为：部分收料。   
修改后，业务再做 3 个的收料/验收。 </v>
      </c>
      <c r="H611" s="57" t="str">
        <f>IFERROR(VLOOKUP(A:A,变更记录表_产品!A:I,9,0),"")</f>
        <v>中</v>
      </c>
      <c r="I611" s="57">
        <f>IFERROR(VLOOKUP(A:A,变更记录表_产品!A:J,10,0),"")</f>
        <v>0.1</v>
      </c>
      <c r="J611" s="61">
        <f>IFERROR(VLOOKUP(A:A,变更记录表_产品!A:H,8,0),"")</f>
        <v>0</v>
      </c>
      <c r="K611" s="65" t="str">
        <f>IFERROR(VLOOKUP(A:A,变更记录表_产品!A:M,13,0),"")</f>
        <v>杨潇白</v>
      </c>
      <c r="L611" s="65" t="str">
        <f>IFERROR(VLOOKUP(A:A,变更记录表_产品!A:N,14,0),"")</f>
        <v>陈飞</v>
      </c>
      <c r="M611" s="50">
        <f>IFERROR(VLOOKUP(A:A,变更记录表_产品!A:K,11,0),"")</f>
        <v>42732</v>
      </c>
      <c r="N611" s="50">
        <f>IFERROR(VLOOKUP(A:A,变更记录表_产品!A:L,12,0),"")</f>
        <v>42738</v>
      </c>
      <c r="O611" s="20">
        <f t="shared" ca="1" si="9"/>
        <v>387</v>
      </c>
      <c r="P611" s="65" t="str">
        <f>IFERROR(VLOOKUP(A:A,变更记录表_产品!A:O,15,0),"")</f>
        <v>数据变更</v>
      </c>
      <c r="Q611" s="70" t="str">
        <f>IFERROR(VLOOKUP(A:A,变更记录表_产品!A:P,16,0),"")</f>
        <v>已完成</v>
      </c>
      <c r="R611" s="40" t="str">
        <f>IFERROR(VLOOKUP(A:A,变更记录表_产品!A:Q,17,0),"")</f>
        <v>.\数据提取变更签字扫描件\机务\20161226-16POT0447修改-signed.pdf</v>
      </c>
      <c r="S611" s="70" t="s">
        <v>92</v>
      </c>
      <c r="T611" s="71" t="s">
        <v>232</v>
      </c>
    </row>
    <row r="612" spans="1:20">
      <c r="A612" s="19">
        <v>610</v>
      </c>
      <c r="B612" s="50">
        <f>IFERROR(VLOOKUP(A:A,变更记录表_产品!A:B,2,0),"")</f>
        <v>42730</v>
      </c>
      <c r="C612" s="43" t="str">
        <f>IFERROR(VLOOKUP(A:A,变更记录表_产品!A:C,3,0),"")</f>
        <v>罗强</v>
      </c>
      <c r="D612" s="43" t="str">
        <f>IFERROR(VLOOKUP(A:A,变更记录表_产品!A:D,4,0),"")</f>
        <v>维修工程部</v>
      </c>
      <c r="E612" s="43" t="str">
        <f>IFERROR(VLOOKUP(A:A,变更记录表_产品!A:E,5,0),"")</f>
        <v>MIS</v>
      </c>
      <c r="F612" s="40" t="str">
        <f>IFERROR(VLOOKUP(A:A,变更记录表_产品!A:F,6,0),"")</f>
        <v>B8873装机清册导入</v>
      </c>
      <c r="G612" s="46">
        <f>IFERROR(VLOOKUP(A:A,变更记录表_产品!A:G,7,0),"")</f>
        <v>0</v>
      </c>
      <c r="H612" s="57" t="str">
        <f>IFERROR(VLOOKUP(A:A,变更记录表_产品!A:I,9,0),"")</f>
        <v>高</v>
      </c>
      <c r="I612" s="57">
        <f>IFERROR(VLOOKUP(A:A,变更记录表_产品!A:J,10,0),"")</f>
        <v>0.1</v>
      </c>
      <c r="J612" s="61">
        <f>IFERROR(VLOOKUP(A:A,变更记录表_产品!A:H,8,0),"")</f>
        <v>0</v>
      </c>
      <c r="K612" s="65" t="str">
        <f>IFERROR(VLOOKUP(A:A,变更记录表_产品!A:M,13,0),"")</f>
        <v>程泽</v>
      </c>
      <c r="L612" s="65" t="str">
        <f>IFERROR(VLOOKUP(A:A,变更记录表_产品!A:N,14,0),"")</f>
        <v>陈飞</v>
      </c>
      <c r="M612" s="50">
        <f>IFERROR(VLOOKUP(A:A,变更记录表_产品!A:K,11,0),"")</f>
        <v>0</v>
      </c>
      <c r="N612" s="50">
        <f>IFERROR(VLOOKUP(A:A,变更记录表_产品!A:L,12,0),"")</f>
        <v>42731</v>
      </c>
      <c r="O612" s="20">
        <f t="shared" ca="1" si="9"/>
        <v>387</v>
      </c>
      <c r="P612" s="65" t="str">
        <f>IFERROR(VLOOKUP(A:A,变更记录表_产品!A:O,15,0),"")</f>
        <v>数据变更</v>
      </c>
      <c r="Q612" s="70" t="str">
        <f>IFERROR(VLOOKUP(A:A,变更记录表_产品!A:P,16,0),"")</f>
        <v>已完成</v>
      </c>
      <c r="R612" s="40" t="str">
        <f>IFERROR(VLOOKUP(A:A,变更记录表_产品!A:Q,17,0),"")</f>
        <v>无需签字</v>
      </c>
      <c r="S612" s="70" t="s">
        <v>144</v>
      </c>
      <c r="T612" s="71" t="s">
        <v>232</v>
      </c>
    </row>
    <row r="613" spans="1:20" ht="22.5">
      <c r="A613" s="19">
        <v>611</v>
      </c>
      <c r="B613" s="50">
        <f>IFERROR(VLOOKUP(A:A,变更记录表_产品!A:B,2,0),"")</f>
        <v>42731</v>
      </c>
      <c r="C613" s="43" t="str">
        <f>IFERROR(VLOOKUP(A:A,变更记录表_产品!A:C,3,0),"")</f>
        <v>张志瑜</v>
      </c>
      <c r="D613" s="43" t="str">
        <f>IFERROR(VLOOKUP(A:A,变更记录表_产品!A:D,4,0),"")</f>
        <v>采购保障部</v>
      </c>
      <c r="E613" s="43" t="str">
        <f>IFERROR(VLOOKUP(A:A,变更记录表_产品!A:E,5,0),"")</f>
        <v>MIS</v>
      </c>
      <c r="F613" s="40" t="str">
        <f>IFERROR(VLOOKUP(A:A,变更记录表_产品!A:F,6,0),"")</f>
        <v>20161227-16POS1045付款方式修改-signed</v>
      </c>
      <c r="G613" s="46" t="str">
        <f>IFERROR(VLOOKUP(A:A,变更记录表_产品!A:G,7,0),"")</f>
        <v xml:space="preserve">16POS1045 1） 请把付款方式改为：预付 
2） 请在合同备注增加：30%预付款。 </v>
      </c>
      <c r="H613" s="57" t="str">
        <f>IFERROR(VLOOKUP(A:A,变更记录表_产品!A:I,9,0),"")</f>
        <v>中</v>
      </c>
      <c r="I613" s="57">
        <f>IFERROR(VLOOKUP(A:A,变更记录表_产品!A:J,10,0),"")</f>
        <v>0.1</v>
      </c>
      <c r="J613" s="61">
        <f>IFERROR(VLOOKUP(A:A,变更记录表_产品!A:H,8,0),"")</f>
        <v>0</v>
      </c>
      <c r="K613" s="65" t="str">
        <f>IFERROR(VLOOKUP(A:A,变更记录表_产品!A:M,13,0),"")</f>
        <v>杨潇白</v>
      </c>
      <c r="L613" s="65" t="str">
        <f>IFERROR(VLOOKUP(A:A,变更记录表_产品!A:N,14,0),"")</f>
        <v>陈飞</v>
      </c>
      <c r="M613" s="50">
        <f>IFERROR(VLOOKUP(A:A,变更记录表_产品!A:K,11,0),"")</f>
        <v>42733</v>
      </c>
      <c r="N613" s="50">
        <f>IFERROR(VLOOKUP(A:A,变更记录表_产品!A:L,12,0),"")</f>
        <v>42738</v>
      </c>
      <c r="O613" s="20">
        <f t="shared" ca="1" si="9"/>
        <v>386</v>
      </c>
      <c r="P613" s="65" t="str">
        <f>IFERROR(VLOOKUP(A:A,变更记录表_产品!A:O,15,0),"")</f>
        <v>数据变更</v>
      </c>
      <c r="Q613" s="70" t="str">
        <f>IFERROR(VLOOKUP(A:A,变更记录表_产品!A:P,16,0),"")</f>
        <v>已完成</v>
      </c>
      <c r="R613" s="40" t="str">
        <f>IFERROR(VLOOKUP(A:A,变更记录表_产品!A:Q,17,0),"")</f>
        <v>.\数据提取变更签字扫描件\机务\20161227-16POS1045付款方式修改-signed.pdf</v>
      </c>
      <c r="S613" s="70" t="s">
        <v>92</v>
      </c>
      <c r="T613" s="71" t="s">
        <v>232</v>
      </c>
    </row>
    <row r="614" spans="1:20" ht="45">
      <c r="A614" s="19">
        <v>612</v>
      </c>
      <c r="B614" s="50">
        <f>IFERROR(VLOOKUP(A:A,变更记录表_产品!A:B,2,0),"")</f>
        <v>42731</v>
      </c>
      <c r="C614" s="43" t="str">
        <f>IFERROR(VLOOKUP(A:A,变更记录表_产品!A:C,3,0),"")</f>
        <v>张志瑜</v>
      </c>
      <c r="D614" s="43" t="str">
        <f>IFERROR(VLOOKUP(A:A,变更记录表_产品!A:D,4,0),"")</f>
        <v>采购保障部</v>
      </c>
      <c r="E614" s="43" t="str">
        <f>IFERROR(VLOOKUP(A:A,变更记录表_产品!A:E,5,0),"")</f>
        <v>MIS</v>
      </c>
      <c r="F614" s="40" t="str">
        <f>IFERROR(VLOOKUP(A:A,变更记录表_产品!A:F,6,0),"")</f>
        <v>20161227-件号D5725114920000系统数据问题-signed</v>
      </c>
      <c r="G614" s="46" t="str">
        <f>IFERROR(VLOOKUP(A:A,变更记录表_产品!A:G,7,0),"")</f>
        <v>件号 D5725114920000该件号在 MIS 系统内有 2 个件号定义，一个尾部包含空格，一个没有，且目前系统内 2 个件号的记录都有。请 IT 把错误的件号删除掉，数据整合到正确的件号中</v>
      </c>
      <c r="H614" s="57" t="str">
        <f>IFERROR(VLOOKUP(A:A,变更记录表_产品!A:I,9,0),"")</f>
        <v>中</v>
      </c>
      <c r="I614" s="57">
        <f>IFERROR(VLOOKUP(A:A,变更记录表_产品!A:J,10,0),"")</f>
        <v>0.1</v>
      </c>
      <c r="J614" s="61">
        <f>IFERROR(VLOOKUP(A:A,变更记录表_产品!A:H,8,0),"")</f>
        <v>0</v>
      </c>
      <c r="K614" s="65" t="str">
        <f>IFERROR(VLOOKUP(A:A,变更记录表_产品!A:M,13,0),"")</f>
        <v>杨潇白</v>
      </c>
      <c r="L614" s="65" t="str">
        <f>IFERROR(VLOOKUP(A:A,变更记录表_产品!A:N,14,0),"")</f>
        <v>陈飞</v>
      </c>
      <c r="M614" s="50">
        <f>IFERROR(VLOOKUP(A:A,变更记录表_产品!A:K,11,0),"")</f>
        <v>42733</v>
      </c>
      <c r="N614" s="50">
        <f>IFERROR(VLOOKUP(A:A,变更记录表_产品!A:L,12,0),"")</f>
        <v>42738</v>
      </c>
      <c r="O614" s="20">
        <f t="shared" ca="1" si="9"/>
        <v>386</v>
      </c>
      <c r="P614" s="65" t="str">
        <f>IFERROR(VLOOKUP(A:A,变更记录表_产品!A:O,15,0),"")</f>
        <v>数据变更</v>
      </c>
      <c r="Q614" s="70" t="str">
        <f>IFERROR(VLOOKUP(A:A,变更记录表_产品!A:P,16,0),"")</f>
        <v>已完成</v>
      </c>
      <c r="R614" s="40" t="str">
        <f>IFERROR(VLOOKUP(A:A,变更记录表_产品!A:Q,17,0),"")</f>
        <v>.\数据提取变更签字扫描件\机务\20161227-件号D5725114920000系统数据问题-signed.pdf</v>
      </c>
      <c r="S614" s="70" t="s">
        <v>92</v>
      </c>
      <c r="T614" s="71" t="s">
        <v>232</v>
      </c>
    </row>
    <row r="615" spans="1:20" ht="56.25">
      <c r="A615" s="19">
        <v>613</v>
      </c>
      <c r="B615" s="50">
        <f>IFERROR(VLOOKUP(A:A,变更记录表_产品!A:B,2,0),"")</f>
        <v>42731</v>
      </c>
      <c r="C615" s="43" t="str">
        <f>IFERROR(VLOOKUP(A:A,变更记录表_产品!A:C,3,0),"")</f>
        <v>张志瑜</v>
      </c>
      <c r="D615" s="43" t="str">
        <f>IFERROR(VLOOKUP(A:A,变更记录表_产品!A:D,4,0),"")</f>
        <v>采购保障部</v>
      </c>
      <c r="E615" s="43" t="str">
        <f>IFERROR(VLOOKUP(A:A,变更记录表_产品!A:E,5,0),"")</f>
        <v>MIS</v>
      </c>
      <c r="F615" s="40" t="str">
        <f>IFERROR(VLOOKUP(A:A,变更记录表_产品!A:F,6,0),"")</f>
        <v>20161227-16POT0378合同修改-signed</v>
      </c>
      <c r="G615" s="46" t="str">
        <f>IFERROR(VLOOKUP(A:A,变更记录表_产品!A:G,7,0),"")</f>
        <v xml:space="preserve">16POT03781） 供应商修改！ 
2） 第四个合同行还没收料，经与厂家确认，取消该合同行。请删除！ 
3） 合同状态请改为：全部收料 
4） 合同总价要相应修改。改为：1265 </v>
      </c>
      <c r="H615" s="57" t="str">
        <f>IFERROR(VLOOKUP(A:A,变更记录表_产品!A:I,9,0),"")</f>
        <v>中</v>
      </c>
      <c r="I615" s="57">
        <f>IFERROR(VLOOKUP(A:A,变更记录表_产品!A:J,10,0),"")</f>
        <v>0.1</v>
      </c>
      <c r="J615" s="61">
        <f>IFERROR(VLOOKUP(A:A,变更记录表_产品!A:H,8,0),"")</f>
        <v>0</v>
      </c>
      <c r="K615" s="65" t="str">
        <f>IFERROR(VLOOKUP(A:A,变更记录表_产品!A:M,13,0),"")</f>
        <v>杨潇白</v>
      </c>
      <c r="L615" s="65" t="str">
        <f>IFERROR(VLOOKUP(A:A,变更记录表_产品!A:N,14,0),"")</f>
        <v>陈飞</v>
      </c>
      <c r="M615" s="50">
        <f>IFERROR(VLOOKUP(A:A,变更记录表_产品!A:K,11,0),"")</f>
        <v>42733</v>
      </c>
      <c r="N615" s="50">
        <f>IFERROR(VLOOKUP(A:A,变更记录表_产品!A:L,12,0),"")</f>
        <v>42738</v>
      </c>
      <c r="O615" s="20">
        <f t="shared" ca="1" si="9"/>
        <v>386</v>
      </c>
      <c r="P615" s="65" t="str">
        <f>IFERROR(VLOOKUP(A:A,变更记录表_产品!A:O,15,0),"")</f>
        <v>数据变更</v>
      </c>
      <c r="Q615" s="70" t="str">
        <f>IFERROR(VLOOKUP(A:A,变更记录表_产品!A:P,16,0),"")</f>
        <v>已完成</v>
      </c>
      <c r="R615" s="40" t="str">
        <f>IFERROR(VLOOKUP(A:A,变更记录表_产品!A:Q,17,0),"")</f>
        <v>.\数据提取变更签字扫描件\机务\20161227-16POT0378合同修改-signed.pdf</v>
      </c>
      <c r="S615" s="70" t="s">
        <v>92</v>
      </c>
      <c r="T615" s="71" t="s">
        <v>232</v>
      </c>
    </row>
    <row r="616" spans="1:20" ht="22.5">
      <c r="A616" s="19">
        <v>614</v>
      </c>
      <c r="B616" s="50">
        <f>IFERROR(VLOOKUP(A:A,变更记录表_产品!A:B,2,0),"")</f>
        <v>42731</v>
      </c>
      <c r="C616" s="43" t="str">
        <f>IFERROR(VLOOKUP(A:A,变更记录表_产品!A:C,3,0),"")</f>
        <v>张志瑜</v>
      </c>
      <c r="D616" s="43" t="str">
        <f>IFERROR(VLOOKUP(A:A,变更记录表_产品!A:D,4,0),"")</f>
        <v>采购保障部</v>
      </c>
      <c r="E616" s="43" t="str">
        <f>IFERROR(VLOOKUP(A:A,变更记录表_产品!A:E,5,0),"")</f>
        <v>MIS</v>
      </c>
      <c r="F616" s="40" t="str">
        <f>IFERROR(VLOOKUP(A:A,变更记录表_产品!A:F,6,0),"")</f>
        <v>20161202-工具D-2-32-6-1类别无法修改</v>
      </c>
      <c r="G616" s="46" t="str">
        <f>IFERROR(VLOOKUP(A:A,变更记录表_产品!A:G,7,0),"")</f>
        <v xml:space="preserve">D-2-32-6-1 请把代码 1 的工作尺寸改为：32710.0150（红） </v>
      </c>
      <c r="H616" s="57" t="str">
        <f>IFERROR(VLOOKUP(A:A,变更记录表_产品!A:I,9,0),"")</f>
        <v>中</v>
      </c>
      <c r="I616" s="57">
        <f>IFERROR(VLOOKUP(A:A,变更记录表_产品!A:J,10,0),"")</f>
        <v>0.1</v>
      </c>
      <c r="J616" s="61">
        <f>IFERROR(VLOOKUP(A:A,变更记录表_产品!A:H,8,0),"")</f>
        <v>0</v>
      </c>
      <c r="K616" s="65" t="str">
        <f>IFERROR(VLOOKUP(A:A,变更记录表_产品!A:M,13,0),"")</f>
        <v>杨潇白</v>
      </c>
      <c r="L616" s="65" t="str">
        <f>IFERROR(VLOOKUP(A:A,变更记录表_产品!A:N,14,0),"")</f>
        <v>陈飞</v>
      </c>
      <c r="M616" s="50">
        <f>IFERROR(VLOOKUP(A:A,变更记录表_产品!A:K,11,0),"")</f>
        <v>42733</v>
      </c>
      <c r="N616" s="50">
        <f>IFERROR(VLOOKUP(A:A,变更记录表_产品!A:L,12,0),"")</f>
        <v>42738</v>
      </c>
      <c r="O616" s="20">
        <f t="shared" ca="1" si="9"/>
        <v>386</v>
      </c>
      <c r="P616" s="65" t="str">
        <f>IFERROR(VLOOKUP(A:A,变更记录表_产品!A:O,15,0),"")</f>
        <v>数据变更</v>
      </c>
      <c r="Q616" s="70" t="str">
        <f>IFERROR(VLOOKUP(A:A,变更记录表_产品!A:P,16,0),"")</f>
        <v>已完成</v>
      </c>
      <c r="R616" s="40" t="str">
        <f>IFERROR(VLOOKUP(A:A,变更记录表_产品!A:Q,17,0),"")</f>
        <v>.\数据提取变更签字扫描件\机务\20161202-工具D-2-32-6-1类别无法修改-signed.pdf</v>
      </c>
      <c r="S616" s="70" t="s">
        <v>92</v>
      </c>
      <c r="T616" s="71" t="s">
        <v>232</v>
      </c>
    </row>
    <row r="617" spans="1:20">
      <c r="A617" s="19">
        <v>615</v>
      </c>
      <c r="B617" s="50">
        <f>IFERROR(VLOOKUP(A:A,变更记录表_产品!A:B,2,0),"")</f>
        <v>42731</v>
      </c>
      <c r="C617" s="43" t="str">
        <f>IFERROR(VLOOKUP(A:A,变更记录表_产品!A:C,3,0),"")</f>
        <v>夏友平</v>
      </c>
      <c r="D617" s="43" t="str">
        <f>IFERROR(VLOOKUP(A:A,变更记录表_产品!A:D,4,0),"")</f>
        <v>维修工程部</v>
      </c>
      <c r="E617" s="43" t="str">
        <f>IFERROR(VLOOKUP(A:A,变更记录表_产品!A:E,5,0),"")</f>
        <v>MIS</v>
      </c>
      <c r="F617" s="40" t="str">
        <f>IFERROR(VLOOKUP(A:A,变更记录表_产品!A:F,6,0),"")</f>
        <v>飞机基本信息修订需求（B-8873）</v>
      </c>
      <c r="G617" s="46">
        <f>IFERROR(VLOOKUP(A:A,变更记录表_产品!A:G,7,0),"")</f>
        <v>0</v>
      </c>
      <c r="H617" s="57" t="str">
        <f>IFERROR(VLOOKUP(A:A,变更记录表_产品!A:I,9,0),"")</f>
        <v>高</v>
      </c>
      <c r="I617" s="57">
        <f>IFERROR(VLOOKUP(A:A,变更记录表_产品!A:J,10,0),"")</f>
        <v>0.1</v>
      </c>
      <c r="J617" s="61">
        <f>IFERROR(VLOOKUP(A:A,变更记录表_产品!A:H,8,0),"")</f>
        <v>0</v>
      </c>
      <c r="K617" s="65" t="str">
        <f>IFERROR(VLOOKUP(A:A,变更记录表_产品!A:M,13,0),"")</f>
        <v>程泽</v>
      </c>
      <c r="L617" s="65" t="str">
        <f>IFERROR(VLOOKUP(A:A,变更记录表_产品!A:N,14,0),"")</f>
        <v>陈飞</v>
      </c>
      <c r="M617" s="50">
        <f>IFERROR(VLOOKUP(A:A,变更记录表_产品!A:K,11,0),"")</f>
        <v>0</v>
      </c>
      <c r="N617" s="50">
        <f>IFERROR(VLOOKUP(A:A,变更记录表_产品!A:L,12,0),"")</f>
        <v>42731</v>
      </c>
      <c r="O617" s="20">
        <f t="shared" ca="1" si="9"/>
        <v>386</v>
      </c>
      <c r="P617" s="65" t="str">
        <f>IFERROR(VLOOKUP(A:A,变更记录表_产品!A:O,15,0),"")</f>
        <v>数据变更</v>
      </c>
      <c r="Q617" s="70" t="str">
        <f>IFERROR(VLOOKUP(A:A,变更记录表_产品!A:P,16,0),"")</f>
        <v>已完成</v>
      </c>
      <c r="R617" s="40" t="str">
        <f>IFERROR(VLOOKUP(A:A,变更记录表_产品!A:Q,17,0),"")</f>
        <v>无需签字</v>
      </c>
      <c r="S617" s="70" t="s">
        <v>92</v>
      </c>
      <c r="T617" s="71" t="s">
        <v>232</v>
      </c>
    </row>
    <row r="618" spans="1:20">
      <c r="A618" s="19">
        <v>616</v>
      </c>
      <c r="B618" s="50">
        <f>IFERROR(VLOOKUP(A:A,变更记录表_产品!A:B,2,0),"")</f>
        <v>42731</v>
      </c>
      <c r="C618" s="43" t="str">
        <f>IFERROR(VLOOKUP(A:A,变更记录表_产品!A:C,3,0),"")</f>
        <v>张志瑜</v>
      </c>
      <c r="D618" s="43" t="str">
        <f>IFERROR(VLOOKUP(A:A,变更记录表_产品!A:D,4,0),"")</f>
        <v>采购保障部</v>
      </c>
      <c r="E618" s="43" t="str">
        <f>IFERROR(VLOOKUP(A:A,变更记录表_产品!A:E,5,0),"")</f>
        <v>MIS</v>
      </c>
      <c r="F618" s="40" t="str">
        <f>IFERROR(VLOOKUP(A:A,变更记录表_产品!A:F,6,0),"")</f>
        <v>20161227-拆件处理界面重复数据-signed</v>
      </c>
      <c r="G618" s="46" t="str">
        <f>IFERROR(VLOOKUP(A:A,变更记录表_产品!A:G,7,0),"")</f>
        <v>拆件处理界面的重复数据问题</v>
      </c>
      <c r="H618" s="57" t="str">
        <f>IFERROR(VLOOKUP(A:A,变更记录表_产品!A:I,9,0),"")</f>
        <v>中</v>
      </c>
      <c r="I618" s="57">
        <f>IFERROR(VLOOKUP(A:A,变更记录表_产品!A:J,10,0),"")</f>
        <v>0</v>
      </c>
      <c r="J618" s="61">
        <f>IFERROR(VLOOKUP(A:A,变更记录表_产品!A:H,8,0),"")</f>
        <v>0</v>
      </c>
      <c r="K618" s="65" t="str">
        <f>IFERROR(VLOOKUP(A:A,变更记录表_产品!A:M,13,0),"")</f>
        <v>杨潇白</v>
      </c>
      <c r="L618" s="65" t="str">
        <f>IFERROR(VLOOKUP(A:A,变更记录表_产品!A:N,14,0),"")</f>
        <v>陈飞</v>
      </c>
      <c r="M618" s="50">
        <f>IFERROR(VLOOKUP(A:A,变更记录表_产品!A:K,11,0),"")</f>
        <v>42733</v>
      </c>
      <c r="N618" s="50">
        <f>IFERROR(VLOOKUP(A:A,变更记录表_产品!A:L,12,0),"")</f>
        <v>0</v>
      </c>
      <c r="O618" s="20">
        <f t="shared" ca="1" si="9"/>
        <v>386</v>
      </c>
      <c r="P618" s="65" t="str">
        <f>IFERROR(VLOOKUP(A:A,变更记录表_产品!A:O,15,0),"")</f>
        <v>数据变更</v>
      </c>
      <c r="Q618" s="70" t="str">
        <f>IFERROR(VLOOKUP(A:A,变更记录表_产品!A:P,16,0),"")</f>
        <v>进行中</v>
      </c>
      <c r="R618" s="40" t="str">
        <f>IFERROR(VLOOKUP(A:A,变更记录表_产品!A:Q,17,0),"")</f>
        <v>.\数据提取变更签字扫描件\机务\20161227-拆件处理界面重复数据-signed.pdf</v>
      </c>
      <c r="S618" s="70" t="s">
        <v>145</v>
      </c>
      <c r="T618" s="71" t="s">
        <v>232</v>
      </c>
    </row>
    <row r="619" spans="1:20" ht="22.5">
      <c r="A619" s="19">
        <v>617</v>
      </c>
      <c r="B619" s="50">
        <f>IFERROR(VLOOKUP(A:A,变更记录表_产品!A:B,2,0),"")</f>
        <v>42731</v>
      </c>
      <c r="C619" s="43" t="str">
        <f>IFERROR(VLOOKUP(A:A,变更记录表_产品!A:C,3,0),"")</f>
        <v>张志瑜</v>
      </c>
      <c r="D619" s="43" t="str">
        <f>IFERROR(VLOOKUP(A:A,变更记录表_产品!A:D,4,0),"")</f>
        <v>采购保障部</v>
      </c>
      <c r="E619" s="43" t="str">
        <f>IFERROR(VLOOKUP(A:A,变更记录表_产品!A:E,5,0),"")</f>
        <v>MIS</v>
      </c>
      <c r="F619" s="40" t="str">
        <f>IFERROR(VLOOKUP(A:A,变更记录表_产品!A:F,6,0),"")</f>
        <v>20161227-条码215971114142系统数据重复-signed</v>
      </c>
      <c r="G619" s="46" t="str">
        <f>IFERROR(VLOOKUP(A:A,变更记录表_产品!A:G,7,0),"")</f>
        <v>条形码 215971114142在工具查询和综合库存查询界面，发现该条形码的大量记录是重复的。</v>
      </c>
      <c r="H619" s="57" t="str">
        <f>IFERROR(VLOOKUP(A:A,变更记录表_产品!A:I,9,0),"")</f>
        <v>中</v>
      </c>
      <c r="I619" s="57">
        <f>IFERROR(VLOOKUP(A:A,变更记录表_产品!A:J,10,0),"")</f>
        <v>0.1</v>
      </c>
      <c r="J619" s="61">
        <f>IFERROR(VLOOKUP(A:A,变更记录表_产品!A:H,8,0),"")</f>
        <v>0</v>
      </c>
      <c r="K619" s="65" t="str">
        <f>IFERROR(VLOOKUP(A:A,变更记录表_产品!A:M,13,0),"")</f>
        <v>杨潇白</v>
      </c>
      <c r="L619" s="65" t="str">
        <f>IFERROR(VLOOKUP(A:A,变更记录表_产品!A:N,14,0),"")</f>
        <v>陈飞</v>
      </c>
      <c r="M619" s="50">
        <f>IFERROR(VLOOKUP(A:A,变更记录表_产品!A:K,11,0),"")</f>
        <v>42733</v>
      </c>
      <c r="N619" s="50">
        <f>IFERROR(VLOOKUP(A:A,变更记录表_产品!A:L,12,0),"")</f>
        <v>42738</v>
      </c>
      <c r="O619" s="20">
        <f t="shared" ca="1" si="9"/>
        <v>386</v>
      </c>
      <c r="P619" s="65" t="str">
        <f>IFERROR(VLOOKUP(A:A,变更记录表_产品!A:O,15,0),"")</f>
        <v>数据变更</v>
      </c>
      <c r="Q619" s="70" t="str">
        <f>IFERROR(VLOOKUP(A:A,变更记录表_产品!A:P,16,0),"")</f>
        <v>已完成</v>
      </c>
      <c r="R619" s="40" t="str">
        <f>IFERROR(VLOOKUP(A:A,变更记录表_产品!A:Q,17,0),"")</f>
        <v>.\数据提取变更签字扫描件\机务\20161227-条码215971114142系统数据重复-signed.pdf</v>
      </c>
      <c r="S619" s="70" t="s">
        <v>145</v>
      </c>
      <c r="T619" s="71" t="s">
        <v>232</v>
      </c>
    </row>
    <row r="620" spans="1:20" ht="22.5">
      <c r="A620" s="19">
        <v>618</v>
      </c>
      <c r="B620" s="50">
        <f>IFERROR(VLOOKUP(A:A,变更记录表_产品!A:B,2,0),"")</f>
        <v>42731</v>
      </c>
      <c r="C620" s="43" t="str">
        <f>IFERROR(VLOOKUP(A:A,变更记录表_产品!A:C,3,0),"")</f>
        <v>张志瑜</v>
      </c>
      <c r="D620" s="43" t="str">
        <f>IFERROR(VLOOKUP(A:A,变更记录表_产品!A:D,4,0),"")</f>
        <v>采购保障部</v>
      </c>
      <c r="E620" s="43" t="str">
        <f>IFERROR(VLOOKUP(A:A,变更记录表_产品!A:E,5,0),"")</f>
        <v>MIS</v>
      </c>
      <c r="F620" s="40" t="str">
        <f>IFERROR(VLOOKUP(A:A,变更记录表_产品!A:F,6,0),"")</f>
        <v>20161227-16SOLS0401收料库寿问题----紧急！</v>
      </c>
      <c r="G620" s="46" t="str">
        <f>IFERROR(VLOOKUP(A:A,变更记录表_产品!A:G,7,0),"")</f>
        <v>16SOLS0401 将这 3 个序号件的收料记录删除，合同退回到全部发料状态</v>
      </c>
      <c r="H620" s="57" t="str">
        <f>IFERROR(VLOOKUP(A:A,变更记录表_产品!A:I,9,0),"")</f>
        <v>中</v>
      </c>
      <c r="I620" s="57">
        <f>IFERROR(VLOOKUP(A:A,变更记录表_产品!A:J,10,0),"")</f>
        <v>0.1</v>
      </c>
      <c r="J620" s="61">
        <f>IFERROR(VLOOKUP(A:A,变更记录表_产品!A:H,8,0),"")</f>
        <v>0</v>
      </c>
      <c r="K620" s="65" t="str">
        <f>IFERROR(VLOOKUP(A:A,变更记录表_产品!A:M,13,0),"")</f>
        <v>杨潇白</v>
      </c>
      <c r="L620" s="65" t="str">
        <f>IFERROR(VLOOKUP(A:A,变更记录表_产品!A:N,14,0),"")</f>
        <v>陈飞</v>
      </c>
      <c r="M620" s="50">
        <f>IFERROR(VLOOKUP(A:A,变更记录表_产品!A:K,11,0),"")</f>
        <v>42733</v>
      </c>
      <c r="N620" s="50">
        <f>IFERROR(VLOOKUP(A:A,变更记录表_产品!A:L,12,0),"")</f>
        <v>42751</v>
      </c>
      <c r="O620" s="20">
        <f t="shared" ca="1" si="9"/>
        <v>386</v>
      </c>
      <c r="P620" s="65" t="str">
        <f>IFERROR(VLOOKUP(A:A,变更记录表_产品!A:O,15,0),"")</f>
        <v>数据变更</v>
      </c>
      <c r="Q620" s="70" t="str">
        <f>IFERROR(VLOOKUP(A:A,变更记录表_产品!A:P,16,0),"")</f>
        <v>已完成</v>
      </c>
      <c r="R620" s="40" t="str">
        <f>IFERROR(VLOOKUP(A:A,变更记录表_产品!A:Q,17,0),"")</f>
        <v>.\数据提取变更签字扫描件\机务\20161227-16SOLS0401收料库寿问题-signed.pdf</v>
      </c>
      <c r="S620" s="70" t="s">
        <v>143</v>
      </c>
      <c r="T620" s="71" t="s">
        <v>232</v>
      </c>
    </row>
    <row r="621" spans="1:20" ht="22.5">
      <c r="A621" s="19">
        <v>619</v>
      </c>
      <c r="B621" s="50">
        <f>IFERROR(VLOOKUP(A:A,变更记录表_产品!A:B,2,0),"")</f>
        <v>42731</v>
      </c>
      <c r="C621" s="43" t="str">
        <f>IFERROR(VLOOKUP(A:A,变更记录表_产品!A:C,3,0),"")</f>
        <v>张志瑜</v>
      </c>
      <c r="D621" s="43" t="str">
        <f>IFERROR(VLOOKUP(A:A,变更记录表_产品!A:D,4,0),"")</f>
        <v>采购保障部</v>
      </c>
      <c r="E621" s="43" t="str">
        <f>IFERROR(VLOOKUP(A:A,变更记录表_产品!A:E,5,0),"")</f>
        <v>MIS</v>
      </c>
      <c r="F621" s="40" t="str">
        <f>IFERROR(VLOOKUP(A:A,变更记录表_产品!A:F,6,0),"")</f>
        <v>20161102-16POLS0454供应商修改-signed</v>
      </c>
      <c r="G621" s="46" t="str">
        <f>IFERROR(VLOOKUP(A:A,变更记录表_产品!A:G,7,0),"")</f>
        <v xml:space="preserve">16POLS0454 供应商。改为：0126 北京艾威胜航空技术咨询有限公司 </v>
      </c>
      <c r="H621" s="57" t="str">
        <f>IFERROR(VLOOKUP(A:A,变更记录表_产品!A:I,9,0),"")</f>
        <v>中</v>
      </c>
      <c r="I621" s="57">
        <f>IFERROR(VLOOKUP(A:A,变更记录表_产品!A:J,10,0),"")</f>
        <v>0.1</v>
      </c>
      <c r="J621" s="61">
        <f>IFERROR(VLOOKUP(A:A,变更记录表_产品!A:H,8,0),"")</f>
        <v>0</v>
      </c>
      <c r="K621" s="65" t="str">
        <f>IFERROR(VLOOKUP(A:A,变更记录表_产品!A:M,13,0),"")</f>
        <v>杨潇白</v>
      </c>
      <c r="L621" s="65" t="str">
        <f>IFERROR(VLOOKUP(A:A,变更记录表_产品!A:N,14,0),"")</f>
        <v>陈飞</v>
      </c>
      <c r="M621" s="50">
        <f>IFERROR(VLOOKUP(A:A,变更记录表_产品!A:K,11,0),"")</f>
        <v>42733</v>
      </c>
      <c r="N621" s="50">
        <f>IFERROR(VLOOKUP(A:A,变更记录表_产品!A:L,12,0),"")</f>
        <v>42738</v>
      </c>
      <c r="O621" s="20">
        <f t="shared" ca="1" si="9"/>
        <v>386</v>
      </c>
      <c r="P621" s="65" t="str">
        <f>IFERROR(VLOOKUP(A:A,变更记录表_产品!A:O,15,0),"")</f>
        <v>数据变更</v>
      </c>
      <c r="Q621" s="70" t="str">
        <f>IFERROR(VLOOKUP(A:A,变更记录表_产品!A:P,16,0),"")</f>
        <v>已完成</v>
      </c>
      <c r="R621" s="40" t="str">
        <f>IFERROR(VLOOKUP(A:A,变更记录表_产品!A:Q,17,0),"")</f>
        <v>.\数据提取变更签字扫描件\机务\20161102-16POLS0454供应商修改-signed.pdf</v>
      </c>
      <c r="S621" s="70" t="s">
        <v>142</v>
      </c>
      <c r="T621" s="71" t="s">
        <v>232</v>
      </c>
    </row>
    <row r="622" spans="1:20">
      <c r="A622" s="19">
        <v>620</v>
      </c>
      <c r="B622" s="50">
        <f>IFERROR(VLOOKUP(A:A,变更记录表_产品!A:B,2,0),"")</f>
        <v>42731</v>
      </c>
      <c r="C622" s="43" t="str">
        <f>IFERROR(VLOOKUP(A:A,变更记录表_产品!A:C,3,0),"")</f>
        <v>张志瑜</v>
      </c>
      <c r="D622" s="43" t="str">
        <f>IFERROR(VLOOKUP(A:A,变更记录表_产品!A:D,4,0),"")</f>
        <v>采购保障部</v>
      </c>
      <c r="E622" s="43" t="str">
        <f>IFERROR(VLOOKUP(A:A,变更记录表_产品!A:E,5,0),"")</f>
        <v>MIS</v>
      </c>
      <c r="F622" s="40" t="str">
        <f>IFERROR(VLOOKUP(A:A,变更记录表_产品!A:F,6,0),"")</f>
        <v>20161227-件号3282970-4综合查询界面数据错误-signed</v>
      </c>
      <c r="G622" s="46" t="str">
        <f>IFERROR(VLOOKUP(A:A,变更记录表_产品!A:G,7,0),"")</f>
        <v>件号 3282970-4 综合查询界面上下数据矛盾</v>
      </c>
      <c r="H622" s="57" t="str">
        <f>IFERROR(VLOOKUP(A:A,变更记录表_产品!A:I,9,0),"")</f>
        <v>中</v>
      </c>
      <c r="I622" s="57">
        <f>IFERROR(VLOOKUP(A:A,变更记录表_产品!A:J,10,0),"")</f>
        <v>0.1</v>
      </c>
      <c r="J622" s="61">
        <f>IFERROR(VLOOKUP(A:A,变更记录表_产品!A:H,8,0),"")</f>
        <v>0</v>
      </c>
      <c r="K622" s="65" t="str">
        <f>IFERROR(VLOOKUP(A:A,变更记录表_产品!A:M,13,0),"")</f>
        <v>杨潇白</v>
      </c>
      <c r="L622" s="65" t="str">
        <f>IFERROR(VLOOKUP(A:A,变更记录表_产品!A:N,14,0),"")</f>
        <v>陈飞</v>
      </c>
      <c r="M622" s="50">
        <f>IFERROR(VLOOKUP(A:A,变更记录表_产品!A:K,11,0),"")</f>
        <v>42733</v>
      </c>
      <c r="N622" s="50">
        <f>IFERROR(VLOOKUP(A:A,变更记录表_产品!A:L,12,0),"")</f>
        <v>42738</v>
      </c>
      <c r="O622" s="20">
        <f t="shared" ca="1" si="9"/>
        <v>386</v>
      </c>
      <c r="P622" s="65" t="str">
        <f>IFERROR(VLOOKUP(A:A,变更记录表_产品!A:O,15,0),"")</f>
        <v>数据变更</v>
      </c>
      <c r="Q622" s="70" t="str">
        <f>IFERROR(VLOOKUP(A:A,变更记录表_产品!A:P,16,0),"")</f>
        <v>已完成</v>
      </c>
      <c r="R622" s="40" t="str">
        <f>IFERROR(VLOOKUP(A:A,变更记录表_产品!A:Q,17,0),"")</f>
        <v>.\数据提取变更签字扫描件\机务\20161227-件号3282970-4综合查询界面数据错误-signed.pdf</v>
      </c>
      <c r="S622" s="70" t="s">
        <v>145</v>
      </c>
      <c r="T622" s="71" t="s">
        <v>232</v>
      </c>
    </row>
    <row r="623" spans="1:20">
      <c r="A623" s="19">
        <v>621</v>
      </c>
      <c r="B623" s="50">
        <f>IFERROR(VLOOKUP(A:A,变更记录表_产品!A:B,2,0),"")</f>
        <v>42732</v>
      </c>
      <c r="C623" s="43" t="str">
        <f>IFERROR(VLOOKUP(A:A,变更记录表_产品!A:C,3,0),"")</f>
        <v>张志瑜</v>
      </c>
      <c r="D623" s="43" t="str">
        <f>IFERROR(VLOOKUP(A:A,变更记录表_产品!A:D,4,0),"")</f>
        <v>采购保障部</v>
      </c>
      <c r="E623" s="43" t="str">
        <f>IFERROR(VLOOKUP(A:A,变更记录表_产品!A:E,5,0),"")</f>
        <v>MIS</v>
      </c>
      <c r="F623" s="40" t="str">
        <f>IFERROR(VLOOKUP(A:A,变更记录表_产品!A:F,6,0),"")</f>
        <v>20161214-发票号03843144 MIS系统里无法推送</v>
      </c>
      <c r="G623" s="46" t="str">
        <f>IFERROR(VLOOKUP(A:A,变更记录表_产品!A:G,7,0),"")</f>
        <v>发票号 03843144 无法推送付款</v>
      </c>
      <c r="H623" s="57" t="str">
        <f>IFERROR(VLOOKUP(A:A,变更记录表_产品!A:I,9,0),"")</f>
        <v>中</v>
      </c>
      <c r="I623" s="57">
        <f>IFERROR(VLOOKUP(A:A,变更记录表_产品!A:J,10,0),"")</f>
        <v>0.1</v>
      </c>
      <c r="J623" s="61">
        <f>IFERROR(VLOOKUP(A:A,变更记录表_产品!A:H,8,0),"")</f>
        <v>0</v>
      </c>
      <c r="K623" s="65" t="str">
        <f>IFERROR(VLOOKUP(A:A,变更记录表_产品!A:M,13,0),"")</f>
        <v>杨潇白</v>
      </c>
      <c r="L623" s="65" t="str">
        <f>IFERROR(VLOOKUP(A:A,变更记录表_产品!A:N,14,0),"")</f>
        <v>陈飞</v>
      </c>
      <c r="M623" s="50">
        <f>IFERROR(VLOOKUP(A:A,变更记录表_产品!A:K,11,0),"")</f>
        <v>42733</v>
      </c>
      <c r="N623" s="50">
        <f>IFERROR(VLOOKUP(A:A,变更记录表_产品!A:L,12,0),"")</f>
        <v>42732</v>
      </c>
      <c r="O623" s="20">
        <f t="shared" ca="1" si="9"/>
        <v>385</v>
      </c>
      <c r="P623" s="65" t="str">
        <f>IFERROR(VLOOKUP(A:A,变更记录表_产品!A:O,15,0),"")</f>
        <v>数据变更</v>
      </c>
      <c r="Q623" s="70" t="str">
        <f>IFERROR(VLOOKUP(A:A,变更记录表_产品!A:P,16,0),"")</f>
        <v>已完成</v>
      </c>
      <c r="R623" s="40" t="str">
        <f>IFERROR(VLOOKUP(A:A,变更记录表_产品!A:Q,17,0),"")</f>
        <v>.\数据提取变更签字扫描件\机务\20161214-发票03843144无法推送-signed.pdf</v>
      </c>
      <c r="S623" s="70" t="s">
        <v>145</v>
      </c>
      <c r="T623" s="71" t="s">
        <v>232</v>
      </c>
    </row>
    <row r="624" spans="1:20">
      <c r="A624" s="19">
        <v>622</v>
      </c>
      <c r="B624" s="50">
        <f>IFERROR(VLOOKUP(A:A,变更记录表_产品!A:B,2,0),"")</f>
        <v>42732</v>
      </c>
      <c r="C624" s="43" t="str">
        <f>IFERROR(VLOOKUP(A:A,变更记录表_产品!A:C,3,0),"")</f>
        <v>盛斌斌</v>
      </c>
      <c r="D624" s="43" t="str">
        <f>IFERROR(VLOOKUP(A:A,变更记录表_产品!A:D,4,0),"")</f>
        <v>维修工程部</v>
      </c>
      <c r="E624" s="43" t="str">
        <f>IFERROR(VLOOKUP(A:A,变更记录表_产品!A:E,5,0),"")</f>
        <v>MIS</v>
      </c>
      <c r="F624" s="40" t="str">
        <f>IFERROR(VLOOKUP(A:A,变更记录表_产品!A:F,6,0),"")</f>
        <v>8873时控件IT标准版</v>
      </c>
      <c r="G624" s="46">
        <f>IFERROR(VLOOKUP(A:A,变更记录表_产品!A:G,7,0),"")</f>
        <v>0</v>
      </c>
      <c r="H624" s="57" t="str">
        <f>IFERROR(VLOOKUP(A:A,变更记录表_产品!A:I,9,0),"")</f>
        <v>高</v>
      </c>
      <c r="I624" s="57">
        <f>IFERROR(VLOOKUP(A:A,变更记录表_产品!A:J,10,0),"")</f>
        <v>0.1</v>
      </c>
      <c r="J624" s="61">
        <f>IFERROR(VLOOKUP(A:A,变更记录表_产品!A:H,8,0),"")</f>
        <v>0</v>
      </c>
      <c r="K624" s="65" t="str">
        <f>IFERROR(VLOOKUP(A:A,变更记录表_产品!A:M,13,0),"")</f>
        <v>程泽</v>
      </c>
      <c r="L624" s="65" t="str">
        <f>IFERROR(VLOOKUP(A:A,变更记录表_产品!A:N,14,0),"")</f>
        <v>陈飞</v>
      </c>
      <c r="M624" s="50">
        <f>IFERROR(VLOOKUP(A:A,变更记录表_产品!A:K,11,0),"")</f>
        <v>0</v>
      </c>
      <c r="N624" s="50">
        <f>IFERROR(VLOOKUP(A:A,变更记录表_产品!A:L,12,0),"")</f>
        <v>42732</v>
      </c>
      <c r="O624" s="20">
        <f t="shared" ca="1" si="9"/>
        <v>385</v>
      </c>
      <c r="P624" s="65" t="str">
        <f>IFERROR(VLOOKUP(A:A,变更记录表_产品!A:O,15,0),"")</f>
        <v>数据变更</v>
      </c>
      <c r="Q624" s="70" t="str">
        <f>IFERROR(VLOOKUP(A:A,变更记录表_产品!A:P,16,0),"")</f>
        <v>已完成</v>
      </c>
      <c r="R624" s="40" t="str">
        <f>IFERROR(VLOOKUP(A:A,变更记录表_产品!A:Q,17,0),"")</f>
        <v>无需签字</v>
      </c>
      <c r="S624" s="70" t="s">
        <v>144</v>
      </c>
      <c r="T624" s="71" t="s">
        <v>232</v>
      </c>
    </row>
    <row r="625" spans="1:20" ht="33.75">
      <c r="A625" s="19">
        <v>623</v>
      </c>
      <c r="B625" s="50">
        <f>IFERROR(VLOOKUP(A:A,变更记录表_产品!A:B,2,0),"")</f>
        <v>42733</v>
      </c>
      <c r="C625" s="43" t="str">
        <f>IFERROR(VLOOKUP(A:A,变更记录表_产品!A:C,3,0),"")</f>
        <v>张志瑜</v>
      </c>
      <c r="D625" s="43" t="str">
        <f>IFERROR(VLOOKUP(A:A,变更记录表_产品!A:D,4,0),"")</f>
        <v>采购保障部</v>
      </c>
      <c r="E625" s="43" t="str">
        <f>IFERROR(VLOOKUP(A:A,变更记录表_产品!A:E,5,0),"")</f>
        <v>MIS</v>
      </c>
      <c r="F625" s="40" t="str">
        <f>IFERROR(VLOOKUP(A:A,变更记录表_产品!A:F,6,0),"")</f>
        <v>20161229-件号2060017-102退回YC-signed</v>
      </c>
      <c r="G625" s="46" t="str">
        <f>IFERROR(VLOOKUP(A:A,变更记录表_产品!A:G,7,0),"")</f>
        <v>件号 2060017-102 该件号从 CK-YC-PVG， KY 被点击待修到 CK-DX-PVG,KY. 错误。需把该件退回到 CK-YC-PVG, KY. 业务再重新做可用退料。</v>
      </c>
      <c r="H625" s="57" t="str">
        <f>IFERROR(VLOOKUP(A:A,变更记录表_产品!A:I,9,0),"")</f>
        <v>中</v>
      </c>
      <c r="I625" s="57">
        <f>IFERROR(VLOOKUP(A:A,变更记录表_产品!A:J,10,0),"")</f>
        <v>0.1</v>
      </c>
      <c r="J625" s="61">
        <f>IFERROR(VLOOKUP(A:A,变更记录表_产品!A:H,8,0),"")</f>
        <v>0</v>
      </c>
      <c r="K625" s="65" t="str">
        <f>IFERROR(VLOOKUP(A:A,变更记录表_产品!A:M,13,0),"")</f>
        <v>杨潇白</v>
      </c>
      <c r="L625" s="65" t="str">
        <f>IFERROR(VLOOKUP(A:A,变更记录表_产品!A:N,14,0),"")</f>
        <v>陈飞</v>
      </c>
      <c r="M625" s="50">
        <f>IFERROR(VLOOKUP(A:A,变更记录表_产品!A:K,11,0),"")</f>
        <v>42734</v>
      </c>
      <c r="N625" s="50">
        <f>IFERROR(VLOOKUP(A:A,变更记录表_产品!A:L,12,0),"")</f>
        <v>42738</v>
      </c>
      <c r="O625" s="20">
        <f t="shared" ca="1" si="9"/>
        <v>384</v>
      </c>
      <c r="P625" s="65" t="str">
        <f>IFERROR(VLOOKUP(A:A,变更记录表_产品!A:O,15,0),"")</f>
        <v>数据变更</v>
      </c>
      <c r="Q625" s="70" t="str">
        <f>IFERROR(VLOOKUP(A:A,变更记录表_产品!A:P,16,0),"")</f>
        <v>已完成</v>
      </c>
      <c r="R625" s="40" t="str">
        <f>IFERROR(VLOOKUP(A:A,变更记录表_产品!A:Q,17,0),"")</f>
        <v>.\数据提取变更签字扫描件\机务\20161229-件号2060017-102退回YC-signed.pdf</v>
      </c>
      <c r="S625" s="70" t="s">
        <v>92</v>
      </c>
      <c r="T625" s="71" t="s">
        <v>232</v>
      </c>
    </row>
    <row r="626" spans="1:20" ht="22.5">
      <c r="A626" s="19">
        <v>624</v>
      </c>
      <c r="B626" s="50">
        <f>IFERROR(VLOOKUP(A:A,变更记录表_产品!A:B,2,0),"")</f>
        <v>42733</v>
      </c>
      <c r="C626" s="43" t="str">
        <f>IFERROR(VLOOKUP(A:A,变更记录表_产品!A:C,3,0),"")</f>
        <v>盛斌斌</v>
      </c>
      <c r="D626" s="43" t="str">
        <f>IFERROR(VLOOKUP(A:A,变更记录表_产品!A:D,4,0),"")</f>
        <v>维修工程部</v>
      </c>
      <c r="E626" s="43" t="str">
        <f>IFERROR(VLOOKUP(A:A,变更记录表_产品!A:E,5,0),"")</f>
        <v>MIS</v>
      </c>
      <c r="F626" s="40" t="str">
        <f>IFERROR(VLOOKUP(A:A,变更记录表_产品!A:F,6,0),"")</f>
        <v>删除两步移动步骤</v>
      </c>
      <c r="G626" s="46" t="str">
        <f>IFERROR(VLOOKUP(A:A,变更记录表_产品!A:G,7,0),"")</f>
        <v>把PN：D31865-112 SN：A14696 这个件最近的两步移动步骤删除，使之 B6301的7505MM上</v>
      </c>
      <c r="H626" s="57" t="str">
        <f>IFERROR(VLOOKUP(A:A,变更记录表_产品!A:I,9,0),"")</f>
        <v>中</v>
      </c>
      <c r="I626" s="57">
        <f>IFERROR(VLOOKUP(A:A,变更记录表_产品!A:J,10,0),"")</f>
        <v>0.1</v>
      </c>
      <c r="J626" s="61">
        <f>IFERROR(VLOOKUP(A:A,变更记录表_产品!A:H,8,0),"")</f>
        <v>0</v>
      </c>
      <c r="K626" s="65" t="str">
        <f>IFERROR(VLOOKUP(A:A,变更记录表_产品!A:M,13,0),"")</f>
        <v>程泽</v>
      </c>
      <c r="L626" s="65" t="str">
        <f>IFERROR(VLOOKUP(A:A,变更记录表_产品!A:N,14,0),"")</f>
        <v>陈飞</v>
      </c>
      <c r="M626" s="50">
        <f>IFERROR(VLOOKUP(A:A,变更记录表_产品!A:K,11,0),"")</f>
        <v>0</v>
      </c>
      <c r="N626" s="50">
        <f>IFERROR(VLOOKUP(A:A,变更记录表_产品!A:L,12,0),"")</f>
        <v>42736</v>
      </c>
      <c r="O626" s="20">
        <f t="shared" ca="1" si="9"/>
        <v>384</v>
      </c>
      <c r="P626" s="65" t="str">
        <f>IFERROR(VLOOKUP(A:A,变更记录表_产品!A:O,15,0),"")</f>
        <v>数据变更</v>
      </c>
      <c r="Q626" s="70" t="str">
        <f>IFERROR(VLOOKUP(A:A,变更记录表_产品!A:P,16,0),"")</f>
        <v>已完成</v>
      </c>
      <c r="R626" s="40" t="str">
        <f>IFERROR(VLOOKUP(A:A,变更记录表_产品!A:Q,17,0),"")</f>
        <v>.\数据提取变更签字扫描件\机务\20170209.pdf</v>
      </c>
      <c r="S626" s="70" t="s">
        <v>92</v>
      </c>
      <c r="T626" s="71" t="s">
        <v>232</v>
      </c>
    </row>
    <row r="627" spans="1:20">
      <c r="A627" s="19">
        <v>625</v>
      </c>
      <c r="B627" s="50">
        <f>IFERROR(VLOOKUP(A:A,变更记录表_产品!A:B,2,0),"")</f>
        <v>42733</v>
      </c>
      <c r="C627" s="43" t="str">
        <f>IFERROR(VLOOKUP(A:A,变更记录表_产品!A:C,3,0),"")</f>
        <v>盛斌斌</v>
      </c>
      <c r="D627" s="43" t="str">
        <f>IFERROR(VLOOKUP(A:A,变更记录表_产品!A:D,4,0),"")</f>
        <v>维修工程部</v>
      </c>
      <c r="E627" s="43" t="str">
        <f>IFERROR(VLOOKUP(A:A,变更记录表_产品!A:E,5,0),"")</f>
        <v>MIS</v>
      </c>
      <c r="F627" s="40" t="str">
        <f>IFERROR(VLOOKUP(A:A,变更记录表_产品!A:F,6,0),"")</f>
        <v>换件异常清理</v>
      </c>
      <c r="G627" s="46" t="str">
        <f>IFERROR(VLOOKUP(A:A,变更记录表_产品!A:G,7,0),"")</f>
        <v>删除附件中的换件异常</v>
      </c>
      <c r="H627" s="57" t="str">
        <f>IFERROR(VLOOKUP(A:A,变更记录表_产品!A:I,9,0),"")</f>
        <v>中</v>
      </c>
      <c r="I627" s="57">
        <f>IFERROR(VLOOKUP(A:A,变更记录表_产品!A:J,10,0),"")</f>
        <v>0.1</v>
      </c>
      <c r="J627" s="61" t="str">
        <f>IFERROR(VLOOKUP(A:A,变更记录表_产品!A:H,8,0),"")</f>
        <v>有些是航线输入了两遍，有些是老问题，组合件的子件拆换报错，这个应该已经修复。</v>
      </c>
      <c r="K627" s="65" t="str">
        <f>IFERROR(VLOOKUP(A:A,变更记录表_产品!A:M,13,0),"")</f>
        <v>程泽</v>
      </c>
      <c r="L627" s="65" t="str">
        <f>IFERROR(VLOOKUP(A:A,变更记录表_产品!A:N,14,0),"")</f>
        <v>陈飞</v>
      </c>
      <c r="M627" s="50">
        <f>IFERROR(VLOOKUP(A:A,变更记录表_产品!A:K,11,0),"")</f>
        <v>0</v>
      </c>
      <c r="N627" s="50" t="str">
        <f>IFERROR(VLOOKUP(A:A,变更记录表_产品!A:L,12,0),"")</f>
        <v>2017/1/1部分修复</v>
      </c>
      <c r="O627" s="20">
        <f t="shared" ca="1" si="9"/>
        <v>384</v>
      </c>
      <c r="P627" s="65" t="str">
        <f>IFERROR(VLOOKUP(A:A,变更记录表_产品!A:O,15,0),"")</f>
        <v>数据变更</v>
      </c>
      <c r="Q627" s="70" t="str">
        <f>IFERROR(VLOOKUP(A:A,变更记录表_产品!A:P,16,0),"")</f>
        <v>进行中</v>
      </c>
      <c r="R627" s="40" t="str">
        <f>IFERROR(VLOOKUP(A:A,变更记录表_产品!A:Q,17,0),"")</f>
        <v>.\数据提取变更签字扫描件\机务\20170209.pdf</v>
      </c>
      <c r="S627" s="70" t="s">
        <v>143</v>
      </c>
      <c r="T627" s="71" t="s">
        <v>232</v>
      </c>
    </row>
    <row r="628" spans="1:20" ht="45">
      <c r="A628" s="19">
        <v>626</v>
      </c>
      <c r="B628" s="50">
        <f>IFERROR(VLOOKUP(A:A,变更记录表_产品!A:B,2,0),"")</f>
        <v>42733</v>
      </c>
      <c r="C628" s="43" t="str">
        <f>IFERROR(VLOOKUP(A:A,变更记录表_产品!A:C,3,0),"")</f>
        <v>周磊</v>
      </c>
      <c r="D628" s="43" t="str">
        <f>IFERROR(VLOOKUP(A:A,变更记录表_产品!A:D,4,0),"")</f>
        <v>维修工程部</v>
      </c>
      <c r="E628" s="43" t="str">
        <f>IFERROR(VLOOKUP(A:A,变更记录表_产品!A:E,5,0),"")</f>
        <v>MIS</v>
      </c>
      <c r="F628" s="40" t="str">
        <f>IFERROR(VLOOKUP(A:A,变更记录表_产品!A:F,6,0),"")</f>
        <v>数据修改12.29（急）</v>
      </c>
      <c r="G628" s="46" t="str">
        <f>IFERROR(VLOOKUP(A:A,变更记录表_产品!A:G,7,0),"")</f>
        <v>EOA320-22-019，机号B6309，这个适用性被我点了完工关闭。
请帮忙将关闭状态从“完工关闭”状态退回到“未完工”的状态。</v>
      </c>
      <c r="H628" s="57" t="str">
        <f>IFERROR(VLOOKUP(A:A,变更记录表_产品!A:I,9,0),"")</f>
        <v>高</v>
      </c>
      <c r="I628" s="57">
        <f>IFERROR(VLOOKUP(A:A,变更记录表_产品!A:J,10,0),"")</f>
        <v>0.1</v>
      </c>
      <c r="J628" s="61" t="str">
        <f>IFERROR(VLOOKUP(A:A,变更记录表_产品!A:H,8,0),"")</f>
        <v>误操作</v>
      </c>
      <c r="K628" s="65" t="str">
        <f>IFERROR(VLOOKUP(A:A,变更记录表_产品!A:M,13,0),"")</f>
        <v>程泽</v>
      </c>
      <c r="L628" s="65" t="str">
        <f>IFERROR(VLOOKUP(A:A,变更记录表_产品!A:N,14,0),"")</f>
        <v>陈飞</v>
      </c>
      <c r="M628" s="50">
        <f>IFERROR(VLOOKUP(A:A,变更记录表_产品!A:K,11,0),"")</f>
        <v>0</v>
      </c>
      <c r="N628" s="50">
        <f>IFERROR(VLOOKUP(A:A,变更记录表_产品!A:L,12,0),"")</f>
        <v>42733</v>
      </c>
      <c r="O628" s="20">
        <f t="shared" ca="1" si="9"/>
        <v>384</v>
      </c>
      <c r="P628" s="65" t="str">
        <f>IFERROR(VLOOKUP(A:A,变更记录表_产品!A:O,15,0),"")</f>
        <v>数据变更</v>
      </c>
      <c r="Q628" s="70" t="str">
        <f>IFERROR(VLOOKUP(A:A,变更记录表_产品!A:P,16,0),"")</f>
        <v>已完成</v>
      </c>
      <c r="R628" s="40" t="str">
        <f>IFERROR(VLOOKUP(A:A,变更记录表_产品!A:Q,17,0),"")</f>
        <v>.\数据提取变更签字扫描件\机务\20170224.pdf</v>
      </c>
      <c r="S628" s="70" t="s">
        <v>92</v>
      </c>
      <c r="T628" s="71" t="s">
        <v>232</v>
      </c>
    </row>
    <row r="629" spans="1:20" ht="45.75" customHeight="1">
      <c r="A629" s="19">
        <v>627</v>
      </c>
      <c r="B629" s="50">
        <f>IFERROR(VLOOKUP(A:A,变更记录表_产品!A:B,2,0),"")</f>
        <v>42734</v>
      </c>
      <c r="C629" s="43" t="str">
        <f>IFERROR(VLOOKUP(A:A,变更记录表_产品!A:C,3,0),"")</f>
        <v>张志瑜</v>
      </c>
      <c r="D629" s="43" t="str">
        <f>IFERROR(VLOOKUP(A:A,变更记录表_产品!A:D,4,0),"")</f>
        <v>采购保障部</v>
      </c>
      <c r="E629" s="43" t="str">
        <f>IFERROR(VLOOKUP(A:A,变更记录表_产品!A:E,5,0),"")</f>
        <v>MIS</v>
      </c>
      <c r="F629" s="40" t="str">
        <f>IFERROR(VLOOKUP(A:A,变更记录表_产品!A:F,6,0),"")</f>
        <v>20161230-16ROE0171退回未收料-signed</v>
      </c>
      <c r="G629" s="46" t="str">
        <f>IFERROR(VLOOKUP(A:A,变更记录表_产品!A:G,7,0),"")</f>
        <v xml:space="preserve">16ROE0171该合同被错误按批次件收料了，实际是序号件。删除该合同对应的收料/验收记录，证书记录，合同退回到已批准状态，业务再重做收料。 </v>
      </c>
      <c r="H629" s="57" t="str">
        <f>IFERROR(VLOOKUP(A:A,变更记录表_产品!A:I,9,0),"")</f>
        <v>高</v>
      </c>
      <c r="I629" s="57">
        <f>IFERROR(VLOOKUP(A:A,变更记录表_产品!A:J,10,0),"")</f>
        <v>0.1</v>
      </c>
      <c r="J629" s="61">
        <f>IFERROR(VLOOKUP(A:A,变更记录表_产品!A:H,8,0),"")</f>
        <v>0</v>
      </c>
      <c r="K629" s="65" t="str">
        <f>IFERROR(VLOOKUP(A:A,变更记录表_产品!A:M,13,0),"")</f>
        <v>杨潇白</v>
      </c>
      <c r="L629" s="65" t="str">
        <f>IFERROR(VLOOKUP(A:A,变更记录表_产品!A:N,14,0),"")</f>
        <v>陈飞</v>
      </c>
      <c r="M629" s="50">
        <f>IFERROR(VLOOKUP(A:A,变更记录表_产品!A:K,11,0),"")</f>
        <v>42734</v>
      </c>
      <c r="N629" s="50">
        <f>IFERROR(VLOOKUP(A:A,变更记录表_产品!A:L,12,0),"")</f>
        <v>42738</v>
      </c>
      <c r="O629" s="20">
        <f t="shared" ca="1" si="9"/>
        <v>383</v>
      </c>
      <c r="P629" s="65" t="str">
        <f>IFERROR(VLOOKUP(A:A,变更记录表_产品!A:O,15,0),"")</f>
        <v>数据变更</v>
      </c>
      <c r="Q629" s="70" t="str">
        <f>IFERROR(VLOOKUP(A:A,变更记录表_产品!A:P,16,0),"")</f>
        <v>已完成</v>
      </c>
      <c r="R629" s="40" t="str">
        <f>IFERROR(VLOOKUP(A:A,变更记录表_产品!A:Q,17,0),"")</f>
        <v>.\数据提取变更签字扫描件\机务\20161230-16ROE0171退回未收料-signed.pdf</v>
      </c>
      <c r="S629" s="70" t="s">
        <v>92</v>
      </c>
      <c r="T629" s="71" t="s">
        <v>232</v>
      </c>
    </row>
    <row r="630" spans="1:20" ht="33.75" customHeight="1">
      <c r="A630" s="19">
        <v>628</v>
      </c>
      <c r="B630" s="50">
        <f>IFERROR(VLOOKUP(A:A,变更记录表_产品!A:B,2,0),"")</f>
        <v>42734</v>
      </c>
      <c r="C630" s="43" t="str">
        <f>IFERROR(VLOOKUP(A:A,变更记录表_产品!A:C,3,0),"")</f>
        <v>张志瑜</v>
      </c>
      <c r="D630" s="43" t="str">
        <f>IFERROR(VLOOKUP(A:A,变更记录表_产品!A:D,4,0),"")</f>
        <v>采购保障部</v>
      </c>
      <c r="E630" s="43" t="str">
        <f>IFERROR(VLOOKUP(A:A,变更记录表_产品!A:E,5,0),"")</f>
        <v>MIS</v>
      </c>
      <c r="F630" s="40" t="str">
        <f>IFERROR(VLOOKUP(A:A,变更记录表_产品!A:F,6,0),"")</f>
        <v>20161230-条码1261414系统数据重复---紧急！</v>
      </c>
      <c r="G630" s="46" t="str">
        <f>IFERROR(VLOOKUP(A:A,变更记录表_产品!A:G,7,0),"")</f>
        <v>条码 1261414 在多个界面数据有问题</v>
      </c>
      <c r="H630" s="57" t="str">
        <f>IFERROR(VLOOKUP(A:A,变更记录表_产品!A:I,9,0),"")</f>
        <v>高</v>
      </c>
      <c r="I630" s="57">
        <f>IFERROR(VLOOKUP(A:A,变更记录表_产品!A:J,10,0),"")</f>
        <v>0.1</v>
      </c>
      <c r="J630" s="61">
        <f>IFERROR(VLOOKUP(A:A,变更记录表_产品!A:H,8,0),"")</f>
        <v>0</v>
      </c>
      <c r="K630" s="65" t="str">
        <f>IFERROR(VLOOKUP(A:A,变更记录表_产品!A:M,13,0),"")</f>
        <v>杨潇白</v>
      </c>
      <c r="L630" s="65" t="str">
        <f>IFERROR(VLOOKUP(A:A,变更记录表_产品!A:N,14,0),"")</f>
        <v>陈飞</v>
      </c>
      <c r="M630" s="50">
        <f>IFERROR(VLOOKUP(A:A,变更记录表_产品!A:K,11,0),"")</f>
        <v>42734</v>
      </c>
      <c r="N630" s="50">
        <f>IFERROR(VLOOKUP(A:A,变更记录表_产品!A:L,12,0),"")</f>
        <v>42738</v>
      </c>
      <c r="O630" s="20">
        <f t="shared" ca="1" si="9"/>
        <v>383</v>
      </c>
      <c r="P630" s="65" t="str">
        <f>IFERROR(VLOOKUP(A:A,变更记录表_产品!A:O,15,0),"")</f>
        <v>数据变更</v>
      </c>
      <c r="Q630" s="70" t="str">
        <f>IFERROR(VLOOKUP(A:A,变更记录表_产品!A:P,16,0),"")</f>
        <v>已完成</v>
      </c>
      <c r="R630" s="40" t="str">
        <f>IFERROR(VLOOKUP(A:A,变更记录表_产品!A:Q,17,0),"")</f>
        <v>.\数据提取变更签字扫描件\机务\20161230-条码1261414系统数据重复-signed.pdf</v>
      </c>
      <c r="S630" s="70" t="s">
        <v>145</v>
      </c>
      <c r="T630" s="71" t="s">
        <v>232</v>
      </c>
    </row>
    <row r="631" spans="1:20" ht="30" customHeight="1">
      <c r="A631" s="19">
        <v>629</v>
      </c>
      <c r="B631" s="50">
        <f>IFERROR(VLOOKUP(A:A,变更记录表_产品!A:B,2,0),"")</f>
        <v>42734</v>
      </c>
      <c r="C631" s="43" t="str">
        <f>IFERROR(VLOOKUP(A:A,变更记录表_产品!A:C,3,0),"")</f>
        <v>张志瑜</v>
      </c>
      <c r="D631" s="43" t="str">
        <f>IFERROR(VLOOKUP(A:A,变更记录表_产品!A:D,4,0),"")</f>
        <v>采购保障部</v>
      </c>
      <c r="E631" s="43" t="str">
        <f>IFERROR(VLOOKUP(A:A,变更记录表_产品!A:E,5,0),"")</f>
        <v>MIS</v>
      </c>
      <c r="F631" s="40" t="str">
        <f>IFERROR(VLOOKUP(A:A,变更记录表_产品!A:F,6,0),"")</f>
        <v>20161230-条码136999无法领用归还-signed</v>
      </c>
      <c r="G631" s="46" t="str">
        <f>IFERROR(VLOOKUP(A:A,变更记录表_产品!A:G,7,0),"")</f>
        <v xml:space="preserve">条码 136999 无法领用归还  </v>
      </c>
      <c r="H631" s="57" t="str">
        <f>IFERROR(VLOOKUP(A:A,变更记录表_产品!A:I,9,0),"")</f>
        <v>高</v>
      </c>
      <c r="I631" s="57">
        <f>IFERROR(VLOOKUP(A:A,变更记录表_产品!A:J,10,0),"")</f>
        <v>0.1</v>
      </c>
      <c r="J631" s="61">
        <f>IFERROR(VLOOKUP(A:A,变更记录表_产品!A:H,8,0),"")</f>
        <v>0</v>
      </c>
      <c r="K631" s="65" t="str">
        <f>IFERROR(VLOOKUP(A:A,变更记录表_产品!A:M,13,0),"")</f>
        <v>杨潇白</v>
      </c>
      <c r="L631" s="65" t="str">
        <f>IFERROR(VLOOKUP(A:A,变更记录表_产品!A:N,14,0),"")</f>
        <v>陈飞</v>
      </c>
      <c r="M631" s="50">
        <f>IFERROR(VLOOKUP(A:A,变更记录表_产品!A:K,11,0),"")</f>
        <v>42734</v>
      </c>
      <c r="N631" s="50">
        <f>IFERROR(VLOOKUP(A:A,变更记录表_产品!A:L,12,0),"")</f>
        <v>42738</v>
      </c>
      <c r="O631" s="20">
        <f t="shared" ca="1" si="9"/>
        <v>383</v>
      </c>
      <c r="P631" s="65" t="str">
        <f>IFERROR(VLOOKUP(A:A,变更记录表_产品!A:O,15,0),"")</f>
        <v>数据变更</v>
      </c>
      <c r="Q631" s="70" t="str">
        <f>IFERROR(VLOOKUP(A:A,变更记录表_产品!A:P,16,0),"")</f>
        <v>已完成</v>
      </c>
      <c r="R631" s="40" t="str">
        <f>IFERROR(VLOOKUP(A:A,变更记录表_产品!A:Q,17,0),"")</f>
        <v>.\数据提取变更签字扫描件\机务\20161230-条码136999无法领用归还-signed.pdf</v>
      </c>
      <c r="S631" s="70" t="s">
        <v>145</v>
      </c>
      <c r="T631" s="71" t="s">
        <v>232</v>
      </c>
    </row>
    <row r="632" spans="1:20" ht="25.5" customHeight="1">
      <c r="A632" s="19">
        <v>630</v>
      </c>
      <c r="B632" s="50">
        <f>IFERROR(VLOOKUP(A:A,变更记录表_产品!A:B,2,0),"")</f>
        <v>42738</v>
      </c>
      <c r="C632" s="43" t="str">
        <f>IFERROR(VLOOKUP(A:A,变更记录表_产品!A:C,3,0),"")</f>
        <v>张志瑜</v>
      </c>
      <c r="D632" s="43" t="str">
        <f>IFERROR(VLOOKUP(A:A,变更记录表_产品!A:D,4,0),"")</f>
        <v>采购保障部</v>
      </c>
      <c r="E632" s="43" t="str">
        <f>IFERROR(VLOOKUP(A:A,变更记录表_产品!A:E,5,0),"")</f>
        <v>MIS</v>
      </c>
      <c r="F632" s="40" t="str">
        <f>IFERROR(VLOOKUP(A:A,变更记录表_产品!A:F,6,0),"")</f>
        <v>20170103-件号4610030067转库问题--紧急！</v>
      </c>
      <c r="G632" s="46" t="str">
        <f>IFERROR(VLOOKUP(A:A,变更记录表_产品!A:G,7,0),"")</f>
        <v>件号 4610030067该件在 2 个转库指令中16SM05584， 16SM05581涉及，发现打包后，运单信息消失，导致无法做转库收料。</v>
      </c>
      <c r="H632" s="57" t="str">
        <f>IFERROR(VLOOKUP(A:A,变更记录表_产品!A:I,9,0),"")</f>
        <v>高</v>
      </c>
      <c r="I632" s="57">
        <f>IFERROR(VLOOKUP(A:A,变更记录表_产品!A:J,10,0),"")</f>
        <v>0</v>
      </c>
      <c r="J632" s="61">
        <f>IFERROR(VLOOKUP(A:A,变更记录表_产品!A:H,8,0),"")</f>
        <v>0</v>
      </c>
      <c r="K632" s="65" t="str">
        <f>IFERROR(VLOOKUP(A:A,变更记录表_产品!A:M,13,0),"")</f>
        <v>杨潇白</v>
      </c>
      <c r="L632" s="65" t="str">
        <f>IFERROR(VLOOKUP(A:A,变更记录表_产品!A:N,14,0),"")</f>
        <v>陈飞</v>
      </c>
      <c r="M632" s="50">
        <f>IFERROR(VLOOKUP(A:A,变更记录表_产品!A:K,11,0),"")</f>
        <v>0</v>
      </c>
      <c r="N632" s="50">
        <f>IFERROR(VLOOKUP(A:A,变更记录表_产品!A:L,12,0),"")</f>
        <v>42758</v>
      </c>
      <c r="O632" s="20">
        <f t="shared" ca="1" si="9"/>
        <v>379</v>
      </c>
      <c r="P632" s="65" t="str">
        <f>IFERROR(VLOOKUP(A:A,变更记录表_产品!A:O,15,0),"")</f>
        <v>数据变更</v>
      </c>
      <c r="Q632" s="70" t="str">
        <f>IFERROR(VLOOKUP(A:A,变更记录表_产品!A:P,16,0),"")</f>
        <v>已完成</v>
      </c>
      <c r="R632" s="40" t="str">
        <f>IFERROR(VLOOKUP(A:A,变更记录表_产品!A:Q,17,0),"")</f>
        <v>.\数据提取变更签字扫描件\机务\20170103-件号4610030067转库问题-signed.pdf</v>
      </c>
      <c r="S632" s="70" t="s">
        <v>145</v>
      </c>
      <c r="T632" s="71" t="s">
        <v>232</v>
      </c>
    </row>
    <row r="633" spans="1:20" ht="30.75" customHeight="1">
      <c r="A633" s="19">
        <v>631</v>
      </c>
      <c r="B633" s="50">
        <f>IFERROR(VLOOKUP(A:A,变更记录表_产品!A:B,2,0),"")</f>
        <v>42738</v>
      </c>
      <c r="C633" s="43" t="str">
        <f>IFERROR(VLOOKUP(A:A,变更记录表_产品!A:C,3,0),"")</f>
        <v>盛斌斌</v>
      </c>
      <c r="D633" s="43" t="str">
        <f>IFERROR(VLOOKUP(A:A,变更记录表_产品!A:D,4,0),"")</f>
        <v>维修工程部</v>
      </c>
      <c r="E633" s="43" t="str">
        <f>IFERROR(VLOOKUP(A:A,变更记录表_产品!A:E,5,0),"")</f>
        <v>MIS</v>
      </c>
      <c r="F633" s="40" t="str">
        <f>IFERROR(VLOOKUP(A:A,变更记录表_产品!A:F,6,0),"")</f>
        <v>修改两个件的FIN号</v>
      </c>
      <c r="G633" s="46" t="str">
        <f>IFERROR(VLOOKUP(A:A,变更记录表_产品!A:G,7,0),"")</f>
        <v>PN：642-2300-1 SN：5702P 这个件的FIN号从"ATI VALVE"修改为"AFT MOUNT"
PN：642D0010-507 SN：6737B 这个件的FIN号从"AFT MOUNT"修改为"ATI VALVE"</v>
      </c>
      <c r="H633" s="57" t="str">
        <f>IFERROR(VLOOKUP(A:A,变更记录表_产品!A:I,9,0),"")</f>
        <v>中</v>
      </c>
      <c r="I633" s="57">
        <f>IFERROR(VLOOKUP(A:A,变更记录表_产品!A:J,10,0),"")</f>
        <v>0.1</v>
      </c>
      <c r="J633" s="61">
        <f>IFERROR(VLOOKUP(A:A,变更记录表_产品!A:H,8,0),"")</f>
        <v>0</v>
      </c>
      <c r="K633" s="65" t="str">
        <f>IFERROR(VLOOKUP(A:A,变更记录表_产品!A:M,13,0),"")</f>
        <v>程泽</v>
      </c>
      <c r="L633" s="65" t="str">
        <f>IFERROR(VLOOKUP(A:A,变更记录表_产品!A:N,14,0),"")</f>
        <v>陈飞</v>
      </c>
      <c r="M633" s="50">
        <f>IFERROR(VLOOKUP(A:A,变更记录表_产品!A:K,11,0),"")</f>
        <v>0</v>
      </c>
      <c r="N633" s="50">
        <f>IFERROR(VLOOKUP(A:A,变更记录表_产品!A:L,12,0),"")</f>
        <v>42751</v>
      </c>
      <c r="O633" s="20">
        <f t="shared" ca="1" si="9"/>
        <v>379</v>
      </c>
      <c r="P633" s="65" t="str">
        <f>IFERROR(VLOOKUP(A:A,变更记录表_产品!A:O,15,0),"")</f>
        <v>数据变更</v>
      </c>
      <c r="Q633" s="70" t="str">
        <f>IFERROR(VLOOKUP(A:A,变更记录表_产品!A:P,16,0),"")</f>
        <v>已完成</v>
      </c>
      <c r="R633" s="40" t="str">
        <f>IFERROR(VLOOKUP(A:A,变更记录表_产品!A:Q,17,0),"")</f>
        <v>.\数据提取变更签字扫描件\机务\20170209.pdf</v>
      </c>
      <c r="S633" s="70" t="s">
        <v>92</v>
      </c>
      <c r="T633" s="71" t="s">
        <v>232</v>
      </c>
    </row>
    <row r="634" spans="1:20" ht="24" customHeight="1">
      <c r="A634" s="19">
        <v>632</v>
      </c>
      <c r="B634" s="50">
        <f>IFERROR(VLOOKUP(A:A,变更记录表_产品!A:B,2,0),"")</f>
        <v>42739</v>
      </c>
      <c r="C634" s="43" t="str">
        <f>IFERROR(VLOOKUP(A:A,变更记录表_产品!A:C,3,0),"")</f>
        <v>盛斌斌</v>
      </c>
      <c r="D634" s="43" t="str">
        <f>IFERROR(VLOOKUP(A:A,变更记录表_产品!A:D,4,0),"")</f>
        <v>维修工程部</v>
      </c>
      <c r="E634" s="43" t="str">
        <f>IFERROR(VLOOKUP(A:A,变更记录表_产品!A:E,5,0),"")</f>
        <v>MIS</v>
      </c>
      <c r="F634" s="40" t="str">
        <f>IFERROR(VLOOKUP(A:A,变更记录表_产品!A:F,6,0),"")</f>
        <v>修改飞机号</v>
      </c>
      <c r="G634" s="46" t="str">
        <f>IFERROR(VLOOKUP(A:A,变更记录表_产品!A:G,7,0),"")</f>
        <v>PN：C13043AA05 SN：C13043031682 这个件的位置从“B6309”修改为“B6301”</v>
      </c>
      <c r="H634" s="57" t="str">
        <f>IFERROR(VLOOKUP(A:A,变更记录表_产品!A:I,9,0),"")</f>
        <v>中</v>
      </c>
      <c r="I634" s="57">
        <f>IFERROR(VLOOKUP(A:A,变更记录表_产品!A:J,10,0),"")</f>
        <v>0</v>
      </c>
      <c r="J634" s="61">
        <f>IFERROR(VLOOKUP(A:A,变更记录表_产品!A:H,8,0),"")</f>
        <v>0</v>
      </c>
      <c r="K634" s="65" t="str">
        <f>IFERROR(VLOOKUP(A:A,变更记录表_产品!A:M,13,0),"")</f>
        <v>程泽</v>
      </c>
      <c r="L634" s="65" t="str">
        <f>IFERROR(VLOOKUP(A:A,变更记录表_产品!A:N,14,0),"")</f>
        <v>陈飞</v>
      </c>
      <c r="M634" s="50">
        <f>IFERROR(VLOOKUP(A:A,变更记录表_产品!A:K,11,0),"")</f>
        <v>0</v>
      </c>
      <c r="N634" s="50">
        <f>IFERROR(VLOOKUP(A:A,变更记录表_产品!A:L,12,0),"")</f>
        <v>0</v>
      </c>
      <c r="O634" s="20">
        <f t="shared" ca="1" si="9"/>
        <v>378</v>
      </c>
      <c r="P634" s="65" t="str">
        <f>IFERROR(VLOOKUP(A:A,变更记录表_产品!A:O,15,0),"")</f>
        <v>数据变更</v>
      </c>
      <c r="Q634" s="70" t="str">
        <f>IFERROR(VLOOKUP(A:A,变更记录表_产品!A:P,16,0),"")</f>
        <v>进行中</v>
      </c>
      <c r="R634" s="40" t="str">
        <f>IFERROR(VLOOKUP(A:A,变更记录表_产品!A:Q,17,0),"")</f>
        <v>.\数据提取变更签字扫描件\机务\20170209.pdf</v>
      </c>
      <c r="S634" s="70" t="s">
        <v>92</v>
      </c>
      <c r="T634" s="71" t="s">
        <v>232</v>
      </c>
    </row>
    <row r="635" spans="1:20" ht="24.75" customHeight="1">
      <c r="A635" s="19">
        <v>633</v>
      </c>
      <c r="B635" s="50">
        <f>IFERROR(VLOOKUP(A:A,变更记录表_产品!A:B,2,0),"")</f>
        <v>42739</v>
      </c>
      <c r="C635" s="43" t="str">
        <f>IFERROR(VLOOKUP(A:A,变更记录表_产品!A:C,3,0),"")</f>
        <v>张志瑜</v>
      </c>
      <c r="D635" s="43" t="str">
        <f>IFERROR(VLOOKUP(A:A,变更记录表_产品!A:D,4,0),"")</f>
        <v>采购保障部</v>
      </c>
      <c r="E635" s="43" t="str">
        <f>IFERROR(VLOOKUP(A:A,变更记录表_产品!A:E,5,0),"")</f>
        <v>MIS</v>
      </c>
      <c r="F635" s="40" t="str">
        <f>IFERROR(VLOOKUP(A:A,变更记录表_产品!A:F,6,0),"")</f>
        <v>20170104-17POT0003价格问题-signed</v>
      </c>
      <c r="G635" s="46" t="str">
        <f>IFERROR(VLOOKUP(A:A,变更记录表_产品!A:G,7,0),"")</f>
        <v>17POT0003合同价格修改后，重新报批了，但发现 MIS 合同的总价无法自动更新。</v>
      </c>
      <c r="H635" s="57" t="str">
        <f>IFERROR(VLOOKUP(A:A,变更记录表_产品!A:I,9,0),"")</f>
        <v>中</v>
      </c>
      <c r="I635" s="57">
        <f>IFERROR(VLOOKUP(A:A,变更记录表_产品!A:J,10,0),"")</f>
        <v>0</v>
      </c>
      <c r="J635" s="61">
        <f>IFERROR(VLOOKUP(A:A,变更记录表_产品!A:H,8,0),"")</f>
        <v>0</v>
      </c>
      <c r="K635" s="65" t="str">
        <f>IFERROR(VLOOKUP(A:A,变更记录表_产品!A:M,13,0),"")</f>
        <v>杨潇白</v>
      </c>
      <c r="L635" s="65" t="str">
        <f>IFERROR(VLOOKUP(A:A,变更记录表_产品!A:N,14,0),"")</f>
        <v>陈飞</v>
      </c>
      <c r="M635" s="50">
        <f>IFERROR(VLOOKUP(A:A,变更记录表_产品!A:K,11,0),"")</f>
        <v>42745</v>
      </c>
      <c r="N635" s="50">
        <f>IFERROR(VLOOKUP(A:A,变更记录表_产品!A:L,12,0),"")</f>
        <v>42745</v>
      </c>
      <c r="O635" s="20">
        <f t="shared" ca="1" si="9"/>
        <v>378</v>
      </c>
      <c r="P635" s="65" t="str">
        <f>IFERROR(VLOOKUP(A:A,变更记录表_产品!A:O,15,0),"")</f>
        <v>数据变更</v>
      </c>
      <c r="Q635" s="70" t="str">
        <f>IFERROR(VLOOKUP(A:A,变更记录表_产品!A:P,16,0),"")</f>
        <v>已完成</v>
      </c>
      <c r="R635" s="40" t="str">
        <f>IFERROR(VLOOKUP(A:A,变更记录表_产品!A:Q,17,0),"")</f>
        <v>.\数据提取变更签字扫描件\机务\20170104-17POT0003价格问题-signed.pdf</v>
      </c>
      <c r="S635" s="70" t="s">
        <v>92</v>
      </c>
      <c r="T635" s="71" t="s">
        <v>232</v>
      </c>
    </row>
    <row r="636" spans="1:20" ht="31.5" customHeight="1">
      <c r="A636" s="19">
        <v>634</v>
      </c>
      <c r="B636" s="50">
        <f>IFERROR(VLOOKUP(A:A,变更记录表_产品!A:B,2,0),"")</f>
        <v>42740</v>
      </c>
      <c r="C636" s="43" t="str">
        <f>IFERROR(VLOOKUP(A:A,变更记录表_产品!A:C,3,0),"")</f>
        <v>张志瑜</v>
      </c>
      <c r="D636" s="43" t="str">
        <f>IFERROR(VLOOKUP(A:A,变更记录表_产品!A:D,4,0),"")</f>
        <v>采购保障部</v>
      </c>
      <c r="E636" s="43" t="str">
        <f>IFERROR(VLOOKUP(A:A,变更记录表_产品!A:E,5,0),"")</f>
        <v>MIS</v>
      </c>
      <c r="F636" s="40" t="str">
        <f>IFERROR(VLOOKUP(A:A,变更记录表_产品!A:F,6,0),"")</f>
        <v>20170105-条码159151数据问题-signed</v>
      </c>
      <c r="G636" s="46" t="str">
        <f>IFERROR(VLOOKUP(A:A,变更记录表_产品!A:G,7,0),"")</f>
        <v>条码 159151系统历史数据残留在转库收料界面，结果被业务员点击收料了</v>
      </c>
      <c r="H636" s="57" t="str">
        <f>IFERROR(VLOOKUP(A:A,变更记录表_产品!A:I,9,0),"")</f>
        <v>中</v>
      </c>
      <c r="I636" s="57">
        <f>IFERROR(VLOOKUP(A:A,变更记录表_产品!A:J,10,0),"")</f>
        <v>0.1</v>
      </c>
      <c r="J636" s="61">
        <f>IFERROR(VLOOKUP(A:A,变更记录表_产品!A:H,8,0),"")</f>
        <v>0</v>
      </c>
      <c r="K636" s="65" t="str">
        <f>IFERROR(VLOOKUP(A:A,变更记录表_产品!A:M,13,0),"")</f>
        <v>杨潇白</v>
      </c>
      <c r="L636" s="65" t="str">
        <f>IFERROR(VLOOKUP(A:A,变更记录表_产品!A:N,14,0),"")</f>
        <v>陈飞</v>
      </c>
      <c r="M636" s="50">
        <f>IFERROR(VLOOKUP(A:A,变更记录表_产品!A:K,11,0),"")</f>
        <v>0</v>
      </c>
      <c r="N636" s="50">
        <f>IFERROR(VLOOKUP(A:A,变更记录表_产品!A:L,12,0),"")</f>
        <v>42751</v>
      </c>
      <c r="O636" s="20">
        <f t="shared" ca="1" si="9"/>
        <v>377</v>
      </c>
      <c r="P636" s="65" t="str">
        <f>IFERROR(VLOOKUP(A:A,变更记录表_产品!A:O,15,0),"")</f>
        <v>数据变更</v>
      </c>
      <c r="Q636" s="70" t="str">
        <f>IFERROR(VLOOKUP(A:A,变更记录表_产品!A:P,16,0),"")</f>
        <v>已完成</v>
      </c>
      <c r="R636" s="40" t="str">
        <f>IFERROR(VLOOKUP(A:A,变更记录表_产品!A:Q,17,0),"")</f>
        <v>.\数据提取变更签字扫描件\机务\20170105-条码159151数据问题-signed.pdf</v>
      </c>
      <c r="S636" s="70" t="s">
        <v>92</v>
      </c>
      <c r="T636" s="71" t="s">
        <v>232</v>
      </c>
    </row>
    <row r="637" spans="1:20" ht="23.25" customHeight="1">
      <c r="A637" s="19">
        <v>635</v>
      </c>
      <c r="B637" s="50">
        <f>IFERROR(VLOOKUP(A:A,变更记录表_产品!A:B,2,0),"")</f>
        <v>42740</v>
      </c>
      <c r="C637" s="43" t="str">
        <f>IFERROR(VLOOKUP(A:A,变更记录表_产品!A:C,3,0),"")</f>
        <v>徐辉</v>
      </c>
      <c r="D637" s="43" t="str">
        <f>IFERROR(VLOOKUP(A:A,变更记录表_产品!A:D,4,0),"")</f>
        <v>维修工程部</v>
      </c>
      <c r="E637" s="43" t="str">
        <f>IFERROR(VLOOKUP(A:A,变更记录表_产品!A:E,5,0),"")</f>
        <v>MIS</v>
      </c>
      <c r="F637" s="40" t="str">
        <f>IFERROR(VLOOKUP(A:A,变更记录表_产品!A:F,6,0),"")</f>
        <v>2016年下半年NRC匹配导出</v>
      </c>
      <c r="G637" s="46" t="str">
        <f>IFERROR(VLOOKUP(A:A,变更记录表_产品!A:G,7,0),"")</f>
        <v>导出2016年下半年7月1日到12月31日的数据</v>
      </c>
      <c r="H637" s="57" t="str">
        <f>IFERROR(VLOOKUP(A:A,变更记录表_产品!A:I,9,0),"")</f>
        <v>中</v>
      </c>
      <c r="I637" s="57">
        <f>IFERROR(VLOOKUP(A:A,变更记录表_产品!A:J,10,0),"")</f>
        <v>0.1</v>
      </c>
      <c r="J637" s="61">
        <f>IFERROR(VLOOKUP(A:A,变更记录表_产品!A:H,8,0),"")</f>
        <v>0</v>
      </c>
      <c r="K637" s="65" t="str">
        <f>IFERROR(VLOOKUP(A:A,变更记录表_产品!A:M,13,0),"")</f>
        <v>程泽</v>
      </c>
      <c r="L637" s="65" t="str">
        <f>IFERROR(VLOOKUP(A:A,变更记录表_产品!A:N,14,0),"")</f>
        <v>陈飞</v>
      </c>
      <c r="M637" s="50">
        <f>IFERROR(VLOOKUP(A:A,变更记录表_产品!A:K,11,0),"")</f>
        <v>0</v>
      </c>
      <c r="N637" s="50">
        <f>IFERROR(VLOOKUP(A:A,变更记录表_产品!A:L,12,0),"")</f>
        <v>42744</v>
      </c>
      <c r="O637" s="20">
        <f t="shared" ca="1" si="9"/>
        <v>377</v>
      </c>
      <c r="P637" s="65" t="str">
        <f>IFERROR(VLOOKUP(A:A,变更记录表_产品!A:O,15,0),"")</f>
        <v>数据提取</v>
      </c>
      <c r="Q637" s="70" t="str">
        <f>IFERROR(VLOOKUP(A:A,变更记录表_产品!A:P,16,0),"")</f>
        <v>已完成</v>
      </c>
      <c r="R637" s="40" t="str">
        <f>IFERROR(VLOOKUP(A:A,变更记录表_产品!A:Q,17,0),"")</f>
        <v>.\数据提取变更签字扫描件\机务\20170209.pdf</v>
      </c>
      <c r="S637" s="70" t="s">
        <v>145</v>
      </c>
      <c r="T637" s="71" t="s">
        <v>232</v>
      </c>
    </row>
    <row r="638" spans="1:20" ht="31.5" customHeight="1">
      <c r="A638" s="19">
        <v>636</v>
      </c>
      <c r="B638" s="50">
        <f>IFERROR(VLOOKUP(A:A,变更记录表_产品!A:B,2,0),"")</f>
        <v>42740</v>
      </c>
      <c r="C638" s="43" t="str">
        <f>IFERROR(VLOOKUP(A:A,变更记录表_产品!A:C,3,0),"")</f>
        <v>盛斌斌</v>
      </c>
      <c r="D638" s="43" t="str">
        <f>IFERROR(VLOOKUP(A:A,变更记录表_产品!A:D,4,0),"")</f>
        <v>维修工程部</v>
      </c>
      <c r="E638" s="43" t="str">
        <f>IFERROR(VLOOKUP(A:A,变更记录表_产品!A:E,5,0),"")</f>
        <v>MIS</v>
      </c>
      <c r="F638" s="40" t="str">
        <f>IFERROR(VLOOKUP(A:A,变更记录表_产品!A:F,6,0),"")</f>
        <v>删除两步移动步骤</v>
      </c>
      <c r="G638" s="46" t="str">
        <f>IFERROR(VLOOKUP(A:A,变更记录表_产品!A:G,7,0),"")</f>
        <v>把PN：ACP2788AD01 SN：2788-31779这个件的最近两步移动步骤删除，使之回到CK-YC-PVG</v>
      </c>
      <c r="H638" s="57" t="str">
        <f>IFERROR(VLOOKUP(A:A,变更记录表_产品!A:I,9,0),"")</f>
        <v>中</v>
      </c>
      <c r="I638" s="57">
        <f>IFERROR(VLOOKUP(A:A,变更记录表_产品!A:J,10,0),"")</f>
        <v>0.1</v>
      </c>
      <c r="J638" s="61">
        <f>IFERROR(VLOOKUP(A:A,变更记录表_产品!A:H,8,0),"")</f>
        <v>0</v>
      </c>
      <c r="K638" s="65" t="str">
        <f>IFERROR(VLOOKUP(A:A,变更记录表_产品!A:M,13,0),"")</f>
        <v>程泽</v>
      </c>
      <c r="L638" s="65" t="str">
        <f>IFERROR(VLOOKUP(A:A,变更记录表_产品!A:N,14,0),"")</f>
        <v>陈飞</v>
      </c>
      <c r="M638" s="50">
        <f>IFERROR(VLOOKUP(A:A,变更记录表_产品!A:K,11,0),"")</f>
        <v>0</v>
      </c>
      <c r="N638" s="50">
        <f>IFERROR(VLOOKUP(A:A,变更记录表_产品!A:L,12,0),"")</f>
        <v>42751</v>
      </c>
      <c r="O638" s="20">
        <f t="shared" ca="1" si="9"/>
        <v>377</v>
      </c>
      <c r="P638" s="65" t="str">
        <f>IFERROR(VLOOKUP(A:A,变更记录表_产品!A:O,15,0),"")</f>
        <v>数据变更</v>
      </c>
      <c r="Q638" s="70" t="str">
        <f>IFERROR(VLOOKUP(A:A,变更记录表_产品!A:P,16,0),"")</f>
        <v>已完成</v>
      </c>
      <c r="R638" s="40" t="str">
        <f>IFERROR(VLOOKUP(A:A,变更记录表_产品!A:Q,17,0),"")</f>
        <v>.\数据提取变更签字扫描件\机务\20170224.pdf</v>
      </c>
      <c r="S638" s="70" t="s">
        <v>92</v>
      </c>
      <c r="T638" s="71" t="s">
        <v>232</v>
      </c>
    </row>
    <row r="639" spans="1:20" ht="24.75" customHeight="1">
      <c r="A639" s="19">
        <v>637</v>
      </c>
      <c r="B639" s="50">
        <f>IFERROR(VLOOKUP(A:A,变更记录表_产品!A:B,2,0),"")</f>
        <v>42741</v>
      </c>
      <c r="C639" s="43" t="str">
        <f>IFERROR(VLOOKUP(A:A,变更记录表_产品!A:C,3,0),"")</f>
        <v>张志瑜</v>
      </c>
      <c r="D639" s="43" t="str">
        <f>IFERROR(VLOOKUP(A:A,变更记录表_产品!A:D,4,0),"")</f>
        <v>采购保障部</v>
      </c>
      <c r="E639" s="43" t="str">
        <f>IFERROR(VLOOKUP(A:A,变更记录表_产品!A:E,5,0),"")</f>
        <v>MIS</v>
      </c>
      <c r="F639" s="40" t="str">
        <f>IFERROR(VLOOKUP(A:A,变更记录表_产品!A:F,6,0),"")</f>
        <v>20170106-条码950173中文名称问题-signed</v>
      </c>
      <c r="G639" s="46" t="str">
        <f>IFERROR(VLOOKUP(A:A,变更记录表_产品!A:G,7,0),"")</f>
        <v>条码 950173 该条形码的中文名称，在部分界面的中文名显示有问题。</v>
      </c>
      <c r="H639" s="57" t="str">
        <f>IFERROR(VLOOKUP(A:A,变更记录表_产品!A:I,9,0),"")</f>
        <v>中</v>
      </c>
      <c r="I639" s="57">
        <f>IFERROR(VLOOKUP(A:A,变更记录表_产品!A:J,10,0),"")</f>
        <v>0</v>
      </c>
      <c r="J639" s="61">
        <f>IFERROR(VLOOKUP(A:A,变更记录表_产品!A:H,8,0),"")</f>
        <v>0</v>
      </c>
      <c r="K639" s="65" t="str">
        <f>IFERROR(VLOOKUP(A:A,变更记录表_产品!A:M,13,0),"")</f>
        <v>杨潇白</v>
      </c>
      <c r="L639" s="65" t="str">
        <f>IFERROR(VLOOKUP(A:A,变更记录表_产品!A:N,14,0),"")</f>
        <v>陈飞</v>
      </c>
      <c r="M639" s="50">
        <f>IFERROR(VLOOKUP(A:A,变更记录表_产品!A:K,11,0),"")</f>
        <v>0</v>
      </c>
      <c r="N639" s="50">
        <f>IFERROR(VLOOKUP(A:A,变更记录表_产品!A:L,12,0),"")</f>
        <v>0</v>
      </c>
      <c r="O639" s="20">
        <f t="shared" ca="1" si="9"/>
        <v>376</v>
      </c>
      <c r="P639" s="65" t="str">
        <f>IFERROR(VLOOKUP(A:A,变更记录表_产品!A:O,15,0),"")</f>
        <v>数据变更</v>
      </c>
      <c r="Q639" s="70" t="str">
        <f>IFERROR(VLOOKUP(A:A,变更记录表_产品!A:P,16,0),"")</f>
        <v>进行中</v>
      </c>
      <c r="R639" s="40" t="str">
        <f>IFERROR(VLOOKUP(A:A,变更记录表_产品!A:Q,17,0),"")</f>
        <v>.\数据提取变更签字扫描件\机务\20170106-条码950173中文名称问题-signed.pdf</v>
      </c>
      <c r="S639" s="70" t="s">
        <v>145</v>
      </c>
      <c r="T639" s="71" t="s">
        <v>232</v>
      </c>
    </row>
    <row r="640" spans="1:20" ht="29.25" customHeight="1">
      <c r="A640" s="19">
        <v>638</v>
      </c>
      <c r="B640" s="50">
        <f>IFERROR(VLOOKUP(A:A,变更记录表_产品!A:B,2,0),"")</f>
        <v>42741</v>
      </c>
      <c r="C640" s="43" t="str">
        <f>IFERROR(VLOOKUP(A:A,变更记录表_产品!A:C,3,0),"")</f>
        <v>张志瑜</v>
      </c>
      <c r="D640" s="43" t="str">
        <f>IFERROR(VLOOKUP(A:A,变更记录表_产品!A:D,4,0),"")</f>
        <v>采购保障部</v>
      </c>
      <c r="E640" s="43" t="str">
        <f>IFERROR(VLOOKUP(A:A,变更记录表_产品!A:E,5,0),"")</f>
        <v>MIS</v>
      </c>
      <c r="F640" s="40" t="str">
        <f>IFERROR(VLOOKUP(A:A,变更记录表_产品!A:F,6,0),"")</f>
        <v>20170106-工具RSE1133从定期检测清单删除-signed</v>
      </c>
      <c r="G640" s="46" t="str">
        <f>IFERROR(VLOOKUP(A:A,变更记录表_产品!A:G,7,0),"")</f>
        <v xml:space="preserve">工具 RSE1133 厂家确认无需做定期检测，因此，需要把系统内的定期检测信息删除。 </v>
      </c>
      <c r="H640" s="57" t="str">
        <f>IFERROR(VLOOKUP(A:A,变更记录表_产品!A:I,9,0),"")</f>
        <v>中</v>
      </c>
      <c r="I640" s="57">
        <f>IFERROR(VLOOKUP(A:A,变更记录表_产品!A:J,10,0),"")</f>
        <v>0.1</v>
      </c>
      <c r="J640" s="61">
        <f>IFERROR(VLOOKUP(A:A,变更记录表_产品!A:H,8,0),"")</f>
        <v>0</v>
      </c>
      <c r="K640" s="65" t="str">
        <f>IFERROR(VLOOKUP(A:A,变更记录表_产品!A:M,13,0),"")</f>
        <v>杨潇白</v>
      </c>
      <c r="L640" s="65" t="str">
        <f>IFERROR(VLOOKUP(A:A,变更记录表_产品!A:N,14,0),"")</f>
        <v>陈飞</v>
      </c>
      <c r="M640" s="50">
        <f>IFERROR(VLOOKUP(A:A,变更记录表_产品!A:K,11,0),"")</f>
        <v>42751</v>
      </c>
      <c r="N640" s="50">
        <f>IFERROR(VLOOKUP(A:A,变更记录表_产品!A:L,12,0),"")</f>
        <v>42751</v>
      </c>
      <c r="O640" s="20">
        <f t="shared" ca="1" si="9"/>
        <v>376</v>
      </c>
      <c r="P640" s="65" t="str">
        <f>IFERROR(VLOOKUP(A:A,变更记录表_产品!A:O,15,0),"")</f>
        <v>数据变更</v>
      </c>
      <c r="Q640" s="70" t="str">
        <f>IFERROR(VLOOKUP(A:A,变更记录表_产品!A:P,16,0),"")</f>
        <v>已完成</v>
      </c>
      <c r="R640" s="40" t="str">
        <f>IFERROR(VLOOKUP(A:A,变更记录表_产品!A:Q,17,0),"")</f>
        <v>.\数据提取变更签字扫描件\机务\20170106-工具RSE1133从定期检测清单删除-signed.pdf</v>
      </c>
      <c r="S640" s="70" t="s">
        <v>147</v>
      </c>
      <c r="T640" s="71" t="s">
        <v>232</v>
      </c>
    </row>
    <row r="641" spans="1:20">
      <c r="A641" s="19">
        <v>639</v>
      </c>
      <c r="B641" s="50">
        <f>IFERROR(VLOOKUP(A:A,变更记录表_产品!A:B,2,0),"")</f>
        <v>42744</v>
      </c>
      <c r="C641" s="43" t="str">
        <f>IFERROR(VLOOKUP(A:A,变更记录表_产品!A:C,3,0),"")</f>
        <v>张志瑜</v>
      </c>
      <c r="D641" s="43" t="str">
        <f>IFERROR(VLOOKUP(A:A,变更记录表_产品!A:D,4,0),"")</f>
        <v>采购保障部</v>
      </c>
      <c r="E641" s="43" t="str">
        <f>IFERROR(VLOOKUP(A:A,变更记录表_产品!A:E,5,0),"")</f>
        <v>MIS</v>
      </c>
      <c r="F641" s="40" t="str">
        <f>IFERROR(VLOOKUP(A:A,变更记录表_产品!A:F,6,0),"")</f>
        <v>20170106-17POT0005取消-signed</v>
      </c>
      <c r="G641" s="46" t="str">
        <f>IFERROR(VLOOKUP(A:A,变更记录表_产品!A:G,7,0),"")</f>
        <v>17POT0005 取消</v>
      </c>
      <c r="H641" s="57" t="str">
        <f>IFERROR(VLOOKUP(A:A,变更记录表_产品!A:I,9,0),"")</f>
        <v>中</v>
      </c>
      <c r="I641" s="57">
        <f>IFERROR(VLOOKUP(A:A,变更记录表_产品!A:J,10,0),"")</f>
        <v>0.1</v>
      </c>
      <c r="J641" s="61">
        <f>IFERROR(VLOOKUP(A:A,变更记录表_产品!A:H,8,0),"")</f>
        <v>0</v>
      </c>
      <c r="K641" s="65" t="str">
        <f>IFERROR(VLOOKUP(A:A,变更记录表_产品!A:M,13,0),"")</f>
        <v>杨潇白</v>
      </c>
      <c r="L641" s="65" t="str">
        <f>IFERROR(VLOOKUP(A:A,变更记录表_产品!A:N,14,0),"")</f>
        <v>陈飞</v>
      </c>
      <c r="M641" s="50">
        <f>IFERROR(VLOOKUP(A:A,变更记录表_产品!A:K,11,0),"")</f>
        <v>0</v>
      </c>
      <c r="N641" s="50">
        <f>IFERROR(VLOOKUP(A:A,变更记录表_产品!A:L,12,0),"")</f>
        <v>42751</v>
      </c>
      <c r="O641" s="20">
        <f t="shared" ca="1" si="9"/>
        <v>373</v>
      </c>
      <c r="P641" s="65" t="str">
        <f>IFERROR(VLOOKUP(A:A,变更记录表_产品!A:O,15,0),"")</f>
        <v>数据变更</v>
      </c>
      <c r="Q641" s="70" t="str">
        <f>IFERROR(VLOOKUP(A:A,变更记录表_产品!A:P,16,0),"")</f>
        <v>已完成</v>
      </c>
      <c r="R641" s="40" t="str">
        <f>IFERROR(VLOOKUP(A:A,变更记录表_产品!A:Q,17,0),"")</f>
        <v>.\数据提取变更签字扫描件\机务\20170106-17POT0005取消-signed.pdf</v>
      </c>
      <c r="S641" s="70" t="s">
        <v>92</v>
      </c>
      <c r="T641" s="71" t="s">
        <v>232</v>
      </c>
    </row>
    <row r="642" spans="1:20" ht="22.5">
      <c r="A642" s="19">
        <v>640</v>
      </c>
      <c r="B642" s="50">
        <f>IFERROR(VLOOKUP(A:A,变更记录表_产品!A:B,2,0),"")</f>
        <v>42744</v>
      </c>
      <c r="C642" s="43" t="str">
        <f>IFERROR(VLOOKUP(A:A,变更记录表_产品!A:C,3,0),"")</f>
        <v>张志瑜</v>
      </c>
      <c r="D642" s="43" t="str">
        <f>IFERROR(VLOOKUP(A:A,变更记录表_产品!A:D,4,0),"")</f>
        <v>采购保障部</v>
      </c>
      <c r="E642" s="43" t="str">
        <f>IFERROR(VLOOKUP(A:A,变更记录表_产品!A:E,5,0),"")</f>
        <v>MIS</v>
      </c>
      <c r="F642" s="40" t="str">
        <f>IFERROR(VLOOKUP(A:A,变更记录表_产品!A:F,6,0),"")</f>
        <v>20170108-16ROR3383 SAO修改-signed</v>
      </c>
      <c r="G642" s="46" t="str">
        <f>IFERROR(VLOOKUP(A:A,变更记录表_产品!A:G,7,0),"")</f>
        <v>16ROR3383该合同已送修发料了，在修理过程中，需改变修理级别及 SAO，目前系统内无法改变</v>
      </c>
      <c r="H642" s="57" t="str">
        <f>IFERROR(VLOOKUP(A:A,变更记录表_产品!A:I,9,0),"")</f>
        <v>高</v>
      </c>
      <c r="I642" s="57">
        <f>IFERROR(VLOOKUP(A:A,变更记录表_产品!A:J,10,0),"")</f>
        <v>0.1</v>
      </c>
      <c r="J642" s="61">
        <f>IFERROR(VLOOKUP(A:A,变更记录表_产品!A:H,8,0),"")</f>
        <v>0</v>
      </c>
      <c r="K642" s="65" t="str">
        <f>IFERROR(VLOOKUP(A:A,变更记录表_产品!A:M,13,0),"")</f>
        <v>杨潇白</v>
      </c>
      <c r="L642" s="65" t="str">
        <f>IFERROR(VLOOKUP(A:A,变更记录表_产品!A:N,14,0),"")</f>
        <v>陈飞</v>
      </c>
      <c r="M642" s="50">
        <f>IFERROR(VLOOKUP(A:A,变更记录表_产品!A:K,11,0),"")</f>
        <v>42751</v>
      </c>
      <c r="N642" s="50">
        <f>IFERROR(VLOOKUP(A:A,变更记录表_产品!A:L,12,0),"")</f>
        <v>42751</v>
      </c>
      <c r="O642" s="20">
        <f t="shared" ca="1" si="9"/>
        <v>373</v>
      </c>
      <c r="P642" s="65" t="str">
        <f>IFERROR(VLOOKUP(A:A,变更记录表_产品!A:O,15,0),"")</f>
        <v>数据变更</v>
      </c>
      <c r="Q642" s="70" t="str">
        <f>IFERROR(VLOOKUP(A:A,变更记录表_产品!A:P,16,0),"")</f>
        <v>已完成</v>
      </c>
      <c r="R642" s="40" t="str">
        <f>IFERROR(VLOOKUP(A:A,变更记录表_产品!A:Q,17,0),"")</f>
        <v>.\数据提取变更签字扫描件\机务\20170108-16ROR3383 SAO修改-signed.pdf</v>
      </c>
      <c r="S642" s="70" t="s">
        <v>92</v>
      </c>
      <c r="T642" s="71" t="s">
        <v>232</v>
      </c>
    </row>
    <row r="643" spans="1:20" ht="67.5">
      <c r="A643" s="19">
        <v>641</v>
      </c>
      <c r="B643" s="50">
        <f>IFERROR(VLOOKUP(A:A,变更记录表_产品!A:B,2,0),"")</f>
        <v>42744</v>
      </c>
      <c r="C643" s="43" t="str">
        <f>IFERROR(VLOOKUP(A:A,变更记录表_产品!A:C,3,0),"")</f>
        <v>张琦</v>
      </c>
      <c r="D643" s="43" t="str">
        <f>IFERROR(VLOOKUP(A:A,变更记录表_产品!A:D,4,0),"")</f>
        <v>维修工程部</v>
      </c>
      <c r="E643" s="43" t="str">
        <f>IFERROR(VLOOKUP(A:A,变更记录表_产品!A:E,5,0),"")</f>
        <v>MIS</v>
      </c>
      <c r="F643" s="40" t="str">
        <f>IFERROR(VLOOKUP(A:A,变更记录表_产品!A:F,6,0),"")</f>
        <v>失效规定集</v>
      </c>
      <c r="G643" s="46" t="str">
        <f>IFERROR(VLOOKUP(A:A,变更记录表_产品!A:G,7,0),"")</f>
        <v>需要失效规定集已整理好 
一部分是0版的（黄色标注） 
一部分是所有版本（绿色标注） 
表里的均是要失效的，请这周尽快完成</v>
      </c>
      <c r="H643" s="57" t="str">
        <f>IFERROR(VLOOKUP(A:A,变更记录表_产品!A:I,9,0),"")</f>
        <v>高</v>
      </c>
      <c r="I643" s="57">
        <f>IFERROR(VLOOKUP(A:A,变更记录表_产品!A:J,10,0),"")</f>
        <v>0</v>
      </c>
      <c r="J643" s="61">
        <f>IFERROR(VLOOKUP(A:A,变更记录表_产品!A:H,8,0),"")</f>
        <v>0</v>
      </c>
      <c r="K643" s="65" t="str">
        <f>IFERROR(VLOOKUP(A:A,变更记录表_产品!A:M,13,0),"")</f>
        <v>程泽</v>
      </c>
      <c r="L643" s="65" t="str">
        <f>IFERROR(VLOOKUP(A:A,变更记录表_产品!A:N,14,0),"")</f>
        <v>陈飞</v>
      </c>
      <c r="M643" s="50">
        <f>IFERROR(VLOOKUP(A:A,变更记录表_产品!A:K,11,0),"")</f>
        <v>42748</v>
      </c>
      <c r="N643" s="50">
        <f>IFERROR(VLOOKUP(A:A,变更记录表_产品!A:L,12,0),"")</f>
        <v>0</v>
      </c>
      <c r="O643" s="20">
        <f t="shared" ref="O643:O706" ca="1" si="10">IFERROR((TODAY()-B643),"")</f>
        <v>373</v>
      </c>
      <c r="P643" s="65" t="str">
        <f>IFERROR(VLOOKUP(A:A,变更记录表_产品!A:O,15,0),"")</f>
        <v>数据变更</v>
      </c>
      <c r="Q643" s="70" t="str">
        <f>IFERROR(VLOOKUP(A:A,变更记录表_产品!A:P,16,0),"")</f>
        <v>进行中</v>
      </c>
      <c r="R643" s="40" t="str">
        <f>IFERROR(VLOOKUP(A:A,变更记录表_产品!A:Q,17,0),"")</f>
        <v>无需签字</v>
      </c>
      <c r="S643" s="70" t="s">
        <v>144</v>
      </c>
      <c r="T643" s="71" t="s">
        <v>232</v>
      </c>
    </row>
    <row r="644" spans="1:20" ht="45">
      <c r="A644" s="19">
        <v>642</v>
      </c>
      <c r="B644" s="50">
        <f>IFERROR(VLOOKUP(A:A,变更记录表_产品!A:B,2,0),"")</f>
        <v>42744</v>
      </c>
      <c r="C644" s="43" t="str">
        <f>IFERROR(VLOOKUP(A:A,变更记录表_产品!A:C,3,0),"")</f>
        <v>张琦</v>
      </c>
      <c r="D644" s="43" t="str">
        <f>IFERROR(VLOOKUP(A:A,变更记录表_产品!A:D,4,0),"")</f>
        <v>维修工程部</v>
      </c>
      <c r="E644" s="43" t="str">
        <f>IFERROR(VLOOKUP(A:A,变更记录表_产品!A:E,5,0),"")</f>
        <v>MIS</v>
      </c>
      <c r="F644" s="40" t="str">
        <f>IFERROR(VLOOKUP(A:A,变更记录表_产品!A:F,6,0),"")</f>
        <v>RiskSourceMeasuresExp</v>
      </c>
      <c r="G644" s="46" t="str">
        <f>IFERROR(VLOOKUP(A:A,变更记录表_产品!A:G,7,0),"")</f>
        <v>烦请导出一份目前危险源管理内所有状态的（编辑、待批、已批）。 烦请这两天就导出给我。 
业务在导出的状态下进行数据处理，然后再导入。</v>
      </c>
      <c r="H644" s="57" t="str">
        <f>IFERROR(VLOOKUP(A:A,变更记录表_产品!A:I,9,0),"")</f>
        <v>高</v>
      </c>
      <c r="I644" s="57">
        <f>IFERROR(VLOOKUP(A:A,变更记录表_产品!A:J,10,0),"")</f>
        <v>0.2</v>
      </c>
      <c r="J644" s="61" t="str">
        <f>IFERROR(VLOOKUP(A:A,变更记录表_产品!A:H,8,0),"")</f>
        <v>导出加导入</v>
      </c>
      <c r="K644" s="65" t="str">
        <f>IFERROR(VLOOKUP(A:A,变更记录表_产品!A:M,13,0),"")</f>
        <v>程泽</v>
      </c>
      <c r="L644" s="65" t="str">
        <f>IFERROR(VLOOKUP(A:A,变更记录表_产品!A:N,14,0),"")</f>
        <v>陈飞</v>
      </c>
      <c r="M644" s="50">
        <f>IFERROR(VLOOKUP(A:A,变更记录表_产品!A:K,11,0),"")</f>
        <v>42748</v>
      </c>
      <c r="N644" s="50" t="str">
        <f>IFERROR(VLOOKUP(A:A,变更记录表_产品!A:L,12,0),"")</f>
        <v>2017/1/11 导出
2017/1/12 导入</v>
      </c>
      <c r="O644" s="20">
        <f t="shared" ca="1" si="10"/>
        <v>373</v>
      </c>
      <c r="P644" s="65" t="str">
        <f>IFERROR(VLOOKUP(A:A,变更记录表_产品!A:O,15,0),"")</f>
        <v>数据提取</v>
      </c>
      <c r="Q644" s="70" t="str">
        <f>IFERROR(VLOOKUP(A:A,变更记录表_产品!A:P,16,0),"")</f>
        <v>已完成</v>
      </c>
      <c r="R644" s="40" t="str">
        <f>IFERROR(VLOOKUP(A:A,变更记录表_产品!A:Q,17,0),"")</f>
        <v>.\数据提取变更签字扫描件\机务\20170224.pdf</v>
      </c>
      <c r="S644" s="70" t="s">
        <v>348</v>
      </c>
      <c r="T644" s="71" t="s">
        <v>232</v>
      </c>
    </row>
    <row r="645" spans="1:20">
      <c r="A645" s="19">
        <v>643</v>
      </c>
      <c r="B645" s="50">
        <f>IFERROR(VLOOKUP(A:A,变更记录表_产品!A:B,2,0),"")</f>
        <v>42744</v>
      </c>
      <c r="C645" s="43" t="str">
        <f>IFERROR(VLOOKUP(A:A,变更记录表_产品!A:C,3,0),"")</f>
        <v>张志瑜</v>
      </c>
      <c r="D645" s="43" t="str">
        <f>IFERROR(VLOOKUP(A:A,变更记录表_产品!A:D,4,0),"")</f>
        <v>采购保障部</v>
      </c>
      <c r="E645" s="43" t="str">
        <f>IFERROR(VLOOKUP(A:A,变更记录表_产品!A:E,5,0),"")</f>
        <v>MIS</v>
      </c>
      <c r="F645" s="40" t="str">
        <f>IFERROR(VLOOKUP(A:A,变更记录表_产品!A:F,6,0),"")</f>
        <v>20170109-SOLS去向单位修改-signed</v>
      </c>
      <c r="G645" s="46" t="str">
        <f>IFERROR(VLOOKUP(A:A,变更记录表_产品!A:G,7,0),"")</f>
        <v>SOLS去向单位批量修改</v>
      </c>
      <c r="H645" s="57" t="str">
        <f>IFERROR(VLOOKUP(A:A,变更记录表_产品!A:I,9,0),"")</f>
        <v>中</v>
      </c>
      <c r="I645" s="57">
        <f>IFERROR(VLOOKUP(A:A,变更记录表_产品!A:J,10,0),"")</f>
        <v>0.1</v>
      </c>
      <c r="J645" s="61">
        <f>IFERROR(VLOOKUP(A:A,变更记录表_产品!A:H,8,0),"")</f>
        <v>0</v>
      </c>
      <c r="K645" s="65" t="str">
        <f>IFERROR(VLOOKUP(A:A,变更记录表_产品!A:M,13,0),"")</f>
        <v>杨潇白</v>
      </c>
      <c r="L645" s="65" t="str">
        <f>IFERROR(VLOOKUP(A:A,变更记录表_产品!A:N,14,0),"")</f>
        <v>陈飞</v>
      </c>
      <c r="M645" s="50">
        <f>IFERROR(VLOOKUP(A:A,变更记录表_产品!A:K,11,0),"")</f>
        <v>0</v>
      </c>
      <c r="N645" s="50">
        <f>IFERROR(VLOOKUP(A:A,变更记录表_产品!A:L,12,0),"")</f>
        <v>42751</v>
      </c>
      <c r="O645" s="20">
        <f t="shared" ca="1" si="10"/>
        <v>373</v>
      </c>
      <c r="P645" s="65" t="str">
        <f>IFERROR(VLOOKUP(A:A,变更记录表_产品!A:O,15,0),"")</f>
        <v>数据变更</v>
      </c>
      <c r="Q645" s="70" t="str">
        <f>IFERROR(VLOOKUP(A:A,变更记录表_产品!A:P,16,0),"")</f>
        <v>已完成</v>
      </c>
      <c r="R645" s="40" t="str">
        <f>IFERROR(VLOOKUP(A:A,变更记录表_产品!A:Q,17,0),"")</f>
        <v>.\数据提取变更签字扫描件\机务\20170109-SOLS去向单位修改-signed.pdf</v>
      </c>
      <c r="S645" s="70" t="s">
        <v>92</v>
      </c>
      <c r="T645" s="71" t="s">
        <v>232</v>
      </c>
    </row>
    <row r="646" spans="1:20" ht="22.5">
      <c r="A646" s="19">
        <v>644</v>
      </c>
      <c r="B646" s="50">
        <f>IFERROR(VLOOKUP(A:A,变更记录表_产品!A:B,2,0),"")</f>
        <v>42745</v>
      </c>
      <c r="C646" s="43" t="str">
        <f>IFERROR(VLOOKUP(A:A,变更记录表_产品!A:C,3,0),"")</f>
        <v>盛斌斌</v>
      </c>
      <c r="D646" s="43" t="str">
        <f>IFERROR(VLOOKUP(A:A,变更记录表_产品!A:D,4,0),"")</f>
        <v>维修工程部</v>
      </c>
      <c r="E646" s="43" t="str">
        <f>IFERROR(VLOOKUP(A:A,变更记录表_产品!A:E,5,0),"")</f>
        <v>MIS</v>
      </c>
      <c r="F646" s="40" t="str">
        <f>IFERROR(VLOOKUP(A:A,变更记录表_产品!A:F,6,0),"")</f>
        <v>删除两步移动步骤2</v>
      </c>
      <c r="G646" s="46" t="str">
        <f>IFERROR(VLOOKUP(A:A,变更记录表_产品!A:G,7,0),"")</f>
        <v>把PN：642-4001-501 SN：12599001 这个件的最近两步移动步骤删除，使之回到569626的EXHAUST上</v>
      </c>
      <c r="H646" s="57" t="str">
        <f>IFERROR(VLOOKUP(A:A,变更记录表_产品!A:I,9,0),"")</f>
        <v>中</v>
      </c>
      <c r="I646" s="57">
        <f>IFERROR(VLOOKUP(A:A,变更记录表_产品!A:J,10,0),"")</f>
        <v>0.1</v>
      </c>
      <c r="J646" s="61" t="str">
        <f>IFERROR(VLOOKUP(A:A,变更记录表_产品!A:H,8,0),"")</f>
        <v>定检写错FLB，拆下了错误的序号</v>
      </c>
      <c r="K646" s="65" t="str">
        <f>IFERROR(VLOOKUP(A:A,变更记录表_产品!A:M,13,0),"")</f>
        <v>程泽</v>
      </c>
      <c r="L646" s="65" t="str">
        <f>IFERROR(VLOOKUP(A:A,变更记录表_产品!A:N,14,0),"")</f>
        <v>陈飞</v>
      </c>
      <c r="M646" s="50">
        <f>IFERROR(VLOOKUP(A:A,变更记录表_产品!A:K,11,0),"")</f>
        <v>0</v>
      </c>
      <c r="N646" s="50">
        <f>IFERROR(VLOOKUP(A:A,变更记录表_产品!A:L,12,0),"")</f>
        <v>42751</v>
      </c>
      <c r="O646" s="20">
        <f t="shared" ca="1" si="10"/>
        <v>372</v>
      </c>
      <c r="P646" s="65" t="str">
        <f>IFERROR(VLOOKUP(A:A,变更记录表_产品!A:O,15,0),"")</f>
        <v>数据变更</v>
      </c>
      <c r="Q646" s="70" t="str">
        <f>IFERROR(VLOOKUP(A:A,变更记录表_产品!A:P,16,0),"")</f>
        <v>已完成</v>
      </c>
      <c r="R646" s="40" t="str">
        <f>IFERROR(VLOOKUP(A:A,变更记录表_产品!A:Q,17,0),"")</f>
        <v>.\数据提取变更签字扫描件\机务\20170215.pdf</v>
      </c>
      <c r="S646" s="70" t="s">
        <v>92</v>
      </c>
      <c r="T646" s="71" t="s">
        <v>232</v>
      </c>
    </row>
    <row r="647" spans="1:20" ht="22.5">
      <c r="A647" s="19">
        <v>645</v>
      </c>
      <c r="B647" s="50">
        <f>IFERROR(VLOOKUP(A:A,变更记录表_产品!A:B,2,0),"")</f>
        <v>42745</v>
      </c>
      <c r="C647" s="43" t="str">
        <f>IFERROR(VLOOKUP(A:A,变更记录表_产品!A:C,3,0),"")</f>
        <v>张志瑜</v>
      </c>
      <c r="D647" s="43" t="str">
        <f>IFERROR(VLOOKUP(A:A,变更记录表_产品!A:D,4,0),"")</f>
        <v>采购保障部</v>
      </c>
      <c r="E647" s="43" t="str">
        <f>IFERROR(VLOOKUP(A:A,变更记录表_产品!A:E,5,0),"")</f>
        <v>MIS</v>
      </c>
      <c r="F647" s="40" t="str">
        <f>IFERROR(VLOOKUP(A:A,变更记录表_产品!A:F,6,0),"")</f>
        <v>20170110-16ROR1060厂商名称修改</v>
      </c>
      <c r="G647" s="46" t="str">
        <f>IFERROR(VLOOKUP(A:A,变更记录表_产品!A:G,7,0),"")</f>
        <v>16ROR1060把厂家编号和名称改为：  0142，  GE ENGINE SERVICES, LLC</v>
      </c>
      <c r="H647" s="57" t="str">
        <f>IFERROR(VLOOKUP(A:A,变更记录表_产品!A:I,9,0),"")</f>
        <v>中</v>
      </c>
      <c r="I647" s="57">
        <f>IFERROR(VLOOKUP(A:A,变更记录表_产品!A:J,10,0),"")</f>
        <v>0.1</v>
      </c>
      <c r="J647" s="61">
        <f>IFERROR(VLOOKUP(A:A,变更记录表_产品!A:H,8,0),"")</f>
        <v>0</v>
      </c>
      <c r="K647" s="65" t="str">
        <f>IFERROR(VLOOKUP(A:A,变更记录表_产品!A:M,13,0),"")</f>
        <v>杨潇白</v>
      </c>
      <c r="L647" s="65" t="str">
        <f>IFERROR(VLOOKUP(A:A,变更记录表_产品!A:N,14,0),"")</f>
        <v>陈飞</v>
      </c>
      <c r="M647" s="50">
        <f>IFERROR(VLOOKUP(A:A,变更记录表_产品!A:K,11,0),"")</f>
        <v>0</v>
      </c>
      <c r="N647" s="50">
        <f>IFERROR(VLOOKUP(A:A,变更记录表_产品!A:L,12,0),"")</f>
        <v>42770</v>
      </c>
      <c r="O647" s="20">
        <f t="shared" ca="1" si="10"/>
        <v>372</v>
      </c>
      <c r="P647" s="65" t="str">
        <f>IFERROR(VLOOKUP(A:A,变更记录表_产品!A:O,15,0),"")</f>
        <v>数据变更</v>
      </c>
      <c r="Q647" s="70" t="str">
        <f>IFERROR(VLOOKUP(A:A,变更记录表_产品!A:P,16,0),"")</f>
        <v>已完成</v>
      </c>
      <c r="R647" s="40" t="str">
        <f>IFERROR(VLOOKUP(A:A,变更记录表_产品!A:Q,17,0),"")</f>
        <v>.\数据提取变更签字扫描件\机务\20170109-16ROR1060厂商名称修改-signed.pdf</v>
      </c>
      <c r="S647" s="70" t="s">
        <v>349</v>
      </c>
      <c r="T647" s="71" t="s">
        <v>232</v>
      </c>
    </row>
    <row r="648" spans="1:20">
      <c r="A648" s="19">
        <v>646</v>
      </c>
      <c r="B648" s="50">
        <f>IFERROR(VLOOKUP(A:A,变更记录表_产品!A:B,2,0),"")</f>
        <v>42745</v>
      </c>
      <c r="C648" s="43" t="str">
        <f>IFERROR(VLOOKUP(A:A,变更记录表_产品!A:C,3,0),"")</f>
        <v>张志瑜</v>
      </c>
      <c r="D648" s="43" t="str">
        <f>IFERROR(VLOOKUP(A:A,变更记录表_产品!A:D,4,0),"")</f>
        <v>采购保障部</v>
      </c>
      <c r="E648" s="43" t="str">
        <f>IFERROR(VLOOKUP(A:A,变更记录表_产品!A:E,5,0),"")</f>
        <v>MIS</v>
      </c>
      <c r="F648" s="40" t="str">
        <f>IFERROR(VLOOKUP(A:A,变更记录表_产品!A:F,6,0),"")</f>
        <v>20170110-17POS0008取消收料记录---紧急！</v>
      </c>
      <c r="G648" s="46" t="str">
        <f>IFERROR(VLOOKUP(A:A,变更记录表_产品!A:G,7,0),"")</f>
        <v>17POS0008 取消收料记录</v>
      </c>
      <c r="H648" s="57" t="str">
        <f>IFERROR(VLOOKUP(A:A,变更记录表_产品!A:I,9,0),"")</f>
        <v>高</v>
      </c>
      <c r="I648" s="57">
        <f>IFERROR(VLOOKUP(A:A,变更记录表_产品!A:J,10,0),"")</f>
        <v>0.1</v>
      </c>
      <c r="J648" s="61">
        <f>IFERROR(VLOOKUP(A:A,变更记录表_产品!A:H,8,0),"")</f>
        <v>0</v>
      </c>
      <c r="K648" s="65" t="str">
        <f>IFERROR(VLOOKUP(A:A,变更记录表_产品!A:M,13,0),"")</f>
        <v>杨潇白</v>
      </c>
      <c r="L648" s="65" t="str">
        <f>IFERROR(VLOOKUP(A:A,变更记录表_产品!A:N,14,0),"")</f>
        <v>陈飞</v>
      </c>
      <c r="M648" s="50">
        <f>IFERROR(VLOOKUP(A:A,变更记录表_产品!A:K,11,0),"")</f>
        <v>0</v>
      </c>
      <c r="N648" s="50">
        <f>IFERROR(VLOOKUP(A:A,变更记录表_产品!A:L,12,0),"")</f>
        <v>42751</v>
      </c>
      <c r="O648" s="20">
        <f t="shared" ca="1" si="10"/>
        <v>372</v>
      </c>
      <c r="P648" s="65" t="str">
        <f>IFERROR(VLOOKUP(A:A,变更记录表_产品!A:O,15,0),"")</f>
        <v>数据变更</v>
      </c>
      <c r="Q648" s="70" t="str">
        <f>IFERROR(VLOOKUP(A:A,变更记录表_产品!A:P,16,0),"")</f>
        <v>已完成</v>
      </c>
      <c r="R648" s="40" t="str">
        <f>IFERROR(VLOOKUP(A:A,变更记录表_产品!A:Q,17,0),"")</f>
        <v>.\数据提取变更签字扫描件\机务\20170110-17POS0008取消收料记录-signed.pdf</v>
      </c>
      <c r="S648" s="70" t="s">
        <v>92</v>
      </c>
      <c r="T648" s="71" t="s">
        <v>232</v>
      </c>
    </row>
    <row r="649" spans="1:20" ht="56.25">
      <c r="A649" s="19">
        <v>647</v>
      </c>
      <c r="B649" s="50">
        <f>IFERROR(VLOOKUP(A:A,变更记录表_产品!A:B,2,0),"")</f>
        <v>42746</v>
      </c>
      <c r="C649" s="43" t="str">
        <f>IFERROR(VLOOKUP(A:A,变更记录表_产品!A:C,3,0),"")</f>
        <v>张志瑜</v>
      </c>
      <c r="D649" s="43" t="str">
        <f>IFERROR(VLOOKUP(A:A,变更记录表_产品!A:D,4,0),"")</f>
        <v>采购保障部</v>
      </c>
      <c r="E649" s="43" t="str">
        <f>IFERROR(VLOOKUP(A:A,变更记录表_产品!A:E,5,0),"")</f>
        <v>MIS</v>
      </c>
      <c r="F649" s="40" t="str">
        <f>IFERROR(VLOOKUP(A:A,变更记录表_产品!A:F,6,0),"")</f>
        <v>20170111-25-1483-03无法转库指令-signed</v>
      </c>
      <c r="G649" s="46" t="str">
        <f>IFERROR(VLOOKUP(A:A,变更记录表_产品!A:G,7,0),"")</f>
        <v xml:space="preserve">件号：25-1483-03 该件在 2011 年是 RL（6 类件）件，有采购收料数据，带有序号。后来该件件号定义修改为 E
（1 类件）件后。现在要做转库指令申请，系统出错。 </v>
      </c>
      <c r="H649" s="57" t="str">
        <f>IFERROR(VLOOKUP(A:A,变更记录表_产品!A:I,9,0),"")</f>
        <v>中</v>
      </c>
      <c r="I649" s="57">
        <f>IFERROR(VLOOKUP(A:A,变更记录表_产品!A:J,10,0),"")</f>
        <v>0</v>
      </c>
      <c r="J649" s="61">
        <f>IFERROR(VLOOKUP(A:A,变更记录表_产品!A:H,8,0),"")</f>
        <v>0</v>
      </c>
      <c r="K649" s="65" t="str">
        <f>IFERROR(VLOOKUP(A:A,变更记录表_产品!A:M,13,0),"")</f>
        <v>杨潇白</v>
      </c>
      <c r="L649" s="65" t="str">
        <f>IFERROR(VLOOKUP(A:A,变更记录表_产品!A:N,14,0),"")</f>
        <v>陈飞</v>
      </c>
      <c r="M649" s="50">
        <f>IFERROR(VLOOKUP(A:A,变更记录表_产品!A:K,11,0),"")</f>
        <v>0</v>
      </c>
      <c r="N649" s="50">
        <f>IFERROR(VLOOKUP(A:A,变更记录表_产品!A:L,12,0),"")</f>
        <v>0</v>
      </c>
      <c r="O649" s="20">
        <f t="shared" ca="1" si="10"/>
        <v>371</v>
      </c>
      <c r="P649" s="65" t="str">
        <f>IFERROR(VLOOKUP(A:A,变更记录表_产品!A:O,15,0),"")</f>
        <v>数据变更</v>
      </c>
      <c r="Q649" s="70" t="str">
        <f>IFERROR(VLOOKUP(A:A,变更记录表_产品!A:P,16,0),"")</f>
        <v>进行中</v>
      </c>
      <c r="R649" s="40" t="str">
        <f>IFERROR(VLOOKUP(A:A,变更记录表_产品!A:Q,17,0),"")</f>
        <v>.\数据提取变更签字扫描件\机务\20170111-25-1483-03无法转库指令-signed.pdf</v>
      </c>
      <c r="S649" s="70" t="s">
        <v>92</v>
      </c>
      <c r="T649" s="71" t="s">
        <v>232</v>
      </c>
    </row>
    <row r="650" spans="1:20" ht="135">
      <c r="A650" s="19">
        <v>648</v>
      </c>
      <c r="B650" s="50">
        <f>IFERROR(VLOOKUP(A:A,变更记录表_产品!A:B,2,0),"")</f>
        <v>42747</v>
      </c>
      <c r="C650" s="43" t="str">
        <f>IFERROR(VLOOKUP(A:A,变更记录表_产品!A:C,3,0),"")</f>
        <v>周磊</v>
      </c>
      <c r="D650" s="43" t="str">
        <f>IFERROR(VLOOKUP(A:A,变更记录表_产品!A:D,4,0),"")</f>
        <v>维修工程部</v>
      </c>
      <c r="E650" s="43" t="str">
        <f>IFERROR(VLOOKUP(A:A,变更记录表_产品!A:E,5,0),"")</f>
        <v>MIS</v>
      </c>
      <c r="F650" s="40" t="str">
        <f>IFERROR(VLOOKUP(A:A,变更记录表_产品!A:F,6,0),"")</f>
        <v>修改B6970的8D包工卡的完工记录</v>
      </c>
      <c r="G650" s="46" t="str">
        <f>IFERROR(VLOOKUP(A:A,变更记录表_产品!A:G,7,0),"")</f>
        <v>B6970 TGPE-M7900-001 WO161025924816
B6970 TGPE-M3831-001 WO161025924814
B6970 TGPE-A521000-01-1 WO161025924807
B6970 TGPE-A255000-01-1 WO161025924798
B6970 TGPE-A242400-01-2 WO161025924795
B6970 TGCB-4611-001 WO161025924793
B6970 TGCB-2526-001 WO161025924791
B6970 TGPE-M290000-01-1 WO161025924812
B6970 TGPE-M4990-001 WO161025924815
烦请将这些工卡在系统里的完工时间都更改为：2017-01-10，FH：15288.51，FC：6905 （请见附件）</v>
      </c>
      <c r="H650" s="57" t="str">
        <f>IFERROR(VLOOKUP(A:A,变更记录表_产品!A:I,9,0),"")</f>
        <v>高</v>
      </c>
      <c r="I650" s="57">
        <f>IFERROR(VLOOKUP(A:A,变更记录表_产品!A:J,10,0),"")</f>
        <v>0.1</v>
      </c>
      <c r="J650" s="61" t="str">
        <f>IFERROR(VLOOKUP(A:A,变更记录表_产品!A:H,8,0),"")</f>
        <v>航线人员在MIS中录入工卡完工时，录错了日期。造成MIS中工卡完工时间与实际不一致。</v>
      </c>
      <c r="K650" s="65" t="str">
        <f>IFERROR(VLOOKUP(A:A,变更记录表_产品!A:M,13,0),"")</f>
        <v>程泽</v>
      </c>
      <c r="L650" s="65" t="str">
        <f>IFERROR(VLOOKUP(A:A,变更记录表_产品!A:N,14,0),"")</f>
        <v>陈飞</v>
      </c>
      <c r="M650" s="50">
        <f>IFERROR(VLOOKUP(A:A,变更记录表_产品!A:K,11,0),"")</f>
        <v>0</v>
      </c>
      <c r="N650" s="50">
        <f>IFERROR(VLOOKUP(A:A,变更记录表_产品!A:L,12,0),"")</f>
        <v>42751</v>
      </c>
      <c r="O650" s="20">
        <f t="shared" ca="1" si="10"/>
        <v>370</v>
      </c>
      <c r="P650" s="65" t="str">
        <f>IFERROR(VLOOKUP(A:A,变更记录表_产品!A:O,15,0),"")</f>
        <v>数据变更</v>
      </c>
      <c r="Q650" s="70" t="str">
        <f>IFERROR(VLOOKUP(A:A,变更记录表_产品!A:P,16,0),"")</f>
        <v>已完成</v>
      </c>
      <c r="R650" s="40" t="str">
        <f>IFERROR(VLOOKUP(A:A,变更记录表_产品!A:Q,17,0),"")</f>
        <v>.\数据提取变更签字扫描件\机务\20170224.pdf</v>
      </c>
      <c r="S650" s="70" t="s">
        <v>92</v>
      </c>
      <c r="T650" s="71" t="s">
        <v>232</v>
      </c>
    </row>
    <row r="651" spans="1:20">
      <c r="A651" s="19">
        <v>649</v>
      </c>
      <c r="B651" s="50">
        <f>IFERROR(VLOOKUP(A:A,变更记录表_产品!A:B,2,0),"")</f>
        <v>42746</v>
      </c>
      <c r="C651" s="43" t="str">
        <f>IFERROR(VLOOKUP(A:A,变更记录表_产品!A:C,3,0),"")</f>
        <v>周磊</v>
      </c>
      <c r="D651" s="43" t="str">
        <f>IFERROR(VLOOKUP(A:A,变更记录表_产品!A:D,4,0),"")</f>
        <v>维修工程部</v>
      </c>
      <c r="E651" s="43" t="str">
        <f>IFERROR(VLOOKUP(A:A,变更记录表_产品!A:E,5,0),"")</f>
        <v>MIS</v>
      </c>
      <c r="F651" s="40" t="str">
        <f>IFERROR(VLOOKUP(A:A,变更记录表_产品!A:F,6,0),"")</f>
        <v>需要导出所有MAO的完工记录</v>
      </c>
      <c r="G651" s="46">
        <f>IFERROR(VLOOKUP(A:A,变更记录表_产品!A:G,7,0),"")</f>
        <v>0</v>
      </c>
      <c r="H651" s="57" t="str">
        <f>IFERROR(VLOOKUP(A:A,变更记录表_产品!A:I,9,0),"")</f>
        <v>高</v>
      </c>
      <c r="I651" s="57">
        <f>IFERROR(VLOOKUP(A:A,变更记录表_产品!A:J,10,0),"")</f>
        <v>0.1</v>
      </c>
      <c r="J651" s="61">
        <f>IFERROR(VLOOKUP(A:A,变更记录表_产品!A:H,8,0),"")</f>
        <v>0</v>
      </c>
      <c r="K651" s="65" t="str">
        <f>IFERROR(VLOOKUP(A:A,变更记录表_产品!A:M,13,0),"")</f>
        <v>程泽</v>
      </c>
      <c r="L651" s="65" t="str">
        <f>IFERROR(VLOOKUP(A:A,变更记录表_产品!A:N,14,0),"")</f>
        <v>陈飞</v>
      </c>
      <c r="M651" s="50">
        <f>IFERROR(VLOOKUP(A:A,变更记录表_产品!A:K,11,0),"")</f>
        <v>0</v>
      </c>
      <c r="N651" s="50">
        <f>IFERROR(VLOOKUP(A:A,变更记录表_产品!A:L,12,0),"")</f>
        <v>42746</v>
      </c>
      <c r="O651" s="20">
        <f t="shared" ca="1" si="10"/>
        <v>371</v>
      </c>
      <c r="P651" s="65" t="str">
        <f>IFERROR(VLOOKUP(A:A,变更记录表_产品!A:O,15,0),"")</f>
        <v>数据变更</v>
      </c>
      <c r="Q651" s="70" t="str">
        <f>IFERROR(VLOOKUP(A:A,变更记录表_产品!A:P,16,0),"")</f>
        <v>已完成</v>
      </c>
      <c r="R651" s="40" t="str">
        <f>IFERROR(VLOOKUP(A:A,变更记录表_产品!A:Q,17,0),"")</f>
        <v>.\数据提取变更签字扫描件\机务\20170224.pdf</v>
      </c>
      <c r="S651" s="70" t="s">
        <v>348</v>
      </c>
      <c r="T651" s="71" t="s">
        <v>232</v>
      </c>
    </row>
    <row r="652" spans="1:20" ht="33.75">
      <c r="A652" s="19">
        <v>650</v>
      </c>
      <c r="B652" s="50">
        <f>IFERROR(VLOOKUP(A:A,变更记录表_产品!A:B,2,0),"")</f>
        <v>42748</v>
      </c>
      <c r="C652" s="43" t="str">
        <f>IFERROR(VLOOKUP(A:A,变更记录表_产品!A:C,3,0),"")</f>
        <v>张琦</v>
      </c>
      <c r="D652" s="43" t="str">
        <f>IFERROR(VLOOKUP(A:A,变更记录表_产品!A:D,4,0),"")</f>
        <v>维修工程部</v>
      </c>
      <c r="E652" s="43" t="str">
        <f>IFERROR(VLOOKUP(A:A,变更记录表_产品!A:E,5,0),"")</f>
        <v>MIS</v>
      </c>
      <c r="F652" s="40" t="str">
        <f>IFERROR(VLOOKUP(A:A,变更记录表_产品!A:F,6,0),"")</f>
        <v>EO批准人更改</v>
      </c>
      <c r="G652" s="46" t="str">
        <f>IFERROR(VLOOKUP(A:A,变更记录表_产品!A:G,7,0),"")</f>
        <v>EOA320一71一011 R3版《改装风扇整流罩前部锁扣》，误操作了（审核和批准都是陆卫中一人）。烦请将批准人改为 许铮。</v>
      </c>
      <c r="H652" s="57" t="str">
        <f>IFERROR(VLOOKUP(A:A,变更记录表_产品!A:I,9,0),"")</f>
        <v>高</v>
      </c>
      <c r="I652" s="57">
        <f>IFERROR(VLOOKUP(A:A,变更记录表_产品!A:J,10,0),"")</f>
        <v>0.1</v>
      </c>
      <c r="J652" s="61">
        <f>IFERROR(VLOOKUP(A:A,变更记录表_产品!A:H,8,0),"")</f>
        <v>0</v>
      </c>
      <c r="K652" s="65" t="str">
        <f>IFERROR(VLOOKUP(A:A,变更记录表_产品!A:M,13,0),"")</f>
        <v>程泽</v>
      </c>
      <c r="L652" s="65" t="str">
        <f>IFERROR(VLOOKUP(A:A,变更记录表_产品!A:N,14,0),"")</f>
        <v>陈飞</v>
      </c>
      <c r="M652" s="50">
        <f>IFERROR(VLOOKUP(A:A,变更记录表_产品!A:K,11,0),"")</f>
        <v>0</v>
      </c>
      <c r="N652" s="50">
        <f>IFERROR(VLOOKUP(A:A,变更记录表_产品!A:L,12,0),"")</f>
        <v>42751</v>
      </c>
      <c r="O652" s="20">
        <f t="shared" ca="1" si="10"/>
        <v>369</v>
      </c>
      <c r="P652" s="65" t="str">
        <f>IFERROR(VLOOKUP(A:A,变更记录表_产品!A:O,15,0),"")</f>
        <v>数据变更</v>
      </c>
      <c r="Q652" s="70" t="str">
        <f>IFERROR(VLOOKUP(A:A,变更记录表_产品!A:P,16,0),"")</f>
        <v>已完成</v>
      </c>
      <c r="R652" s="40" t="str">
        <f>IFERROR(VLOOKUP(A:A,变更记录表_产品!A:Q,17,0),"")</f>
        <v>.\数据提取变更签字扫描件\机务\20170124.pdf</v>
      </c>
      <c r="S652" s="70" t="s">
        <v>92</v>
      </c>
      <c r="T652" s="71" t="s">
        <v>232</v>
      </c>
    </row>
    <row r="653" spans="1:20" ht="45">
      <c r="A653" s="19">
        <v>651</v>
      </c>
      <c r="B653" s="50">
        <f>IFERROR(VLOOKUP(A:A,变更记录表_产品!A:B,2,0),"")</f>
        <v>42751</v>
      </c>
      <c r="C653" s="43" t="str">
        <f>IFERROR(VLOOKUP(A:A,变更记录表_产品!A:C,3,0),"")</f>
        <v>张志瑜</v>
      </c>
      <c r="D653" s="43" t="str">
        <f>IFERROR(VLOOKUP(A:A,变更记录表_产品!A:D,4,0),"")</f>
        <v>采购保障部</v>
      </c>
      <c r="E653" s="43" t="str">
        <f>IFERROR(VLOOKUP(A:A,变更记录表_产品!A:E,5,0),"")</f>
        <v>MIS</v>
      </c>
      <c r="F653" s="40" t="str">
        <f>IFERROR(VLOOKUP(A:A,变更记录表_产品!A:F,6,0),"")</f>
        <v>20170114-17POP0082 件号15800-440收料删除-signed</v>
      </c>
      <c r="G653" s="46" t="str">
        <f>IFERROR(VLOOKUP(A:A,变更记录表_产品!A:G,7,0),"")</f>
        <v xml:space="preserve">17POP0082 该合同中的件号：15800-440， 序号：16063404 收料入库错误。请 IT 删除该序号的所有收料/
验收记录，以及该序号的证书查询记录 </v>
      </c>
      <c r="H653" s="57" t="str">
        <f>IFERROR(VLOOKUP(A:A,变更记录表_产品!A:I,9,0),"")</f>
        <v>高</v>
      </c>
      <c r="I653" s="57">
        <f>IFERROR(VLOOKUP(A:A,变更记录表_产品!A:J,10,0),"")</f>
        <v>0.1</v>
      </c>
      <c r="J653" s="61">
        <f>IFERROR(VLOOKUP(A:A,变更记录表_产品!A:H,8,0),"")</f>
        <v>0</v>
      </c>
      <c r="K653" s="65" t="str">
        <f>IFERROR(VLOOKUP(A:A,变更记录表_产品!A:M,13,0),"")</f>
        <v>杨潇白</v>
      </c>
      <c r="L653" s="65" t="str">
        <f>IFERROR(VLOOKUP(A:A,变更记录表_产品!A:N,14,0),"")</f>
        <v>陈飞</v>
      </c>
      <c r="M653" s="50">
        <f>IFERROR(VLOOKUP(A:A,变更记录表_产品!A:K,11,0),"")</f>
        <v>0</v>
      </c>
      <c r="N653" s="50">
        <f>IFERROR(VLOOKUP(A:A,变更记录表_产品!A:L,12,0),"")</f>
        <v>42759</v>
      </c>
      <c r="O653" s="20">
        <f t="shared" ca="1" si="10"/>
        <v>366</v>
      </c>
      <c r="P653" s="65" t="str">
        <f>IFERROR(VLOOKUP(A:A,变更记录表_产品!A:O,15,0),"")</f>
        <v>数据变更</v>
      </c>
      <c r="Q653" s="70" t="str">
        <f>IFERROR(VLOOKUP(A:A,变更记录表_产品!A:P,16,0),"")</f>
        <v>已完成</v>
      </c>
      <c r="R653" s="40" t="str">
        <f>IFERROR(VLOOKUP(A:A,变更记录表_产品!A:Q,17,0),"")</f>
        <v>.\数据提取变更签字扫描件\机务\20170114-17POP0082 件号15800-440收料删除-signed.pdf</v>
      </c>
      <c r="S653" s="70" t="s">
        <v>92</v>
      </c>
      <c r="T653" s="71" t="s">
        <v>232</v>
      </c>
    </row>
    <row r="654" spans="1:20" ht="33.75">
      <c r="A654" s="19">
        <v>652</v>
      </c>
      <c r="B654" s="50">
        <f>IFERROR(VLOOKUP(A:A,变更记录表_产品!A:B,2,0),"")</f>
        <v>42751</v>
      </c>
      <c r="C654" s="43" t="str">
        <f>IFERROR(VLOOKUP(A:A,变更记录表_产品!A:C,3,0),"")</f>
        <v>张志瑜</v>
      </c>
      <c r="D654" s="43" t="str">
        <f>IFERROR(VLOOKUP(A:A,变更记录表_产品!A:D,4,0),"")</f>
        <v>采购保障部</v>
      </c>
      <c r="E654" s="43" t="str">
        <f>IFERROR(VLOOKUP(A:A,变更记录表_产品!A:E,5,0),"")</f>
        <v>MIS</v>
      </c>
      <c r="F654" s="40" t="str">
        <f>IFERROR(VLOOKUP(A:A,变更记录表_产品!A:F,6,0),"")</f>
        <v>20170116-错误工具件号225-815-150修改-signed</v>
      </c>
      <c r="G654" s="46" t="str">
        <f>IFERROR(VLOOKUP(A:A,变更记录表_产品!A:G,7,0),"")</f>
        <v>工具件号 225-815-150把老件号：225-815-150 直接用新件号：224-815-150 覆盖掉.合同 16POT0401 的件号也需用新件号覆盖</v>
      </c>
      <c r="H654" s="57" t="str">
        <f>IFERROR(VLOOKUP(A:A,变更记录表_产品!A:I,9,0),"")</f>
        <v>中</v>
      </c>
      <c r="I654" s="57">
        <f>IFERROR(VLOOKUP(A:A,变更记录表_产品!A:J,10,0),"")</f>
        <v>0.1</v>
      </c>
      <c r="J654" s="61">
        <f>IFERROR(VLOOKUP(A:A,变更记录表_产品!A:H,8,0),"")</f>
        <v>0</v>
      </c>
      <c r="K654" s="65" t="str">
        <f>IFERROR(VLOOKUP(A:A,变更记录表_产品!A:M,13,0),"")</f>
        <v>杨潇白</v>
      </c>
      <c r="L654" s="65" t="str">
        <f>IFERROR(VLOOKUP(A:A,变更记录表_产品!A:N,14,0),"")</f>
        <v>陈飞</v>
      </c>
      <c r="M654" s="50">
        <f>IFERROR(VLOOKUP(A:A,变更记录表_产品!A:K,11,0),"")</f>
        <v>0</v>
      </c>
      <c r="N654" s="50">
        <f>IFERROR(VLOOKUP(A:A,变更记录表_产品!A:L,12,0),"")</f>
        <v>42759</v>
      </c>
      <c r="O654" s="20">
        <f t="shared" ca="1" si="10"/>
        <v>366</v>
      </c>
      <c r="P654" s="65" t="str">
        <f>IFERROR(VLOOKUP(A:A,变更记录表_产品!A:O,15,0),"")</f>
        <v>数据变更</v>
      </c>
      <c r="Q654" s="70" t="str">
        <f>IFERROR(VLOOKUP(A:A,变更记录表_产品!A:P,16,0),"")</f>
        <v>已完成</v>
      </c>
      <c r="R654" s="40" t="str">
        <f>IFERROR(VLOOKUP(A:A,变更记录表_产品!A:Q,17,0),"")</f>
        <v>.\数据提取变更签字扫描件\机务\20170116-错误工具件号225-815-150修改-signed.pdf</v>
      </c>
      <c r="S654" s="70" t="s">
        <v>92</v>
      </c>
      <c r="T654" s="71" t="s">
        <v>232</v>
      </c>
    </row>
    <row r="655" spans="1:20">
      <c r="A655" s="19">
        <v>653</v>
      </c>
      <c r="B655" s="50">
        <f>IFERROR(VLOOKUP(A:A,变更记录表_产品!A:B,2,0),"")</f>
        <v>42752</v>
      </c>
      <c r="C655" s="43" t="str">
        <f>IFERROR(VLOOKUP(A:A,变更记录表_产品!A:C,3,0),"")</f>
        <v>吴葵智</v>
      </c>
      <c r="D655" s="43" t="str">
        <f>IFERROR(VLOOKUP(A:A,变更记录表_产品!A:D,4,0),"")</f>
        <v>维修工程部</v>
      </c>
      <c r="E655" s="43" t="str">
        <f>IFERROR(VLOOKUP(A:A,变更记录表_产品!A:E,5,0),"")</f>
        <v>MIS</v>
      </c>
      <c r="F655" s="40" t="str">
        <f>IFERROR(VLOOKUP(A:A,变更记录表_产品!A:F,6,0),"")</f>
        <v>请帮忙将B-8817[MSN 7385]新飞机工卡MIS导入</v>
      </c>
      <c r="G655" s="46">
        <f>IFERROR(VLOOKUP(A:A,变更记录表_产品!A:G,7,0),"")</f>
        <v>0</v>
      </c>
      <c r="H655" s="57" t="str">
        <f>IFERROR(VLOOKUP(A:A,变更记录表_产品!A:I,9,0),"")</f>
        <v>高</v>
      </c>
      <c r="I655" s="57">
        <f>IFERROR(VLOOKUP(A:A,变更记录表_产品!A:J,10,0),"")</f>
        <v>0.1</v>
      </c>
      <c r="J655" s="61" t="str">
        <f>IFERROR(VLOOKUP(A:A,变更记录表_产品!A:H,8,0),"")</f>
        <v>新飞机数据导入</v>
      </c>
      <c r="K655" s="65" t="str">
        <f>IFERROR(VLOOKUP(A:A,变更记录表_产品!A:M,13,0),"")</f>
        <v>程泽</v>
      </c>
      <c r="L655" s="65" t="str">
        <f>IFERROR(VLOOKUP(A:A,变更记录表_产品!A:N,14,0),"")</f>
        <v>陈飞</v>
      </c>
      <c r="M655" s="50">
        <f>IFERROR(VLOOKUP(A:A,变更记录表_产品!A:K,11,0),"")</f>
        <v>42753</v>
      </c>
      <c r="N655" s="50">
        <f>IFERROR(VLOOKUP(A:A,变更记录表_产品!A:L,12,0),"")</f>
        <v>42752</v>
      </c>
      <c r="O655" s="20">
        <f t="shared" ca="1" si="10"/>
        <v>365</v>
      </c>
      <c r="P655" s="65" t="str">
        <f>IFERROR(VLOOKUP(A:A,变更记录表_产品!A:O,15,0),"")</f>
        <v>数据变更</v>
      </c>
      <c r="Q655" s="70" t="str">
        <f>IFERROR(VLOOKUP(A:A,变更记录表_产品!A:P,16,0),"")</f>
        <v>已完成</v>
      </c>
      <c r="R655" s="40" t="str">
        <f>IFERROR(VLOOKUP(A:A,变更记录表_产品!A:Q,17,0),"")</f>
        <v>无需签字</v>
      </c>
      <c r="S655" s="70" t="s">
        <v>92</v>
      </c>
      <c r="T655" s="71" t="s">
        <v>232</v>
      </c>
    </row>
    <row r="656" spans="1:20" ht="22.5">
      <c r="A656" s="19">
        <v>654</v>
      </c>
      <c r="B656" s="50">
        <f>IFERROR(VLOOKUP(A:A,变更记录表_产品!A:B,2,0),"")</f>
        <v>42754</v>
      </c>
      <c r="C656" s="43" t="str">
        <f>IFERROR(VLOOKUP(A:A,变更记录表_产品!A:C,3,0),"")</f>
        <v>盛斌斌</v>
      </c>
      <c r="D656" s="43" t="str">
        <f>IFERROR(VLOOKUP(A:A,变更记录表_产品!A:D,4,0),"")</f>
        <v>维修工程部</v>
      </c>
      <c r="E656" s="43" t="str">
        <f>IFERROR(VLOOKUP(A:A,变更记录表_产品!A:E,5,0),"")</f>
        <v>MIS</v>
      </c>
      <c r="F656" s="40" t="str">
        <f>IFERROR(VLOOKUP(A:A,变更记录表_产品!A:F,6,0),"")</f>
        <v>换件异常清理3</v>
      </c>
      <c r="G656" s="46" t="str">
        <f>IFERROR(VLOOKUP(A:A,变更记录表_产品!A:G,7,0),"")</f>
        <v>让IT删除附件中用红框框出的换件异常。这些都上次清理后，漏删的。</v>
      </c>
      <c r="H656" s="57" t="str">
        <f>IFERROR(VLOOKUP(A:A,变更记录表_产品!A:I,9,0),"")</f>
        <v>中</v>
      </c>
      <c r="I656" s="57">
        <f>IFERROR(VLOOKUP(A:A,变更记录表_产品!A:J,10,0),"")</f>
        <v>0</v>
      </c>
      <c r="J656" s="61">
        <f>IFERROR(VLOOKUP(A:A,变更记录表_产品!A:H,8,0),"")</f>
        <v>0</v>
      </c>
      <c r="K656" s="65" t="str">
        <f>IFERROR(VLOOKUP(A:A,变更记录表_产品!A:M,13,0),"")</f>
        <v>程泽</v>
      </c>
      <c r="L656" s="65" t="str">
        <f>IFERROR(VLOOKUP(A:A,变更记录表_产品!A:N,14,0),"")</f>
        <v>陈飞</v>
      </c>
      <c r="M656" s="50">
        <f>IFERROR(VLOOKUP(A:A,变更记录表_产品!A:K,11,0),"")</f>
        <v>0</v>
      </c>
      <c r="N656" s="50">
        <f>IFERROR(VLOOKUP(A:A,变更记录表_产品!A:L,12,0),"")</f>
        <v>0</v>
      </c>
      <c r="O656" s="20">
        <f t="shared" ca="1" si="10"/>
        <v>363</v>
      </c>
      <c r="P656" s="65" t="str">
        <f>IFERROR(VLOOKUP(A:A,变更记录表_产品!A:O,15,0),"")</f>
        <v>数据变更</v>
      </c>
      <c r="Q656" s="70" t="str">
        <f>IFERROR(VLOOKUP(A:A,变更记录表_产品!A:P,16,0),"")</f>
        <v>进行中</v>
      </c>
      <c r="R656" s="40" t="str">
        <f>IFERROR(VLOOKUP(A:A,变更记录表_产品!A:Q,17,0),"")</f>
        <v>.\数据提取变更签字扫描件\机务\20170209.pdf</v>
      </c>
      <c r="S656" s="70" t="s">
        <v>145</v>
      </c>
      <c r="T656" s="71" t="s">
        <v>232</v>
      </c>
    </row>
    <row r="657" spans="1:20" ht="33.75">
      <c r="A657" s="19">
        <v>655</v>
      </c>
      <c r="B657" s="50">
        <f>IFERROR(VLOOKUP(A:A,变更记录表_产品!A:B,2,0),"")</f>
        <v>42754</v>
      </c>
      <c r="C657" s="43" t="str">
        <f>IFERROR(VLOOKUP(A:A,变更记录表_产品!A:C,3,0),"")</f>
        <v>张琦</v>
      </c>
      <c r="D657" s="43" t="str">
        <f>IFERROR(VLOOKUP(A:A,变更记录表_产品!A:D,4,0),"")</f>
        <v>维修工程部</v>
      </c>
      <c r="E657" s="43" t="str">
        <f>IFERROR(VLOOKUP(A:A,变更记录表_产品!A:E,5,0),"")</f>
        <v>MIS</v>
      </c>
      <c r="F657" s="40" t="str">
        <f>IFERROR(VLOOKUP(A:A,变更记录表_产品!A:F,6,0),"")</f>
        <v>风险梳理筛选-飞机受损（汇总）</v>
      </c>
      <c r="G657" s="46" t="str">
        <f>IFERROR(VLOOKUP(A:A,变更记录表_产品!A:G,7,0),"")</f>
        <v>风险条原始导入数据有误，需要改数据。
1、风险条对应关系改变，详细见附件。
2、3个风险集删除。附件红色标注部分。</v>
      </c>
      <c r="H657" s="57" t="str">
        <f>IFERROR(VLOOKUP(A:A,变更记录表_产品!A:I,9,0),"")</f>
        <v>中</v>
      </c>
      <c r="I657" s="57">
        <f>IFERROR(VLOOKUP(A:A,变更记录表_产品!A:J,10,0),"")</f>
        <v>0.1</v>
      </c>
      <c r="J657" s="61">
        <f>IFERROR(VLOOKUP(A:A,变更记录表_产品!A:H,8,0),"")</f>
        <v>0</v>
      </c>
      <c r="K657" s="65" t="str">
        <f>IFERROR(VLOOKUP(A:A,变更记录表_产品!A:M,13,0),"")</f>
        <v>程泽</v>
      </c>
      <c r="L657" s="65" t="str">
        <f>IFERROR(VLOOKUP(A:A,变更记录表_产品!A:N,14,0),"")</f>
        <v>陈飞</v>
      </c>
      <c r="M657" s="50">
        <f>IFERROR(VLOOKUP(A:A,变更记录表_产品!A:K,11,0),"")</f>
        <v>0</v>
      </c>
      <c r="N657" s="50">
        <f>IFERROR(VLOOKUP(A:A,变更记录表_产品!A:L,12,0),"")</f>
        <v>42758</v>
      </c>
      <c r="O657" s="20">
        <f t="shared" ca="1" si="10"/>
        <v>363</v>
      </c>
      <c r="P657" s="65" t="str">
        <f>IFERROR(VLOOKUP(A:A,变更记录表_产品!A:O,15,0),"")</f>
        <v>数据变更</v>
      </c>
      <c r="Q657" s="70" t="str">
        <f>IFERROR(VLOOKUP(A:A,变更记录表_产品!A:P,16,0),"")</f>
        <v>已完成</v>
      </c>
      <c r="R657" s="40" t="str">
        <f>IFERROR(VLOOKUP(A:A,变更记录表_产品!A:Q,17,0),"")</f>
        <v>.\数据提取变更签字扫描件\机务\20170124.pdf</v>
      </c>
      <c r="S657" s="70" t="s">
        <v>145</v>
      </c>
      <c r="T657" s="71" t="s">
        <v>232</v>
      </c>
    </row>
    <row r="658" spans="1:20">
      <c r="A658" s="19">
        <v>656</v>
      </c>
      <c r="B658" s="50">
        <f>IFERROR(VLOOKUP(A:A,变更记录表_产品!A:B,2,0),"")</f>
        <v>42755</v>
      </c>
      <c r="C658" s="43" t="str">
        <f>IFERROR(VLOOKUP(A:A,变更记录表_产品!A:C,3,0),"")</f>
        <v>张志瑜</v>
      </c>
      <c r="D658" s="43" t="str">
        <f>IFERROR(VLOOKUP(A:A,变更记录表_产品!A:D,4,0),"")</f>
        <v>维修工程部</v>
      </c>
      <c r="E658" s="43" t="str">
        <f>IFERROR(VLOOKUP(A:A,变更记录表_产品!A:E,5,0),"")</f>
        <v>MIS</v>
      </c>
      <c r="F658" s="40" t="str">
        <f>IFERROR(VLOOKUP(A:A,变更记录表_产品!A:F,6,0),"")</f>
        <v>20170120-16ROR3741-3100实际送修供应商修改</v>
      </c>
      <c r="G658" s="46" t="str">
        <f>IFERROR(VLOOKUP(A:A,变更记录表_产品!A:G,7,0),"")</f>
        <v>16ROR3741/16ROR3100 实际送修供应商修改</v>
      </c>
      <c r="H658" s="57" t="str">
        <f>IFERROR(VLOOKUP(A:A,变更记录表_产品!A:I,9,0),"")</f>
        <v>中</v>
      </c>
      <c r="I658" s="57">
        <f>IFERROR(VLOOKUP(A:A,变更记录表_产品!A:J,10,0),"")</f>
        <v>0.1</v>
      </c>
      <c r="J658" s="61">
        <f>IFERROR(VLOOKUP(A:A,变更记录表_产品!A:H,8,0),"")</f>
        <v>0</v>
      </c>
      <c r="K658" s="65" t="str">
        <f>IFERROR(VLOOKUP(A:A,变更记录表_产品!A:M,13,0),"")</f>
        <v>杨潇白</v>
      </c>
      <c r="L658" s="65" t="str">
        <f>IFERROR(VLOOKUP(A:A,变更记录表_产品!A:N,14,0),"")</f>
        <v>陈飞</v>
      </c>
      <c r="M658" s="50">
        <f>IFERROR(VLOOKUP(A:A,变更记录表_产品!A:K,11,0),"")</f>
        <v>42759</v>
      </c>
      <c r="N658" s="50">
        <f>IFERROR(VLOOKUP(A:A,变更记录表_产品!A:L,12,0),"")</f>
        <v>42758</v>
      </c>
      <c r="O658" s="20">
        <f t="shared" ca="1" si="10"/>
        <v>362</v>
      </c>
      <c r="P658" s="65" t="str">
        <f>IFERROR(VLOOKUP(A:A,变更记录表_产品!A:O,15,0),"")</f>
        <v>数据变更</v>
      </c>
      <c r="Q658" s="70" t="str">
        <f>IFERROR(VLOOKUP(A:A,变更记录表_产品!A:P,16,0),"")</f>
        <v>已完成</v>
      </c>
      <c r="R658" s="40" t="str">
        <f>IFERROR(VLOOKUP(A:A,变更记录表_产品!A:Q,17,0),"")</f>
        <v>.\数据提取变更签字扫描件\机务\20170120-16ROR3741-3100实际送修供应商修改-signed.jpg</v>
      </c>
      <c r="S658" s="70" t="s">
        <v>349</v>
      </c>
      <c r="T658" s="71" t="s">
        <v>232</v>
      </c>
    </row>
    <row r="659" spans="1:20">
      <c r="A659" s="19">
        <v>657</v>
      </c>
      <c r="B659" s="50">
        <f>IFERROR(VLOOKUP(A:A,变更记录表_产品!A:B,2,0),"")</f>
        <v>42755</v>
      </c>
      <c r="C659" s="43" t="str">
        <f>IFERROR(VLOOKUP(A:A,变更记录表_产品!A:C,3,0),"")</f>
        <v>张志瑜</v>
      </c>
      <c r="D659" s="43" t="str">
        <f>IFERROR(VLOOKUP(A:A,变更记录表_产品!A:D,4,0),"")</f>
        <v>维修工程部</v>
      </c>
      <c r="E659" s="43" t="str">
        <f>IFERROR(VLOOKUP(A:A,变更记录表_产品!A:E,5,0),"")</f>
        <v>MIS</v>
      </c>
      <c r="F659" s="40" t="str">
        <f>IFERROR(VLOOKUP(A:A,变更记录表_产品!A:F,6,0),"")</f>
        <v>20170120-17POT0023件号修改-signed</v>
      </c>
      <c r="G659" s="46" t="str">
        <f>IFERROR(VLOOKUP(A:A,变更记录表_产品!A:G,7,0),"")</f>
        <v>17POT0023 件号修改,合同件号录入错误</v>
      </c>
      <c r="H659" s="57" t="str">
        <f>IFERROR(VLOOKUP(A:A,变更记录表_产品!A:I,9,0),"")</f>
        <v>中</v>
      </c>
      <c r="I659" s="57">
        <f>IFERROR(VLOOKUP(A:A,变更记录表_产品!A:J,10,0),"")</f>
        <v>0.1</v>
      </c>
      <c r="J659" s="61">
        <f>IFERROR(VLOOKUP(A:A,变更记录表_产品!A:H,8,0),"")</f>
        <v>0</v>
      </c>
      <c r="K659" s="65" t="str">
        <f>IFERROR(VLOOKUP(A:A,变更记录表_产品!A:M,13,0),"")</f>
        <v>杨潇白</v>
      </c>
      <c r="L659" s="65" t="str">
        <f>IFERROR(VLOOKUP(A:A,变更记录表_产品!A:N,14,0),"")</f>
        <v>陈飞</v>
      </c>
      <c r="M659" s="50">
        <f>IFERROR(VLOOKUP(A:A,变更记录表_产品!A:K,11,0),"")</f>
        <v>42759</v>
      </c>
      <c r="N659" s="50">
        <f>IFERROR(VLOOKUP(A:A,变更记录表_产品!A:L,12,0),"")</f>
        <v>42757</v>
      </c>
      <c r="O659" s="20">
        <f t="shared" ca="1" si="10"/>
        <v>362</v>
      </c>
      <c r="P659" s="65" t="str">
        <f>IFERROR(VLOOKUP(A:A,变更记录表_产品!A:O,15,0),"")</f>
        <v>数据变更</v>
      </c>
      <c r="Q659" s="70" t="str">
        <f>IFERROR(VLOOKUP(A:A,变更记录表_产品!A:P,16,0),"")</f>
        <v>已完成</v>
      </c>
      <c r="R659" s="40" t="str">
        <f>IFERROR(VLOOKUP(A:A,变更记录表_产品!A:Q,17,0),"")</f>
        <v>.\数据提取变更签字扫描件\机务\20170120-17POT0023件号修改-signed.jpg</v>
      </c>
      <c r="S659" s="70" t="s">
        <v>145</v>
      </c>
      <c r="T659" s="71" t="s">
        <v>232</v>
      </c>
    </row>
    <row r="660" spans="1:20">
      <c r="A660" s="19">
        <v>658</v>
      </c>
      <c r="B660" s="50">
        <f>IFERROR(VLOOKUP(A:A,变更记录表_产品!A:B,2,0),"")</f>
        <v>42755</v>
      </c>
      <c r="C660" s="43" t="str">
        <f>IFERROR(VLOOKUP(A:A,变更记录表_产品!A:C,3,0),"")</f>
        <v>张志瑜</v>
      </c>
      <c r="D660" s="43" t="str">
        <f>IFERROR(VLOOKUP(A:A,变更记录表_产品!A:D,4,0),"")</f>
        <v>维修工程部</v>
      </c>
      <c r="E660" s="43" t="str">
        <f>IFERROR(VLOOKUP(A:A,变更记录表_产品!A:E,5,0),"")</f>
        <v>MIS</v>
      </c>
      <c r="F660" s="40" t="str">
        <f>IFERROR(VLOOKUP(A:A,变更记录表_产品!A:F,6,0),"")</f>
        <v>20170120-条码9023150无法领用归还----紧急！</v>
      </c>
      <c r="G660" s="46" t="str">
        <f>IFERROR(VLOOKUP(A:A,变更记录表_产品!A:G,7,0),"")</f>
        <v xml:space="preserve">条码 9023150 无法做领用归还 </v>
      </c>
      <c r="H660" s="57" t="str">
        <f>IFERROR(VLOOKUP(A:A,变更记录表_产品!A:I,9,0),"")</f>
        <v>高</v>
      </c>
      <c r="I660" s="57">
        <f>IFERROR(VLOOKUP(A:A,变更记录表_产品!A:J,10,0),"")</f>
        <v>0.1</v>
      </c>
      <c r="J660" s="61">
        <f>IFERROR(VLOOKUP(A:A,变更记录表_产品!A:H,8,0),"")</f>
        <v>0</v>
      </c>
      <c r="K660" s="65" t="str">
        <f>IFERROR(VLOOKUP(A:A,变更记录表_产品!A:M,13,0),"")</f>
        <v>杨潇白</v>
      </c>
      <c r="L660" s="65" t="str">
        <f>IFERROR(VLOOKUP(A:A,变更记录表_产品!A:N,14,0),"")</f>
        <v>陈飞</v>
      </c>
      <c r="M660" s="50">
        <f>IFERROR(VLOOKUP(A:A,变更记录表_产品!A:K,11,0),"")</f>
        <v>42759</v>
      </c>
      <c r="N660" s="50">
        <f>IFERROR(VLOOKUP(A:A,变更记录表_产品!A:L,12,0),"")</f>
        <v>42755</v>
      </c>
      <c r="O660" s="20">
        <f t="shared" ca="1" si="10"/>
        <v>362</v>
      </c>
      <c r="P660" s="65" t="str">
        <f>IFERROR(VLOOKUP(A:A,变更记录表_产品!A:O,15,0),"")</f>
        <v>数据变更</v>
      </c>
      <c r="Q660" s="70" t="str">
        <f>IFERROR(VLOOKUP(A:A,变更记录表_产品!A:P,16,0),"")</f>
        <v>已完成</v>
      </c>
      <c r="R660" s="40" t="str">
        <f>IFERROR(VLOOKUP(A:A,变更记录表_产品!A:Q,17,0),"")</f>
        <v>.\数据提取变更签字扫描件\机务\20170120-条码9023150无法领用归还-signed.jpg</v>
      </c>
      <c r="S660" s="70" t="s">
        <v>145</v>
      </c>
      <c r="T660" s="71" t="s">
        <v>232</v>
      </c>
    </row>
    <row r="661" spans="1:20" ht="33.75">
      <c r="A661" s="19">
        <v>659</v>
      </c>
      <c r="B661" s="50">
        <f>IFERROR(VLOOKUP(A:A,变更记录表_产品!A:B,2,0),"")</f>
        <v>42755</v>
      </c>
      <c r="C661" s="43" t="str">
        <f>IFERROR(VLOOKUP(A:A,变更记录表_产品!A:C,3,0),"")</f>
        <v>周磊</v>
      </c>
      <c r="D661" s="43" t="str">
        <f>IFERROR(VLOOKUP(A:A,变更记录表_产品!A:D,4,0),"")</f>
        <v>维修工程部</v>
      </c>
      <c r="E661" s="43" t="str">
        <f>IFERROR(VLOOKUP(A:A,变更记录表_产品!A:E,5,0),"")</f>
        <v>MIS</v>
      </c>
      <c r="F661" s="40" t="str">
        <f>IFERROR(VLOOKUP(A:A,变更记录表_产品!A:F,6,0),"")</f>
        <v>部件修改2017.1.20</v>
      </c>
      <c r="G661" s="46" t="str">
        <f>IFERROR(VLOOKUP(A:A,变更记录表_产品!A:G,7,0),"")</f>
        <v>这两天工程下发一份EO，关于升级ECU软件。在核实ECU的时候发现，B9920的ECU又被航材做到GH位。烦请it删除后续数据，将其恢复到飞机上。</v>
      </c>
      <c r="H661" s="57" t="str">
        <f>IFERROR(VLOOKUP(A:A,变更记录表_产品!A:I,9,0),"")</f>
        <v>中</v>
      </c>
      <c r="I661" s="57">
        <f>IFERROR(VLOOKUP(A:A,变更记录表_产品!A:J,10,0),"")</f>
        <v>0.1</v>
      </c>
      <c r="J661" s="61">
        <f>IFERROR(VLOOKUP(A:A,变更记录表_产品!A:H,8,0),"")</f>
        <v>0</v>
      </c>
      <c r="K661" s="65" t="str">
        <f>IFERROR(VLOOKUP(A:A,变更记录表_产品!A:M,13,0),"")</f>
        <v>程泽</v>
      </c>
      <c r="L661" s="65" t="str">
        <f>IFERROR(VLOOKUP(A:A,变更记录表_产品!A:N,14,0),"")</f>
        <v>陈飞</v>
      </c>
      <c r="M661" s="50">
        <f>IFERROR(VLOOKUP(A:A,变更记录表_产品!A:K,11,0),"")</f>
        <v>0</v>
      </c>
      <c r="N661" s="50">
        <f>IFERROR(VLOOKUP(A:A,变更记录表_产品!A:L,12,0),"")</f>
        <v>42755</v>
      </c>
      <c r="O661" s="20">
        <f t="shared" ca="1" si="10"/>
        <v>362</v>
      </c>
      <c r="P661" s="65" t="str">
        <f>IFERROR(VLOOKUP(A:A,变更记录表_产品!A:O,15,0),"")</f>
        <v>数据变更</v>
      </c>
      <c r="Q661" s="70" t="str">
        <f>IFERROR(VLOOKUP(A:A,变更记录表_产品!A:P,16,0),"")</f>
        <v>已完成</v>
      </c>
      <c r="R661" s="40" t="str">
        <f>IFERROR(VLOOKUP(A:A,变更记录表_产品!A:Q,17,0),"")</f>
        <v>.\数据提取变更签字扫描件\机务\20170124.pdf</v>
      </c>
      <c r="S661" s="70" t="s">
        <v>92</v>
      </c>
      <c r="T661" s="71" t="s">
        <v>232</v>
      </c>
    </row>
    <row r="662" spans="1:20">
      <c r="A662" s="19">
        <v>660</v>
      </c>
      <c r="B662" s="50">
        <f>IFERROR(VLOOKUP(A:A,变更记录表_产品!A:B,2,0),"")</f>
        <v>42757</v>
      </c>
      <c r="C662" s="43" t="str">
        <f>IFERROR(VLOOKUP(A:A,变更记录表_产品!A:C,3,0),"")</f>
        <v>罗强</v>
      </c>
      <c r="D662" s="43" t="str">
        <f>IFERROR(VLOOKUP(A:A,变更记录表_产品!A:D,4,0),"")</f>
        <v>维修工程部</v>
      </c>
      <c r="E662" s="43" t="str">
        <f>IFERROR(VLOOKUP(A:A,变更记录表_产品!A:E,5,0),"")</f>
        <v>MIS</v>
      </c>
      <c r="F662" s="40" t="str">
        <f>IFERROR(VLOOKUP(A:A,变更记录表_产品!A:F,6,0),"")</f>
        <v>B8817装机清册导入</v>
      </c>
      <c r="G662" s="46">
        <f>IFERROR(VLOOKUP(A:A,变更记录表_产品!A:G,7,0),"")</f>
        <v>0</v>
      </c>
      <c r="H662" s="57" t="str">
        <f>IFERROR(VLOOKUP(A:A,变更记录表_产品!A:I,9,0),"")</f>
        <v>高</v>
      </c>
      <c r="I662" s="57">
        <f>IFERROR(VLOOKUP(A:A,变更记录表_产品!A:J,10,0),"")</f>
        <v>0.1</v>
      </c>
      <c r="J662" s="61">
        <f>IFERROR(VLOOKUP(A:A,变更记录表_产品!A:H,8,0),"")</f>
        <v>0</v>
      </c>
      <c r="K662" s="65" t="str">
        <f>IFERROR(VLOOKUP(A:A,变更记录表_产品!A:M,13,0),"")</f>
        <v>程泽</v>
      </c>
      <c r="L662" s="65" t="str">
        <f>IFERROR(VLOOKUP(A:A,变更记录表_产品!A:N,14,0),"")</f>
        <v>陈飞</v>
      </c>
      <c r="M662" s="50">
        <f>IFERROR(VLOOKUP(A:A,变更记录表_产品!A:K,11,0),"")</f>
        <v>0</v>
      </c>
      <c r="N662" s="50">
        <f>IFERROR(VLOOKUP(A:A,变更记录表_产品!A:L,12,0),"")</f>
        <v>42757</v>
      </c>
      <c r="O662" s="20">
        <f t="shared" ca="1" si="10"/>
        <v>360</v>
      </c>
      <c r="P662" s="65" t="str">
        <f>IFERROR(VLOOKUP(A:A,变更记录表_产品!A:O,15,0),"")</f>
        <v>数据变更</v>
      </c>
      <c r="Q662" s="70" t="str">
        <f>IFERROR(VLOOKUP(A:A,变更记录表_产品!A:P,16,0),"")</f>
        <v>已完成</v>
      </c>
      <c r="R662" s="40" t="str">
        <f>IFERROR(VLOOKUP(A:A,变更记录表_产品!A:Q,17,0),"")</f>
        <v>无需签字</v>
      </c>
      <c r="S662" s="70" t="s">
        <v>92</v>
      </c>
      <c r="T662" s="71" t="s">
        <v>232</v>
      </c>
    </row>
    <row r="663" spans="1:20">
      <c r="A663" s="19">
        <v>661</v>
      </c>
      <c r="B663" s="50">
        <f>IFERROR(VLOOKUP(A:A,变更记录表_产品!A:B,2,0),"")</f>
        <v>42757</v>
      </c>
      <c r="C663" s="43" t="str">
        <f>IFERROR(VLOOKUP(A:A,变更记录表_产品!A:C,3,0),"")</f>
        <v>夏友平</v>
      </c>
      <c r="D663" s="43" t="str">
        <f>IFERROR(VLOOKUP(A:A,变更记录表_产品!A:D,4,0),"")</f>
        <v>维修工程部</v>
      </c>
      <c r="E663" s="43" t="str">
        <f>IFERROR(VLOOKUP(A:A,变更记录表_产品!A:E,5,0),"")</f>
        <v>MIS</v>
      </c>
      <c r="F663" s="40" t="str">
        <f>IFERROR(VLOOKUP(A:A,变更记录表_产品!A:F,6,0),"")</f>
        <v>飞机基本信息修订需求（B-8817）</v>
      </c>
      <c r="G663" s="46">
        <f>IFERROR(VLOOKUP(A:A,变更记录表_产品!A:G,7,0),"")</f>
        <v>0</v>
      </c>
      <c r="H663" s="57" t="str">
        <f>IFERROR(VLOOKUP(A:A,变更记录表_产品!A:I,9,0),"")</f>
        <v>高</v>
      </c>
      <c r="I663" s="57">
        <f>IFERROR(VLOOKUP(A:A,变更记录表_产品!A:J,10,0),"")</f>
        <v>0.1</v>
      </c>
      <c r="J663" s="61">
        <f>IFERROR(VLOOKUP(A:A,变更记录表_产品!A:H,8,0),"")</f>
        <v>0</v>
      </c>
      <c r="K663" s="65" t="str">
        <f>IFERROR(VLOOKUP(A:A,变更记录表_产品!A:M,13,0),"")</f>
        <v>程泽</v>
      </c>
      <c r="L663" s="65" t="str">
        <f>IFERROR(VLOOKUP(A:A,变更记录表_产品!A:N,14,0),"")</f>
        <v>陈飞</v>
      </c>
      <c r="M663" s="50">
        <f>IFERROR(VLOOKUP(A:A,变更记录表_产品!A:K,11,0),"")</f>
        <v>0</v>
      </c>
      <c r="N663" s="50">
        <f>IFERROR(VLOOKUP(A:A,变更记录表_产品!A:L,12,0),"")</f>
        <v>42758</v>
      </c>
      <c r="O663" s="20">
        <f t="shared" ca="1" si="10"/>
        <v>360</v>
      </c>
      <c r="P663" s="65" t="str">
        <f>IFERROR(VLOOKUP(A:A,变更记录表_产品!A:O,15,0),"")</f>
        <v>数据变更</v>
      </c>
      <c r="Q663" s="70" t="str">
        <f>IFERROR(VLOOKUP(A:A,变更记录表_产品!A:P,16,0),"")</f>
        <v>已完成</v>
      </c>
      <c r="R663" s="40" t="str">
        <f>IFERROR(VLOOKUP(A:A,变更记录表_产品!A:Q,17,0),"")</f>
        <v>无需签字</v>
      </c>
      <c r="S663" s="70" t="s">
        <v>92</v>
      </c>
      <c r="T663" s="71" t="s">
        <v>232</v>
      </c>
    </row>
    <row r="664" spans="1:20">
      <c r="A664" s="19">
        <v>662</v>
      </c>
      <c r="B664" s="50">
        <f>IFERROR(VLOOKUP(A:A,变更记录表_产品!A:B,2,0),"")</f>
        <v>42757</v>
      </c>
      <c r="C664" s="43" t="str">
        <f>IFERROR(VLOOKUP(A:A,变更记录表_产品!A:C,3,0),"")</f>
        <v>钱懿</v>
      </c>
      <c r="D664" s="43" t="str">
        <f>IFERROR(VLOOKUP(A:A,变更记录表_产品!A:D,4,0),"")</f>
        <v>维修工程部</v>
      </c>
      <c r="E664" s="43" t="str">
        <f>IFERROR(VLOOKUP(A:A,变更记录表_产品!A:E,5,0),"")</f>
        <v>MIS</v>
      </c>
      <c r="F664" s="40" t="str">
        <f>IFERROR(VLOOKUP(A:A,变更记录表_产品!A:F,6,0),"")</f>
        <v>B8817ST</v>
      </c>
      <c r="G664" s="46">
        <f>IFERROR(VLOOKUP(A:A,变更记录表_产品!A:G,7,0),"")</f>
        <v>0</v>
      </c>
      <c r="H664" s="57" t="str">
        <f>IFERROR(VLOOKUP(A:A,变更记录表_产品!A:I,9,0),"")</f>
        <v>高</v>
      </c>
      <c r="I664" s="57">
        <f>IFERROR(VLOOKUP(A:A,变更记录表_产品!A:J,10,0),"")</f>
        <v>0.1</v>
      </c>
      <c r="J664" s="61">
        <f>IFERROR(VLOOKUP(A:A,变更记录表_产品!A:H,8,0),"")</f>
        <v>0</v>
      </c>
      <c r="K664" s="65" t="str">
        <f>IFERROR(VLOOKUP(A:A,变更记录表_产品!A:M,13,0),"")</f>
        <v>程泽</v>
      </c>
      <c r="L664" s="65" t="str">
        <f>IFERROR(VLOOKUP(A:A,变更记录表_产品!A:N,14,0),"")</f>
        <v>陈飞</v>
      </c>
      <c r="M664" s="50">
        <f>IFERROR(VLOOKUP(A:A,变更记录表_产品!A:K,11,0),"")</f>
        <v>0</v>
      </c>
      <c r="N664" s="50">
        <f>IFERROR(VLOOKUP(A:A,变更记录表_产品!A:L,12,0),"")</f>
        <v>42758</v>
      </c>
      <c r="O664" s="20">
        <f t="shared" ca="1" si="10"/>
        <v>360</v>
      </c>
      <c r="P664" s="65" t="str">
        <f>IFERROR(VLOOKUP(A:A,变更记录表_产品!A:O,15,0),"")</f>
        <v>数据变更</v>
      </c>
      <c r="Q664" s="70" t="str">
        <f>IFERROR(VLOOKUP(A:A,变更记录表_产品!A:P,16,0),"")</f>
        <v>已完成</v>
      </c>
      <c r="R664" s="40" t="str">
        <f>IFERROR(VLOOKUP(A:A,变更记录表_产品!A:Q,17,0),"")</f>
        <v>无需签字</v>
      </c>
      <c r="S664" s="70" t="s">
        <v>144</v>
      </c>
      <c r="T664" s="71" t="s">
        <v>232</v>
      </c>
    </row>
    <row r="665" spans="1:20">
      <c r="A665" s="19">
        <v>663</v>
      </c>
      <c r="B665" s="50">
        <f>IFERROR(VLOOKUP(A:A,变更记录表_产品!A:B,2,0),"")</f>
        <v>42758</v>
      </c>
      <c r="C665" s="43" t="str">
        <f>IFERROR(VLOOKUP(A:A,变更记录表_产品!A:C,3,0),"")</f>
        <v>张志瑜</v>
      </c>
      <c r="D665" s="43" t="str">
        <f>IFERROR(VLOOKUP(A:A,变更记录表_产品!A:D,4,0),"")</f>
        <v>采购保障部</v>
      </c>
      <c r="E665" s="43" t="str">
        <f>IFERROR(VLOOKUP(A:A,变更记录表_产品!A:E,5,0),"")</f>
        <v>MIS</v>
      </c>
      <c r="F665" s="40" t="str">
        <f>IFERROR(VLOOKUP(A:A,变更记录表_产品!A:F,6,0),"")</f>
        <v>20170123-件号238-0451-523入库挂签打印问题--紧急！</v>
      </c>
      <c r="G665" s="46" t="str">
        <f>IFERROR(VLOOKUP(A:A,变更记录表_产品!A:G,7,0),"")</f>
        <v xml:space="preserve">件号 238-0451-523 入库挂签打印问题 </v>
      </c>
      <c r="H665" s="57" t="str">
        <f>IFERROR(VLOOKUP(A:A,变更记录表_产品!A:I,9,0),"")</f>
        <v>高</v>
      </c>
      <c r="I665" s="57">
        <f>IFERROR(VLOOKUP(A:A,变更记录表_产品!A:J,10,0),"")</f>
        <v>0.1</v>
      </c>
      <c r="J665" s="61">
        <f>IFERROR(VLOOKUP(A:A,变更记录表_产品!A:H,8,0),"")</f>
        <v>0</v>
      </c>
      <c r="K665" s="65" t="str">
        <f>IFERROR(VLOOKUP(A:A,变更记录表_产品!A:M,13,0),"")</f>
        <v>杨潇白</v>
      </c>
      <c r="L665" s="65" t="str">
        <f>IFERROR(VLOOKUP(A:A,变更记录表_产品!A:N,14,0),"")</f>
        <v>陈飞</v>
      </c>
      <c r="M665" s="50">
        <f>IFERROR(VLOOKUP(A:A,变更记录表_产品!A:K,11,0),"")</f>
        <v>0</v>
      </c>
      <c r="N665" s="50">
        <f>IFERROR(VLOOKUP(A:A,变更记录表_产品!A:L,12,0),"")</f>
        <v>42759</v>
      </c>
      <c r="O665" s="20">
        <f t="shared" ca="1" si="10"/>
        <v>359</v>
      </c>
      <c r="P665" s="65" t="str">
        <f>IFERROR(VLOOKUP(A:A,变更记录表_产品!A:O,15,0),"")</f>
        <v>数据变更</v>
      </c>
      <c r="Q665" s="70" t="str">
        <f>IFERROR(VLOOKUP(A:A,变更记录表_产品!A:P,16,0),"")</f>
        <v>已完成</v>
      </c>
      <c r="R665" s="40" t="str">
        <f>IFERROR(VLOOKUP(A:A,变更记录表_产品!A:Q,17,0),"")</f>
        <v>.\数据提取变更签字扫描件\机务\20170123-件号238-0451-523入库挂签打印问题-signed.pdf</v>
      </c>
      <c r="S665" s="70" t="s">
        <v>145</v>
      </c>
      <c r="T665" s="71" t="s">
        <v>232</v>
      </c>
    </row>
    <row r="666" spans="1:20" ht="45">
      <c r="A666" s="19">
        <v>664</v>
      </c>
      <c r="B666" s="50">
        <f>IFERROR(VLOOKUP(A:A,变更记录表_产品!A:B,2,0),"")</f>
        <v>42758</v>
      </c>
      <c r="C666" s="43" t="str">
        <f>IFERROR(VLOOKUP(A:A,变更记录表_产品!A:C,3,0),"")</f>
        <v>张志瑜</v>
      </c>
      <c r="D666" s="43" t="str">
        <f>IFERROR(VLOOKUP(A:A,变更记录表_产品!A:D,4,0),"")</f>
        <v>采购保障部</v>
      </c>
      <c r="E666" s="43" t="str">
        <f>IFERROR(VLOOKUP(A:A,变更记录表_产品!A:E,5,0),"")</f>
        <v>MIS</v>
      </c>
      <c r="F666" s="40" t="str">
        <f>IFERROR(VLOOKUP(A:A,变更记录表_产品!A:F,6,0),"")</f>
        <v>20170123-16ROCT0021--条形码159304数据问题----紧急！</v>
      </c>
      <c r="G666" s="46" t="str">
        <f>IFERROR(VLOOKUP(A:A,变更记录表_产品!A:G,7,0),"")</f>
        <v>16ROCT0021，条形码：159304 发现在工具送检收料界面有 2 条数据，其中 1 条是重复数据。 估计是因此导致
在工具合同收料界面，也无法做收料。</v>
      </c>
      <c r="H666" s="57" t="str">
        <f>IFERROR(VLOOKUP(A:A,变更记录表_产品!A:I,9,0),"")</f>
        <v>高</v>
      </c>
      <c r="I666" s="57">
        <f>IFERROR(VLOOKUP(A:A,变更记录表_产品!A:J,10,0),"")</f>
        <v>0.1</v>
      </c>
      <c r="J666" s="61">
        <f>IFERROR(VLOOKUP(A:A,变更记录表_产品!A:H,8,0),"")</f>
        <v>0</v>
      </c>
      <c r="K666" s="65" t="str">
        <f>IFERROR(VLOOKUP(A:A,变更记录表_产品!A:M,13,0),"")</f>
        <v>杨潇白</v>
      </c>
      <c r="L666" s="65" t="str">
        <f>IFERROR(VLOOKUP(A:A,变更记录表_产品!A:N,14,0),"")</f>
        <v>陈飞</v>
      </c>
      <c r="M666" s="50">
        <f>IFERROR(VLOOKUP(A:A,变更记录表_产品!A:K,11,0),"")</f>
        <v>0</v>
      </c>
      <c r="N666" s="50">
        <f>IFERROR(VLOOKUP(A:A,变更记录表_产品!A:L,12,0),"")</f>
        <v>42759</v>
      </c>
      <c r="O666" s="20">
        <f t="shared" ca="1" si="10"/>
        <v>359</v>
      </c>
      <c r="P666" s="65" t="str">
        <f>IFERROR(VLOOKUP(A:A,变更记录表_产品!A:O,15,0),"")</f>
        <v>数据变更</v>
      </c>
      <c r="Q666" s="70" t="str">
        <f>IFERROR(VLOOKUP(A:A,变更记录表_产品!A:P,16,0),"")</f>
        <v>已完成</v>
      </c>
      <c r="R666" s="40" t="str">
        <f>IFERROR(VLOOKUP(A:A,变更记录表_产品!A:Q,17,0),"")</f>
        <v>.\数据提取变更签字扫描件\机务\20170123-16ROCT0021--条形码159304数据问题-signed.pdf</v>
      </c>
      <c r="S666" s="70" t="s">
        <v>145</v>
      </c>
      <c r="T666" s="71" t="s">
        <v>232</v>
      </c>
    </row>
    <row r="667" spans="1:20" ht="56.25">
      <c r="A667" s="19">
        <v>665</v>
      </c>
      <c r="B667" s="50">
        <f>IFERROR(VLOOKUP(A:A,变更记录表_产品!A:B,2,0),"")</f>
        <v>42758</v>
      </c>
      <c r="C667" s="43" t="str">
        <f>IFERROR(VLOOKUP(A:A,变更记录表_产品!A:C,3,0),"")</f>
        <v>张琦</v>
      </c>
      <c r="D667" s="43" t="str">
        <f>IFERROR(VLOOKUP(A:A,变更记录表_产品!A:D,4,0),"")</f>
        <v>维修工程部</v>
      </c>
      <c r="E667" s="43" t="str">
        <f>IFERROR(VLOOKUP(A:A,变更记录表_产品!A:E,5,0),"")</f>
        <v>MIS</v>
      </c>
      <c r="F667" s="40" t="str">
        <f>IFERROR(VLOOKUP(A:A,变更记录表_产品!A:F,6,0),"")</f>
        <v>Fw:MIS修改</v>
      </c>
      <c r="G667" s="46" t="str">
        <f>IFERROR(VLOOKUP(A:A,变更记录表_产品!A:G,7,0),"")</f>
        <v xml:space="preserve">培训序号：8726 
培训名称：初级维修工程师岗前培训 LM2016171 
这个培训中有一个学员名字搞错，需要修改 
原来系统里的学员名字 王昱 工号2105 需要更改为 王煜 工号428 </v>
      </c>
      <c r="H667" s="57" t="str">
        <f>IFERROR(VLOOKUP(A:A,变更记录表_产品!A:I,9,0),"")</f>
        <v>中</v>
      </c>
      <c r="I667" s="57">
        <f>IFERROR(VLOOKUP(A:A,变更记录表_产品!A:J,10,0),"")</f>
        <v>0.1</v>
      </c>
      <c r="J667" s="61" t="str">
        <f>IFERROR(VLOOKUP(A:A,变更记录表_产品!A:H,8,0),"")</f>
        <v>人为差错</v>
      </c>
      <c r="K667" s="65" t="str">
        <f>IFERROR(VLOOKUP(A:A,变更记录表_产品!A:M,13,0),"")</f>
        <v>程泽</v>
      </c>
      <c r="L667" s="65" t="str">
        <f>IFERROR(VLOOKUP(A:A,变更记录表_产品!A:N,14,0),"")</f>
        <v>陈飞</v>
      </c>
      <c r="M667" s="50">
        <f>IFERROR(VLOOKUP(A:A,变更记录表_产品!A:K,11,0),"")</f>
        <v>0</v>
      </c>
      <c r="N667" s="50">
        <f>IFERROR(VLOOKUP(A:A,变更记录表_产品!A:L,12,0),"")</f>
        <v>42758</v>
      </c>
      <c r="O667" s="20">
        <f t="shared" ca="1" si="10"/>
        <v>359</v>
      </c>
      <c r="P667" s="65" t="str">
        <f>IFERROR(VLOOKUP(A:A,变更记录表_产品!A:O,15,0),"")</f>
        <v>数据变更</v>
      </c>
      <c r="Q667" s="70" t="str">
        <f>IFERROR(VLOOKUP(A:A,变更记录表_产品!A:P,16,0),"")</f>
        <v>已完成</v>
      </c>
      <c r="R667" s="40" t="str">
        <f>IFERROR(VLOOKUP(A:A,变更记录表_产品!A:Q,17,0),"")</f>
        <v>.\数据提取变更签字扫描件\机务\20170124.pdf</v>
      </c>
      <c r="S667" s="70" t="s">
        <v>92</v>
      </c>
      <c r="T667" s="71" t="s">
        <v>232</v>
      </c>
    </row>
    <row r="668" spans="1:20" ht="33.75">
      <c r="A668" s="19">
        <v>666</v>
      </c>
      <c r="B668" s="50">
        <f>IFERROR(VLOOKUP(A:A,变更记录表_产品!A:B,2,0),"")</f>
        <v>42760</v>
      </c>
      <c r="C668" s="43" t="str">
        <f>IFERROR(VLOOKUP(A:A,变更记录表_产品!A:C,3,0),"")</f>
        <v>张琦</v>
      </c>
      <c r="D668" s="43" t="str">
        <f>IFERROR(VLOOKUP(A:A,变更记录表_产品!A:D,4,0),"")</f>
        <v>维修工程部</v>
      </c>
      <c r="E668" s="43" t="str">
        <f>IFERROR(VLOOKUP(A:A,变更记录表_产品!A:E,5,0),"")</f>
        <v>MIS</v>
      </c>
      <c r="F668" s="40" t="str">
        <f>IFERROR(VLOOKUP(A:A,变更记录表_产品!A:F,6,0),"")</f>
        <v>EOA320-22-019  激活AP-FD TCAS功能 B6309 误点完工</v>
      </c>
      <c r="G668" s="46" t="str">
        <f>IFERROR(VLOOKUP(A:A,变更记录表_产品!A:G,7,0),"")</f>
        <v xml:space="preserve">EO主监控，EOA320-22-019 R2，B-6309这条记录，“是否关闭”改为“N”，“关闭状态”改为“空值”，恢复未完工状态。 </v>
      </c>
      <c r="H668" s="57" t="str">
        <f>IFERROR(VLOOKUP(A:A,变更记录表_产品!A:I,9,0),"")</f>
        <v>中</v>
      </c>
      <c r="I668" s="57">
        <f>IFERROR(VLOOKUP(A:A,变更记录表_产品!A:J,10,0),"")</f>
        <v>0.1</v>
      </c>
      <c r="J668" s="61" t="str">
        <f>IFERROR(VLOOKUP(A:A,变更记录表_产品!A:H,8,0),"")</f>
        <v>人为差错</v>
      </c>
      <c r="K668" s="65" t="str">
        <f>IFERROR(VLOOKUP(A:A,变更记录表_产品!A:M,13,0),"")</f>
        <v>程泽</v>
      </c>
      <c r="L668" s="65" t="str">
        <f>IFERROR(VLOOKUP(A:A,变更记录表_产品!A:N,14,0),"")</f>
        <v>陈飞</v>
      </c>
      <c r="M668" s="50">
        <f>IFERROR(VLOOKUP(A:A,变更记录表_产品!A:K,11,0),"")</f>
        <v>0</v>
      </c>
      <c r="N668" s="50">
        <f>IFERROR(VLOOKUP(A:A,变更记录表_产品!A:L,12,0),"")</f>
        <v>42760</v>
      </c>
      <c r="O668" s="20">
        <f t="shared" ca="1" si="10"/>
        <v>357</v>
      </c>
      <c r="P668" s="65" t="str">
        <f>IFERROR(VLOOKUP(A:A,变更记录表_产品!A:O,15,0),"")</f>
        <v>数据变更</v>
      </c>
      <c r="Q668" s="70" t="str">
        <f>IFERROR(VLOOKUP(A:A,变更记录表_产品!A:P,16,0),"")</f>
        <v>已完成</v>
      </c>
      <c r="R668" s="40" t="str">
        <f>IFERROR(VLOOKUP(A:A,变更记录表_产品!A:Q,17,0),"")</f>
        <v>.\数据提取变更签字扫描件\机务\20170209.pdf</v>
      </c>
      <c r="S668" s="70" t="s">
        <v>92</v>
      </c>
      <c r="T668" s="71" t="s">
        <v>232</v>
      </c>
    </row>
    <row r="669" spans="1:20">
      <c r="A669" s="19">
        <v>667</v>
      </c>
      <c r="B669" s="50">
        <f>IFERROR(VLOOKUP(A:A,变更记录表_产品!A:B,2,0),"")</f>
        <v>42769</v>
      </c>
      <c r="C669" s="43" t="str">
        <f>IFERROR(VLOOKUP(A:A,变更记录表_产品!A:C,3,0),"")</f>
        <v>张琦</v>
      </c>
      <c r="D669" s="43" t="str">
        <f>IFERROR(VLOOKUP(A:A,变更记录表_产品!A:D,4,0),"")</f>
        <v>维修工程部</v>
      </c>
      <c r="E669" s="43" t="str">
        <f>IFERROR(VLOOKUP(A:A,变更记录表_产品!A:E,5,0),"")</f>
        <v>MIS</v>
      </c>
      <c r="F669" s="40" t="str">
        <f>IFERROR(VLOOKUP(A:A,变更记录表_产品!A:F,6,0),"")</f>
        <v>Fw:2017.1.31 B-6851办理MDD保留，MDD30988，FLB号F0737523故障报告二。因录入错误，将机号输入为B-8645。</v>
      </c>
      <c r="G669" s="46" t="str">
        <f>IFERROR(VLOOKUP(A:A,变更记录表_产品!A:G,7,0),"")</f>
        <v xml:space="preserve">将MIS系统中B-8645 MDD0030988删除 </v>
      </c>
      <c r="H669" s="57" t="str">
        <f>IFERROR(VLOOKUP(A:A,变更记录表_产品!A:I,9,0),"")</f>
        <v>中</v>
      </c>
      <c r="I669" s="57">
        <f>IFERROR(VLOOKUP(A:A,变更记录表_产品!A:J,10,0),"")</f>
        <v>0</v>
      </c>
      <c r="J669" s="61" t="str">
        <f>IFERROR(VLOOKUP(A:A,变更记录表_产品!A:H,8,0),"")</f>
        <v>人为差错</v>
      </c>
      <c r="K669" s="65" t="str">
        <f>IFERROR(VLOOKUP(A:A,变更记录表_产品!A:M,13,0),"")</f>
        <v>程泽</v>
      </c>
      <c r="L669" s="65" t="str">
        <f>IFERROR(VLOOKUP(A:A,变更记录表_产品!A:N,14,0),"")</f>
        <v>陈飞</v>
      </c>
      <c r="M669" s="50">
        <f>IFERROR(VLOOKUP(A:A,变更记录表_产品!A:K,11,0),"")</f>
        <v>0</v>
      </c>
      <c r="N669" s="50">
        <f>IFERROR(VLOOKUP(A:A,变更记录表_产品!A:L,12,0),"")</f>
        <v>42769</v>
      </c>
      <c r="O669" s="20">
        <f t="shared" ca="1" si="10"/>
        <v>348</v>
      </c>
      <c r="P669" s="65" t="str">
        <f>IFERROR(VLOOKUP(A:A,变更记录表_产品!A:O,15,0),"")</f>
        <v>数据变更</v>
      </c>
      <c r="Q669" s="70" t="str">
        <f>IFERROR(VLOOKUP(A:A,变更记录表_产品!A:P,16,0),"")</f>
        <v>已完成</v>
      </c>
      <c r="R669" s="40" t="str">
        <f>IFERROR(VLOOKUP(A:A,变更记录表_产品!A:Q,17,0),"")</f>
        <v>.\数据提取变更签字扫描件\机务\20170224.pdf</v>
      </c>
      <c r="S669" s="70" t="s">
        <v>92</v>
      </c>
      <c r="T669" s="71" t="s">
        <v>232</v>
      </c>
    </row>
    <row r="670" spans="1:20" ht="45">
      <c r="A670" s="19">
        <v>668</v>
      </c>
      <c r="B670" s="50">
        <f>IFERROR(VLOOKUP(A:A,变更记录表_产品!A:B,2,0),"")</f>
        <v>42765</v>
      </c>
      <c r="C670" s="43" t="str">
        <f>IFERROR(VLOOKUP(A:A,变更记录表_产品!A:C,3,0),"")</f>
        <v>张志瑜</v>
      </c>
      <c r="D670" s="43" t="str">
        <f>IFERROR(VLOOKUP(A:A,变更记录表_产品!A:D,4,0),"")</f>
        <v>采购保障部</v>
      </c>
      <c r="E670" s="43" t="str">
        <f>IFERROR(VLOOKUP(A:A,变更记录表_产品!A:E,5,0),"")</f>
        <v>MIS</v>
      </c>
      <c r="F670" s="40" t="str">
        <f>IFERROR(VLOOKUP(A:A,变更记录表_产品!A:F,6,0),"")</f>
        <v>20170130-条码806504无法送检收料-signed</v>
      </c>
      <c r="G670" s="46" t="str">
        <f>IFERROR(VLOOKUP(A:A,变更记录表_产品!A:G,7,0),"")</f>
        <v>条码：806504该计量工具在 2016-01-08 做 SJ,当时是通过工具送检界面做的。现在在工具送检收料界面，无法对
该工具做收料，系统弹出错误框。</v>
      </c>
      <c r="H670" s="57" t="str">
        <f>IFERROR(VLOOKUP(A:A,变更记录表_产品!A:I,9,0),"")</f>
        <v>中</v>
      </c>
      <c r="I670" s="57">
        <f>IFERROR(VLOOKUP(A:A,变更记录表_产品!A:J,10,0),"")</f>
        <v>0.1</v>
      </c>
      <c r="J670" s="61">
        <f>IFERROR(VLOOKUP(A:A,变更记录表_产品!A:H,8,0),"")</f>
        <v>0</v>
      </c>
      <c r="K670" s="65" t="str">
        <f>IFERROR(VLOOKUP(A:A,变更记录表_产品!A:M,13,0),"")</f>
        <v>杨潇白</v>
      </c>
      <c r="L670" s="65" t="str">
        <f>IFERROR(VLOOKUP(A:A,变更记录表_产品!A:N,14,0),"")</f>
        <v>陈飞</v>
      </c>
      <c r="M670" s="50">
        <f>IFERROR(VLOOKUP(A:A,变更记录表_产品!A:K,11,0),"")</f>
        <v>0</v>
      </c>
      <c r="N670" s="50">
        <f>IFERROR(VLOOKUP(A:A,变更记录表_产品!A:L,12,0),"")</f>
        <v>42781</v>
      </c>
      <c r="O670" s="20">
        <f t="shared" ca="1" si="10"/>
        <v>352</v>
      </c>
      <c r="P670" s="65" t="str">
        <f>IFERROR(VLOOKUP(A:A,变更记录表_产品!A:O,15,0),"")</f>
        <v>数据变更</v>
      </c>
      <c r="Q670" s="70" t="str">
        <f>IFERROR(VLOOKUP(A:A,变更记录表_产品!A:P,16,0),"")</f>
        <v>已完成</v>
      </c>
      <c r="R670" s="40" t="str">
        <f>IFERROR(VLOOKUP(A:A,变更记录表_产品!A:Q,17,0),"")</f>
        <v>.\数据提取变更签字扫描件\机务\20170130-条码806504无法送检收料-signed.jpg</v>
      </c>
      <c r="S670" s="70" t="s">
        <v>145</v>
      </c>
      <c r="T670" s="71" t="s">
        <v>232</v>
      </c>
    </row>
    <row r="671" spans="1:20" ht="22.5">
      <c r="A671" s="19">
        <v>669</v>
      </c>
      <c r="B671" s="50">
        <f>IFERROR(VLOOKUP(A:A,变更记录表_产品!A:B,2,0),"")</f>
        <v>42767</v>
      </c>
      <c r="C671" s="43" t="str">
        <f>IFERROR(VLOOKUP(A:A,变更记录表_产品!A:C,3,0),"")</f>
        <v>张志瑜</v>
      </c>
      <c r="D671" s="43" t="str">
        <f>IFERROR(VLOOKUP(A:A,变更记录表_产品!A:D,4,0),"")</f>
        <v>采购保障部</v>
      </c>
      <c r="E671" s="43" t="str">
        <f>IFERROR(VLOOKUP(A:A,变更记录表_产品!A:E,5,0),"")</f>
        <v>MIS</v>
      </c>
      <c r="F671" s="40" t="str">
        <f>IFERROR(VLOOKUP(A:A,变更记录表_产品!A:F,6,0),"")</f>
        <v>20170201-济州消耗工具数据重复-signed</v>
      </c>
      <c r="G671" s="46" t="str">
        <f>IFERROR(VLOOKUP(A:A,变更记录表_产品!A:G,7,0),"")</f>
        <v>条码 92301112267,96511111830,124741099149，济州库存可用数量比实物多一倍。</v>
      </c>
      <c r="H671" s="57" t="str">
        <f>IFERROR(VLOOKUP(A:A,变更记录表_产品!A:I,9,0),"")</f>
        <v>中</v>
      </c>
      <c r="I671" s="57">
        <f>IFERROR(VLOOKUP(A:A,变更记录表_产品!A:J,10,0),"")</f>
        <v>0.1</v>
      </c>
      <c r="J671" s="61">
        <f>IFERROR(VLOOKUP(A:A,变更记录表_产品!A:H,8,0),"")</f>
        <v>0</v>
      </c>
      <c r="K671" s="65" t="str">
        <f>IFERROR(VLOOKUP(A:A,变更记录表_产品!A:M,13,0),"")</f>
        <v>杨潇白</v>
      </c>
      <c r="L671" s="65" t="str">
        <f>IFERROR(VLOOKUP(A:A,变更记录表_产品!A:N,14,0),"")</f>
        <v>陈飞</v>
      </c>
      <c r="M671" s="50">
        <f>IFERROR(VLOOKUP(A:A,变更记录表_产品!A:K,11,0),"")</f>
        <v>0</v>
      </c>
      <c r="N671" s="50">
        <f>IFERROR(VLOOKUP(A:A,变更记录表_产品!A:L,12,0),"")</f>
        <v>42775</v>
      </c>
      <c r="O671" s="20">
        <f t="shared" ca="1" si="10"/>
        <v>350</v>
      </c>
      <c r="P671" s="65" t="str">
        <f>IFERROR(VLOOKUP(A:A,变更记录表_产品!A:O,15,0),"")</f>
        <v>数据变更</v>
      </c>
      <c r="Q671" s="70" t="str">
        <f>IFERROR(VLOOKUP(A:A,变更记录表_产品!A:P,16,0),"")</f>
        <v>已完成</v>
      </c>
      <c r="R671" s="40" t="str">
        <f>IFERROR(VLOOKUP(A:A,变更记录表_产品!A:Q,17,0),"")</f>
        <v>.\数据提取变更签字扫描件\机务\20170201-济州消耗工具数据重复-signed.jpg</v>
      </c>
      <c r="S671" s="70" t="s">
        <v>145</v>
      </c>
      <c r="T671" s="71" t="s">
        <v>232</v>
      </c>
    </row>
    <row r="672" spans="1:20">
      <c r="A672" s="19">
        <v>670</v>
      </c>
      <c r="B672" s="50">
        <f>IFERROR(VLOOKUP(A:A,变更记录表_产品!A:B,2,0),"")</f>
        <v>42769</v>
      </c>
      <c r="C672" s="43" t="str">
        <f>IFERROR(VLOOKUP(A:A,变更记录表_产品!A:C,3,0),"")</f>
        <v>张志瑜</v>
      </c>
      <c r="D672" s="43" t="str">
        <f>IFERROR(VLOOKUP(A:A,变更记录表_产品!A:D,4,0),"")</f>
        <v>采购保障部</v>
      </c>
      <c r="E672" s="43" t="str">
        <f>IFERROR(VLOOKUP(A:A,变更记录表_产品!A:E,5,0),"")</f>
        <v>MIS</v>
      </c>
      <c r="F672" s="40" t="str">
        <f>IFERROR(VLOOKUP(A:A,变更记录表_产品!A:F,6,0),"")</f>
        <v>20170203-2TC50-15取消收料记录-signed</v>
      </c>
      <c r="G672" s="46" t="str">
        <f>IFERROR(VLOOKUP(A:A,变更记录表_产品!A:G,7,0),"")</f>
        <v xml:space="preserve">2TC50-15， 16POS0836 取消收料记录 </v>
      </c>
      <c r="H672" s="57" t="str">
        <f>IFERROR(VLOOKUP(A:A,变更记录表_产品!A:I,9,0),"")</f>
        <v>中</v>
      </c>
      <c r="I672" s="57">
        <f>IFERROR(VLOOKUP(A:A,变更记录表_产品!A:J,10,0),"")</f>
        <v>0.1</v>
      </c>
      <c r="J672" s="61">
        <f>IFERROR(VLOOKUP(A:A,变更记录表_产品!A:H,8,0),"")</f>
        <v>0</v>
      </c>
      <c r="K672" s="65" t="str">
        <f>IFERROR(VLOOKUP(A:A,变更记录表_产品!A:M,13,0),"")</f>
        <v>杨潇白</v>
      </c>
      <c r="L672" s="65" t="str">
        <f>IFERROR(VLOOKUP(A:A,变更记录表_产品!A:N,14,0),"")</f>
        <v>陈飞</v>
      </c>
      <c r="M672" s="50">
        <f>IFERROR(VLOOKUP(A:A,变更记录表_产品!A:K,11,0),"")</f>
        <v>0</v>
      </c>
      <c r="N672" s="50">
        <f>IFERROR(VLOOKUP(A:A,变更记录表_产品!A:L,12,0),"")</f>
        <v>42781</v>
      </c>
      <c r="O672" s="20">
        <f t="shared" ca="1" si="10"/>
        <v>348</v>
      </c>
      <c r="P672" s="65" t="str">
        <f>IFERROR(VLOOKUP(A:A,变更记录表_产品!A:O,15,0),"")</f>
        <v>数据变更</v>
      </c>
      <c r="Q672" s="70" t="str">
        <f>IFERROR(VLOOKUP(A:A,变更记录表_产品!A:P,16,0),"")</f>
        <v>已完成</v>
      </c>
      <c r="R672" s="40" t="str">
        <f>IFERROR(VLOOKUP(A:A,变更记录表_产品!A:Q,17,0),"")</f>
        <v>.\数据提取变更签字扫描件\机务\20170203-2TC50-15取消收料记录-signed.jpg</v>
      </c>
      <c r="S672" s="70" t="s">
        <v>92</v>
      </c>
      <c r="T672" s="71" t="s">
        <v>232</v>
      </c>
    </row>
    <row r="673" spans="1:20" ht="56.25">
      <c r="A673" s="19">
        <v>671</v>
      </c>
      <c r="B673" s="50">
        <f>IFERROR(VLOOKUP(A:A,变更记录表_产品!A:B,2,0),"")</f>
        <v>42769</v>
      </c>
      <c r="C673" s="43" t="str">
        <f>IFERROR(VLOOKUP(A:A,变更记录表_产品!A:C,3,0),"")</f>
        <v>张琦</v>
      </c>
      <c r="D673" s="43" t="str">
        <f>IFERROR(VLOOKUP(A:A,变更记录表_产品!A:D,4,0),"")</f>
        <v>维修工程部</v>
      </c>
      <c r="E673" s="43" t="str">
        <f>IFERROR(VLOOKUP(A:A,变更记录表_产品!A:E,5,0),"")</f>
        <v>MIS</v>
      </c>
      <c r="F673" s="40" t="str">
        <f>IFERROR(VLOOKUP(A:A,变更记录表_产品!A:F,6,0),"")</f>
        <v>关于危险源报错</v>
      </c>
      <c r="G673" s="46" t="str">
        <f>IFERROR(VLOOKUP(A:A,变更记录表_产品!A:G,7,0),"")</f>
        <v xml:space="preserve">危险源管理，有以下一些危险源，双击进去就报错，可能是之前导入数据的问题，烦请帮忙修复。 
危险源编号：HA000249、HA000255、HA000256、HA000261、HA000264、HA000265、HA000792 、HA000752、HA000816（816的0版） </v>
      </c>
      <c r="H673" s="57" t="str">
        <f>IFERROR(VLOOKUP(A:A,变更记录表_产品!A:I,9,0),"")</f>
        <v>高</v>
      </c>
      <c r="I673" s="57">
        <f>IFERROR(VLOOKUP(A:A,变更记录表_产品!A:J,10,0),"")</f>
        <v>0.1</v>
      </c>
      <c r="J673" s="61" t="str">
        <f>IFERROR(VLOOKUP(A:A,变更记录表_产品!A:H,8,0),"")</f>
        <v>危险源先选择规定后，规定再改版后修改了规定条目，就会出现这种情况
系统问题导致的数据修复</v>
      </c>
      <c r="K673" s="65" t="str">
        <f>IFERROR(VLOOKUP(A:A,变更记录表_产品!A:M,13,0),"")</f>
        <v>程泽</v>
      </c>
      <c r="L673" s="65" t="str">
        <f>IFERROR(VLOOKUP(A:A,变更记录表_产品!A:N,14,0),"")</f>
        <v>陈飞</v>
      </c>
      <c r="M673" s="50">
        <f>IFERROR(VLOOKUP(A:A,变更记录表_产品!A:K,11,0),"")</f>
        <v>0</v>
      </c>
      <c r="N673" s="50" t="str">
        <f>IFERROR(VLOOKUP(A:A,变更记录表_产品!A:L,12,0),"")</f>
        <v>2017/2/8
2017/2/15
2017/2/16
2017/2/23</v>
      </c>
      <c r="O673" s="20">
        <f t="shared" ca="1" si="10"/>
        <v>348</v>
      </c>
      <c r="P673" s="65" t="str">
        <f>IFERROR(VLOOKUP(A:A,变更记录表_产品!A:O,15,0),"")</f>
        <v>数据变更</v>
      </c>
      <c r="Q673" s="70" t="str">
        <f>IFERROR(VLOOKUP(A:A,变更记录表_产品!A:P,16,0),"")</f>
        <v>已完成</v>
      </c>
      <c r="R673" s="40" t="str">
        <f>IFERROR(VLOOKUP(A:A,变更记录表_产品!A:Q,17,0),"")</f>
        <v>无需签字</v>
      </c>
      <c r="S673" s="70" t="s">
        <v>145</v>
      </c>
      <c r="T673" s="71" t="s">
        <v>232</v>
      </c>
    </row>
    <row r="674" spans="1:20" ht="67.5">
      <c r="A674" s="19">
        <v>672</v>
      </c>
      <c r="B674" s="50">
        <f>IFERROR(VLOOKUP(A:A,变更记录表_产品!A:B,2,0),"")</f>
        <v>42769</v>
      </c>
      <c r="C674" s="43" t="str">
        <f>IFERROR(VLOOKUP(A:A,变更记录表_产品!A:C,3,0),"")</f>
        <v>张海燕</v>
      </c>
      <c r="D674" s="43" t="str">
        <f>IFERROR(VLOOKUP(A:A,变更记录表_产品!A:D,4,0),"")</f>
        <v>维修工程部</v>
      </c>
      <c r="E674" s="43" t="str">
        <f>IFERROR(VLOOKUP(A:A,变更记录表_产品!A:E,5,0),"")</f>
        <v>MIS</v>
      </c>
      <c r="F674" s="40" t="str">
        <f>IFERROR(VLOOKUP(A:A,变更记录表_产品!A:F,6,0),"")</f>
        <v>B6862 F0770642</v>
      </c>
      <c r="G674" s="46" t="str">
        <f>IFERROR(VLOOKUP(A:A,变更记录表_产品!A:G,7,0),"")</f>
        <v>件号：6774G010000 序号：6774-10999 的PRV件原始装机日期录入错误，
由于此件已加入到组合件管理，我们这边对于其原始装机日期无法修改，
烦请将此件的原始装机日期和进入清单日期统一修改为：2012-01-19</v>
      </c>
      <c r="H674" s="57" t="str">
        <f>IFERROR(VLOOKUP(A:A,变更记录表_产品!A:I,9,0),"")</f>
        <v>高</v>
      </c>
      <c r="I674" s="57">
        <f>IFERROR(VLOOKUP(A:A,变更记录表_产品!A:J,10,0),"")</f>
        <v>0.1</v>
      </c>
      <c r="J674" s="61" t="str">
        <f>IFERROR(VLOOKUP(A:A,变更记录表_产品!A:H,8,0),"")</f>
        <v>人为差错</v>
      </c>
      <c r="K674" s="65" t="str">
        <f>IFERROR(VLOOKUP(A:A,变更记录表_产品!A:M,13,0),"")</f>
        <v>程泽</v>
      </c>
      <c r="L674" s="65" t="str">
        <f>IFERROR(VLOOKUP(A:A,变更记录表_产品!A:N,14,0),"")</f>
        <v>陈飞</v>
      </c>
      <c r="M674" s="50">
        <f>IFERROR(VLOOKUP(A:A,变更记录表_产品!A:K,11,0),"")</f>
        <v>0</v>
      </c>
      <c r="N674" s="50">
        <f>IFERROR(VLOOKUP(A:A,变更记录表_产品!A:L,12,0),"")</f>
        <v>42773</v>
      </c>
      <c r="O674" s="20">
        <f t="shared" ca="1" si="10"/>
        <v>348</v>
      </c>
      <c r="P674" s="65" t="str">
        <f>IFERROR(VLOOKUP(A:A,变更记录表_产品!A:O,15,0),"")</f>
        <v>数据变更</v>
      </c>
      <c r="Q674" s="70" t="str">
        <f>IFERROR(VLOOKUP(A:A,变更记录表_产品!A:P,16,0),"")</f>
        <v>已完成</v>
      </c>
      <c r="R674" s="40" t="str">
        <f>IFERROR(VLOOKUP(A:A,变更记录表_产品!A:Q,17,0),"")</f>
        <v>.\数据提取变更签字扫描件\机务\20170224.pdf</v>
      </c>
      <c r="S674" s="70" t="s">
        <v>92</v>
      </c>
      <c r="T674" s="71" t="s">
        <v>232</v>
      </c>
    </row>
    <row r="675" spans="1:20" ht="45">
      <c r="A675" s="19">
        <v>673</v>
      </c>
      <c r="B675" s="50">
        <f>IFERROR(VLOOKUP(A:A,变更记录表_产品!A:B,2,0),"")</f>
        <v>42769</v>
      </c>
      <c r="C675" s="43" t="str">
        <f>IFERROR(VLOOKUP(A:A,变更记录表_产品!A:C,3,0),"")</f>
        <v>张海燕</v>
      </c>
      <c r="D675" s="43" t="str">
        <f>IFERROR(VLOOKUP(A:A,变更记录表_产品!A:D,4,0),"")</f>
        <v>维修工程部</v>
      </c>
      <c r="E675" s="43" t="str">
        <f>IFERROR(VLOOKUP(A:A,变更记录表_产品!A:E,5,0),"")</f>
        <v>MIS</v>
      </c>
      <c r="F675" s="40" t="str">
        <f>IFERROR(VLOOKUP(A:A,变更记录表_产品!A:F,6,0),"")</f>
        <v>B1628 MAOA320-53-105R1 更改工作反馈</v>
      </c>
      <c r="G675" s="46" t="str">
        <f>IFERROR(VLOOKUP(A:A,变更记录表_产品!A:G,7,0),"")</f>
        <v>由于工作反馈录入错误，
烦请将 MAOA320-53-105R1 的生成指令查询界面的工作反馈内容：2016.9.16-19在成都川维C01检完成，
改为：MAOA320-53-105R2替代MAOA320-53-105R1关闭</v>
      </c>
      <c r="H675" s="57" t="str">
        <f>IFERROR(VLOOKUP(A:A,变更记录表_产品!A:I,9,0),"")</f>
        <v>中</v>
      </c>
      <c r="I675" s="57">
        <f>IFERROR(VLOOKUP(A:A,变更记录表_产品!A:J,10,0),"")</f>
        <v>0</v>
      </c>
      <c r="J675" s="61" t="str">
        <f>IFERROR(VLOOKUP(A:A,变更记录表_产品!A:H,8,0),"")</f>
        <v>人为差错</v>
      </c>
      <c r="K675" s="65" t="str">
        <f>IFERROR(VLOOKUP(A:A,变更记录表_产品!A:M,13,0),"")</f>
        <v>程泽</v>
      </c>
      <c r="L675" s="65" t="str">
        <f>IFERROR(VLOOKUP(A:A,变更记录表_产品!A:N,14,0),"")</f>
        <v>陈飞</v>
      </c>
      <c r="M675" s="50">
        <f>IFERROR(VLOOKUP(A:A,变更记录表_产品!A:K,11,0),"")</f>
        <v>0</v>
      </c>
      <c r="N675" s="50">
        <f>IFERROR(VLOOKUP(A:A,变更记录表_产品!A:L,12,0),"")</f>
        <v>42781</v>
      </c>
      <c r="O675" s="20">
        <f t="shared" ca="1" si="10"/>
        <v>348</v>
      </c>
      <c r="P675" s="65" t="str">
        <f>IFERROR(VLOOKUP(A:A,变更记录表_产品!A:O,15,0),"")</f>
        <v>数据变更</v>
      </c>
      <c r="Q675" s="70" t="str">
        <f>IFERROR(VLOOKUP(A:A,变更记录表_产品!A:P,16,0),"")</f>
        <v>已完成</v>
      </c>
      <c r="R675" s="40" t="str">
        <f>IFERROR(VLOOKUP(A:A,变更记录表_产品!A:Q,17,0),"")</f>
        <v>.\数据提取变更签字扫描件\机务\20170222.pdf</v>
      </c>
      <c r="S675" s="70" t="s">
        <v>92</v>
      </c>
      <c r="T675" s="71" t="s">
        <v>232</v>
      </c>
    </row>
    <row r="676" spans="1:20" ht="22.5">
      <c r="A676" s="19">
        <v>674</v>
      </c>
      <c r="B676" s="50">
        <f>IFERROR(VLOOKUP(A:A,变更记录表_产品!A:B,2,0),"")</f>
        <v>42770</v>
      </c>
      <c r="C676" s="43" t="str">
        <f>IFERROR(VLOOKUP(A:A,变更记录表_产品!A:C,3,0),"")</f>
        <v>盛斌斌</v>
      </c>
      <c r="D676" s="43" t="str">
        <f>IFERROR(VLOOKUP(A:A,变更记录表_产品!A:D,4,0),"")</f>
        <v>维修工程部</v>
      </c>
      <c r="E676" s="43" t="str">
        <f>IFERROR(VLOOKUP(A:A,变更记录表_产品!A:E,5,0),"")</f>
        <v>MIS</v>
      </c>
      <c r="F676" s="40" t="str">
        <f>IFERROR(VLOOKUP(A:A,变更记录表_产品!A:F,6,0),"")</f>
        <v>删除一步移动步骤</v>
      </c>
      <c r="G676" s="46" t="str">
        <f>IFERROR(VLOOKUP(A:A,变更记录表_产品!A:G,7,0),"")</f>
        <v>把PN：505864-1 SN：GJB12867这个件的最后一步移动步骤删除，使之回到B1807原始装机位置</v>
      </c>
      <c r="H676" s="57" t="str">
        <f>IFERROR(VLOOKUP(A:A,变更记录表_产品!A:I,9,0),"")</f>
        <v>中</v>
      </c>
      <c r="I676" s="57">
        <f>IFERROR(VLOOKUP(A:A,变更记录表_产品!A:J,10,0),"")</f>
        <v>0.1</v>
      </c>
      <c r="J676" s="61" t="str">
        <f>IFERROR(VLOOKUP(A:A,变更记录表_产品!A:H,8,0),"")</f>
        <v>航线人员输错序号</v>
      </c>
      <c r="K676" s="65" t="str">
        <f>IFERROR(VLOOKUP(A:A,变更记录表_产品!A:M,13,0),"")</f>
        <v>程泽</v>
      </c>
      <c r="L676" s="65" t="str">
        <f>IFERROR(VLOOKUP(A:A,变更记录表_产品!A:N,14,0),"")</f>
        <v>陈飞</v>
      </c>
      <c r="M676" s="50">
        <f>IFERROR(VLOOKUP(A:A,变更记录表_产品!A:K,11,0),"")</f>
        <v>0</v>
      </c>
      <c r="N676" s="50">
        <f>IFERROR(VLOOKUP(A:A,变更记录表_产品!A:L,12,0),"")</f>
        <v>42774</v>
      </c>
      <c r="O676" s="20">
        <f t="shared" ca="1" si="10"/>
        <v>347</v>
      </c>
      <c r="P676" s="65" t="str">
        <f>IFERROR(VLOOKUP(A:A,变更记录表_产品!A:O,15,0),"")</f>
        <v>数据变更</v>
      </c>
      <c r="Q676" s="70" t="str">
        <f>IFERROR(VLOOKUP(A:A,变更记录表_产品!A:P,16,0),"")</f>
        <v>已完成</v>
      </c>
      <c r="R676" s="40" t="str">
        <f>IFERROR(VLOOKUP(A:A,变更记录表_产品!A:Q,17,0),"")</f>
        <v>.\数据提取变更签字扫描件\机务\20170215.pdf</v>
      </c>
      <c r="S676" s="70" t="s">
        <v>92</v>
      </c>
      <c r="T676" s="71" t="s">
        <v>232</v>
      </c>
    </row>
    <row r="677" spans="1:20" ht="22.5">
      <c r="A677" s="19">
        <v>675</v>
      </c>
      <c r="B677" s="50">
        <f>IFERROR(VLOOKUP(A:A,变更记录表_产品!A:B,2,0),"")</f>
        <v>42770</v>
      </c>
      <c r="C677" s="43" t="str">
        <f>IFERROR(VLOOKUP(A:A,变更记录表_产品!A:C,3,0),"")</f>
        <v>张琦</v>
      </c>
      <c r="D677" s="43" t="str">
        <f>IFERROR(VLOOKUP(A:A,变更记录表_产品!A:D,4,0),"")</f>
        <v>维修工程部</v>
      </c>
      <c r="E677" s="43" t="str">
        <f>IFERROR(VLOOKUP(A:A,变更记录表_产品!A:E,5,0),"")</f>
        <v>MIS</v>
      </c>
      <c r="F677" s="40" t="str">
        <f>IFERROR(VLOOKUP(A:A,变更记录表_产品!A:F,6,0),"")</f>
        <v>Fw:Re:B-1671飞机液压油检测报告中数据缺失</v>
      </c>
      <c r="G677" s="46" t="str">
        <f>IFERROR(VLOOKUP(A:A,变更记录表_产品!A:G,7,0),"")</f>
        <v xml:space="preserve">请将邮件附件上传至化验项目的附件，B1627 ，TGPE-A291000-15-1，WO160524849626 </v>
      </c>
      <c r="H677" s="57" t="str">
        <f>IFERROR(VLOOKUP(A:A,变更记录表_产品!A:I,9,0),"")</f>
        <v>中</v>
      </c>
      <c r="I677" s="57">
        <f>IFERROR(VLOOKUP(A:A,变更记录表_产品!A:J,10,0),"")</f>
        <v>0.1</v>
      </c>
      <c r="J677" s="61" t="str">
        <f>IFERROR(VLOOKUP(A:A,变更记录表_产品!A:H,8,0),"")</f>
        <v>系统前台不支持补充上传附件，需要改进</v>
      </c>
      <c r="K677" s="65" t="str">
        <f>IFERROR(VLOOKUP(A:A,变更记录表_产品!A:M,13,0),"")</f>
        <v>程泽</v>
      </c>
      <c r="L677" s="65" t="str">
        <f>IFERROR(VLOOKUP(A:A,变更记录表_产品!A:N,14,0),"")</f>
        <v>陈飞</v>
      </c>
      <c r="M677" s="50">
        <f>IFERROR(VLOOKUP(A:A,变更记录表_产品!A:K,11,0),"")</f>
        <v>0</v>
      </c>
      <c r="N677" s="50">
        <f>IFERROR(VLOOKUP(A:A,变更记录表_产品!A:L,12,0),"")</f>
        <v>42774</v>
      </c>
      <c r="O677" s="20">
        <f t="shared" ca="1" si="10"/>
        <v>347</v>
      </c>
      <c r="P677" s="65" t="str">
        <f>IFERROR(VLOOKUP(A:A,变更记录表_产品!A:O,15,0),"")</f>
        <v>数据变更</v>
      </c>
      <c r="Q677" s="70" t="str">
        <f>IFERROR(VLOOKUP(A:A,变更记录表_产品!A:P,16,0),"")</f>
        <v>已完成</v>
      </c>
      <c r="R677" s="40" t="str">
        <f>IFERROR(VLOOKUP(A:A,变更记录表_产品!A:Q,17,0),"")</f>
        <v>.\数据提取变更签字扫描件\机务\20170204.pdf</v>
      </c>
      <c r="S677" s="70" t="s">
        <v>92</v>
      </c>
      <c r="T677" s="71" t="s">
        <v>232</v>
      </c>
    </row>
    <row r="678" spans="1:20" ht="22.5">
      <c r="A678" s="19">
        <v>676</v>
      </c>
      <c r="B678" s="50">
        <f>IFERROR(VLOOKUP(A:A,变更记录表_产品!A:B,2,0),"")</f>
        <v>42770</v>
      </c>
      <c r="C678" s="43" t="str">
        <f>IFERROR(VLOOKUP(A:A,变更记录表_产品!A:C,3,0),"")</f>
        <v>张琦</v>
      </c>
      <c r="D678" s="43" t="str">
        <f>IFERROR(VLOOKUP(A:A,变更记录表_产品!A:D,4,0),"")</f>
        <v>维修工程部</v>
      </c>
      <c r="E678" s="43" t="str">
        <f>IFERROR(VLOOKUP(A:A,变更记录表_产品!A:E,5,0),"")</f>
        <v>MIS</v>
      </c>
      <c r="F678" s="40" t="str">
        <f>IFERROR(VLOOKUP(A:A,变更记录表_产品!A:F,6,0),"")</f>
        <v>MIS中EOCOM-24-001编辑日期修订</v>
      </c>
      <c r="G678" s="46" t="str">
        <f>IFERROR(VLOOKUP(A:A,变更记录表_产品!A:G,7,0),"")</f>
        <v>因MIS系统中EOCOM-24-001编辑日期错误显示“2017-01-31”烦请告知IT帮忙修订为“2016-11-21”</v>
      </c>
      <c r="H678" s="57" t="str">
        <f>IFERROR(VLOOKUP(A:A,变更记录表_产品!A:I,9,0),"")</f>
        <v>中</v>
      </c>
      <c r="I678" s="57">
        <f>IFERROR(VLOOKUP(A:A,变更记录表_产品!A:J,10,0),"")</f>
        <v>0.1</v>
      </c>
      <c r="J678" s="61">
        <f>IFERROR(VLOOKUP(A:A,变更记录表_产品!A:H,8,0),"")</f>
        <v>0</v>
      </c>
      <c r="K678" s="65" t="str">
        <f>IFERROR(VLOOKUP(A:A,变更记录表_产品!A:M,13,0),"")</f>
        <v>程泽</v>
      </c>
      <c r="L678" s="65" t="str">
        <f>IFERROR(VLOOKUP(A:A,变更记录表_产品!A:N,14,0),"")</f>
        <v>陈飞</v>
      </c>
      <c r="M678" s="50">
        <f>IFERROR(VLOOKUP(A:A,变更记录表_产品!A:K,11,0),"")</f>
        <v>0</v>
      </c>
      <c r="N678" s="50">
        <f>IFERROR(VLOOKUP(A:A,变更记录表_产品!A:L,12,0),"")</f>
        <v>42781</v>
      </c>
      <c r="O678" s="20">
        <f t="shared" ca="1" si="10"/>
        <v>347</v>
      </c>
      <c r="P678" s="65" t="str">
        <f>IFERROR(VLOOKUP(A:A,变更记录表_产品!A:O,15,0),"")</f>
        <v>数据变更</v>
      </c>
      <c r="Q678" s="70" t="str">
        <f>IFERROR(VLOOKUP(A:A,变更记录表_产品!A:P,16,0),"")</f>
        <v>已完成</v>
      </c>
      <c r="R678" s="40" t="str">
        <f>IFERROR(VLOOKUP(A:A,变更记录表_产品!A:Q,17,0),"")</f>
        <v>.\数据提取变更签字扫描件\机务\20170204.pdf</v>
      </c>
      <c r="S678" s="70" t="s">
        <v>92</v>
      </c>
      <c r="T678" s="71" t="s">
        <v>232</v>
      </c>
    </row>
    <row r="679" spans="1:20" ht="22.5">
      <c r="A679" s="19">
        <v>677</v>
      </c>
      <c r="B679" s="50">
        <f>IFERROR(VLOOKUP(A:A,变更记录表_产品!A:B,2,0),"")</f>
        <v>42772</v>
      </c>
      <c r="C679" s="43" t="str">
        <f>IFERROR(VLOOKUP(A:A,变更记录表_产品!A:C,3,0),"")</f>
        <v>盛斌斌</v>
      </c>
      <c r="D679" s="43" t="str">
        <f>IFERROR(VLOOKUP(A:A,变更记录表_产品!A:D,4,0),"")</f>
        <v>维修工程部</v>
      </c>
      <c r="E679" s="43" t="str">
        <f>IFERROR(VLOOKUP(A:A,变更记录表_产品!A:E,5,0),"")</f>
        <v>MIS</v>
      </c>
      <c r="F679" s="40" t="str">
        <f>IFERROR(VLOOKUP(A:A,变更记录表_产品!A:F,6,0),"")</f>
        <v>修改进入清单时间</v>
      </c>
      <c r="G679" s="46" t="str">
        <f>IFERROR(VLOOKUP(A:A,变更记录表_产品!A:G,7,0),"")</f>
        <v>IT帮我把PN：6774G010000 SN：6774-12223的进入清单时间从2014-09-15为 2014-09-16</v>
      </c>
      <c r="H679" s="57" t="str">
        <f>IFERROR(VLOOKUP(A:A,变更记录表_产品!A:I,9,0),"")</f>
        <v>中</v>
      </c>
      <c r="I679" s="57">
        <f>IFERROR(VLOOKUP(A:A,变更记录表_产品!A:J,10,0),"")</f>
        <v>0.1</v>
      </c>
      <c r="J679" s="61">
        <f>IFERROR(VLOOKUP(A:A,变更记录表_产品!A:H,8,0),"")</f>
        <v>0</v>
      </c>
      <c r="K679" s="65" t="str">
        <f>IFERROR(VLOOKUP(A:A,变更记录表_产品!A:M,13,0),"")</f>
        <v>程泽</v>
      </c>
      <c r="L679" s="65" t="str">
        <f>IFERROR(VLOOKUP(A:A,变更记录表_产品!A:N,14,0),"")</f>
        <v>陈飞</v>
      </c>
      <c r="M679" s="50">
        <f>IFERROR(VLOOKUP(A:A,变更记录表_产品!A:K,11,0),"")</f>
        <v>0</v>
      </c>
      <c r="N679" s="50">
        <f>IFERROR(VLOOKUP(A:A,变更记录表_产品!A:L,12,0),"")</f>
        <v>42781</v>
      </c>
      <c r="O679" s="20">
        <f t="shared" ca="1" si="10"/>
        <v>345</v>
      </c>
      <c r="P679" s="65" t="str">
        <f>IFERROR(VLOOKUP(A:A,变更记录表_产品!A:O,15,0),"")</f>
        <v>数据变更</v>
      </c>
      <c r="Q679" s="70" t="str">
        <f>IFERROR(VLOOKUP(A:A,变更记录表_产品!A:P,16,0),"")</f>
        <v>已完成</v>
      </c>
      <c r="R679" s="40" t="str">
        <f>IFERROR(VLOOKUP(A:A,变更记录表_产品!A:Q,17,0),"")</f>
        <v>.\数据提取变更签字扫描件\机务\20170204.pdf</v>
      </c>
      <c r="S679" s="70" t="s">
        <v>92</v>
      </c>
      <c r="T679" s="71" t="s">
        <v>232</v>
      </c>
    </row>
    <row r="680" spans="1:20">
      <c r="A680" s="19">
        <v>678</v>
      </c>
      <c r="B680" s="50">
        <f>IFERROR(VLOOKUP(A:A,变更记录表_产品!A:B,2,0),"")</f>
        <v>42772</v>
      </c>
      <c r="C680" s="43" t="str">
        <f>IFERROR(VLOOKUP(A:A,变更记录表_产品!A:C,3,0),"")</f>
        <v>盛斌斌</v>
      </c>
      <c r="D680" s="43" t="str">
        <f>IFERROR(VLOOKUP(A:A,变更记录表_产品!A:D,4,0),"")</f>
        <v>维修工程部</v>
      </c>
      <c r="E680" s="43" t="str">
        <f>IFERROR(VLOOKUP(A:A,变更记录表_产品!A:E,5,0),"")</f>
        <v>MIS</v>
      </c>
      <c r="F680" s="40" t="str">
        <f>IFERROR(VLOOKUP(A:A,变更记录表_产品!A:F,6,0),"")</f>
        <v>删除4挑虚拟完工记录</v>
      </c>
      <c r="G680" s="46" t="str">
        <f>IFERROR(VLOOKUP(A:A,变更记录表_产品!A:G,7,0),"")</f>
        <v>把附件内4条虚拟完工记录删除</v>
      </c>
      <c r="H680" s="57" t="str">
        <f>IFERROR(VLOOKUP(A:A,变更记录表_产品!A:I,9,0),"")</f>
        <v>中</v>
      </c>
      <c r="I680" s="57">
        <f>IFERROR(VLOOKUP(A:A,变更记录表_产品!A:J,10,0),"")</f>
        <v>0.1</v>
      </c>
      <c r="J680" s="61">
        <f>IFERROR(VLOOKUP(A:A,变更记录表_产品!A:H,8,0),"")</f>
        <v>0</v>
      </c>
      <c r="K680" s="65" t="str">
        <f>IFERROR(VLOOKUP(A:A,变更记录表_产品!A:M,13,0),"")</f>
        <v>程泽</v>
      </c>
      <c r="L680" s="65" t="str">
        <f>IFERROR(VLOOKUP(A:A,变更记录表_产品!A:N,14,0),"")</f>
        <v>陈飞</v>
      </c>
      <c r="M680" s="50">
        <f>IFERROR(VLOOKUP(A:A,变更记录表_产品!A:K,11,0),"")</f>
        <v>0</v>
      </c>
      <c r="N680" s="50">
        <f>IFERROR(VLOOKUP(A:A,变更记录表_产品!A:L,12,0),"")</f>
        <v>42781</v>
      </c>
      <c r="O680" s="20">
        <f t="shared" ca="1" si="10"/>
        <v>345</v>
      </c>
      <c r="P680" s="65" t="str">
        <f>IFERROR(VLOOKUP(A:A,变更记录表_产品!A:O,15,0),"")</f>
        <v>数据变更</v>
      </c>
      <c r="Q680" s="70" t="str">
        <f>IFERROR(VLOOKUP(A:A,变更记录表_产品!A:P,16,0),"")</f>
        <v>已完成</v>
      </c>
      <c r="R680" s="40" t="str">
        <f>IFERROR(VLOOKUP(A:A,变更记录表_产品!A:Q,17,0),"")</f>
        <v>.\数据提取变更签字扫描件\机务\20170224.pdf</v>
      </c>
      <c r="S680" s="70" t="s">
        <v>92</v>
      </c>
      <c r="T680" s="71" t="s">
        <v>232</v>
      </c>
    </row>
    <row r="681" spans="1:20" ht="22.5">
      <c r="A681" s="19">
        <v>679</v>
      </c>
      <c r="B681" s="50">
        <f>IFERROR(VLOOKUP(A:A,变更记录表_产品!A:B,2,0),"")</f>
        <v>42772</v>
      </c>
      <c r="C681" s="43" t="str">
        <f>IFERROR(VLOOKUP(A:A,变更记录表_产品!A:C,3,0),"")</f>
        <v>蔡磊</v>
      </c>
      <c r="D681" s="43" t="str">
        <f>IFERROR(VLOOKUP(A:A,变更记录表_产品!A:D,4,0),"")</f>
        <v>维修工程部</v>
      </c>
      <c r="E681" s="43" t="str">
        <f>IFERROR(VLOOKUP(A:A,变更记录表_产品!A:E,5,0),"")</f>
        <v>MIS</v>
      </c>
      <c r="F681" s="40" t="str">
        <f>IFERROR(VLOOKUP(A:A,变更记录表_产品!A:F,6,0),"")</f>
        <v>B8817时控件ST导入</v>
      </c>
      <c r="G681" s="46" t="str">
        <f>IFERROR(VLOOKUP(A:A,变更记录表_产品!A:G,7,0),"")</f>
        <v>B8817时控件ST清单，麻烦在明天下班前导入系统，我周三生计划</v>
      </c>
      <c r="H681" s="57" t="str">
        <f>IFERROR(VLOOKUP(A:A,变更记录表_产品!A:I,9,0),"")</f>
        <v>高</v>
      </c>
      <c r="I681" s="57">
        <f>IFERROR(VLOOKUP(A:A,变更记录表_产品!A:J,10,0),"")</f>
        <v>0.1</v>
      </c>
      <c r="J681" s="61" t="str">
        <f>IFERROR(VLOOKUP(A:A,变更记录表_产品!A:H,8,0),"")</f>
        <v>新飞机数据导入</v>
      </c>
      <c r="K681" s="65" t="str">
        <f>IFERROR(VLOOKUP(A:A,变更记录表_产品!A:M,13,0),"")</f>
        <v>程泽</v>
      </c>
      <c r="L681" s="65" t="str">
        <f>IFERROR(VLOOKUP(A:A,变更记录表_产品!A:N,14,0),"")</f>
        <v>陈飞</v>
      </c>
      <c r="M681" s="50">
        <f>IFERROR(VLOOKUP(A:A,变更记录表_产品!A:K,11,0),"")</f>
        <v>42773</v>
      </c>
      <c r="N681" s="50">
        <f>IFERROR(VLOOKUP(A:A,变更记录表_产品!A:L,12,0),"")</f>
        <v>42772</v>
      </c>
      <c r="O681" s="20">
        <f t="shared" ca="1" si="10"/>
        <v>345</v>
      </c>
      <c r="P681" s="65" t="str">
        <f>IFERROR(VLOOKUP(A:A,变更记录表_产品!A:O,15,0),"")</f>
        <v>数据变更</v>
      </c>
      <c r="Q681" s="70" t="str">
        <f>IFERROR(VLOOKUP(A:A,变更记录表_产品!A:P,16,0),"")</f>
        <v>已完成</v>
      </c>
      <c r="R681" s="40" t="str">
        <f>IFERROR(VLOOKUP(A:A,变更记录表_产品!A:Q,17,0),"")</f>
        <v>无需签字</v>
      </c>
      <c r="S681" s="70" t="s">
        <v>144</v>
      </c>
      <c r="T681" s="71" t="s">
        <v>232</v>
      </c>
    </row>
    <row r="682" spans="1:20" ht="33.75">
      <c r="A682" s="19">
        <v>680</v>
      </c>
      <c r="B682" s="50">
        <f>IFERROR(VLOOKUP(A:A,变更记录表_产品!A:B,2,0),"")</f>
        <v>42773</v>
      </c>
      <c r="C682" s="43" t="str">
        <f>IFERROR(VLOOKUP(A:A,变更记录表_产品!A:C,3,0),"")</f>
        <v>张志瑜</v>
      </c>
      <c r="D682" s="43" t="str">
        <f>IFERROR(VLOOKUP(A:A,变更记录表_产品!A:D,4,0),"")</f>
        <v>采购保障部</v>
      </c>
      <c r="E682" s="43" t="str">
        <f>IFERROR(VLOOKUP(A:A,变更记录表_产品!A:E,5,0),"")</f>
        <v>MIS</v>
      </c>
      <c r="F682" s="40" t="str">
        <f>IFERROR(VLOOKUP(A:A,变更记录表_产品!A:F,6,0),"")</f>
        <v>20170206-合同模版货代信息修改</v>
      </c>
      <c r="G682" s="46" t="str">
        <f>IFERROR(VLOOKUP(A:A,变更记录表_产品!A:G,7,0),"")</f>
        <v>我司美国货代在洛杉矶的地址信息改变了，需要对国际采购合同、国际送修合同、国际索赔合同POS/ROR/ROW 的导出模版上的货代信息做相应修改。</v>
      </c>
      <c r="H682" s="57" t="str">
        <f>IFERROR(VLOOKUP(A:A,变更记录表_产品!A:I,9,0),"")</f>
        <v>高</v>
      </c>
      <c r="I682" s="57">
        <f>IFERROR(VLOOKUP(A:A,变更记录表_产品!A:J,10,0),"")</f>
        <v>0</v>
      </c>
      <c r="J682" s="61">
        <f>IFERROR(VLOOKUP(A:A,变更记录表_产品!A:H,8,0),"")</f>
        <v>0</v>
      </c>
      <c r="K682" s="65" t="str">
        <f>IFERROR(VLOOKUP(A:A,变更记录表_产品!A:M,13,0),"")</f>
        <v>杨潇白</v>
      </c>
      <c r="L682" s="65" t="str">
        <f>IFERROR(VLOOKUP(A:A,变更记录表_产品!A:N,14,0),"")</f>
        <v>陈飞</v>
      </c>
      <c r="M682" s="50">
        <f>IFERROR(VLOOKUP(A:A,变更记录表_产品!A:K,11,0),"")</f>
        <v>42776</v>
      </c>
      <c r="N682" s="50">
        <f>IFERROR(VLOOKUP(A:A,变更记录表_产品!A:L,12,0),"")</f>
        <v>0</v>
      </c>
      <c r="O682" s="20">
        <f t="shared" ca="1" si="10"/>
        <v>344</v>
      </c>
      <c r="P682" s="65" t="str">
        <f>IFERROR(VLOOKUP(A:A,变更记录表_产品!A:O,15,0),"")</f>
        <v>数据变更</v>
      </c>
      <c r="Q682" s="70" t="str">
        <f>IFERROR(VLOOKUP(A:A,变更记录表_产品!A:P,16,0),"")</f>
        <v>进行中</v>
      </c>
      <c r="R682" s="40" t="str">
        <f>IFERROR(VLOOKUP(A:A,变更记录表_产品!A:Q,17,0),"")</f>
        <v>.\数据提取变更签字扫描件\机务\20170206-合同模版货代信息修改-signed.pdf</v>
      </c>
      <c r="S682" s="70" t="s">
        <v>147</v>
      </c>
      <c r="T682" s="71" t="s">
        <v>232</v>
      </c>
    </row>
    <row r="683" spans="1:20" ht="56.25">
      <c r="A683" s="19">
        <v>681</v>
      </c>
      <c r="B683" s="50">
        <f>IFERROR(VLOOKUP(A:A,变更记录表_产品!A:B,2,0),"")</f>
        <v>42773</v>
      </c>
      <c r="C683" s="43" t="str">
        <f>IFERROR(VLOOKUP(A:A,变更记录表_产品!A:C,3,0),"")</f>
        <v>张志瑜</v>
      </c>
      <c r="D683" s="43" t="str">
        <f>IFERROR(VLOOKUP(A:A,变更记录表_产品!A:D,4,0),"")</f>
        <v>采购保障部</v>
      </c>
      <c r="E683" s="43" t="str">
        <f>IFERROR(VLOOKUP(A:A,变更记录表_产品!A:E,5,0),"")</f>
        <v>MIS</v>
      </c>
      <c r="F683" s="40" t="str">
        <f>IFERROR(VLOOKUP(A:A,变更记录表_产品!A:F,6,0),"")</f>
        <v>20170206-SSFDR及电池退回DZ---紧急！</v>
      </c>
      <c r="G683" s="46" t="str">
        <f>IFERROR(VLOOKUP(A:A,变更记录表_产品!A:G,7,0),"")</f>
        <v>DFDR PN: 2100-4043-02   SN: 000152437     和电池  PN: DK120   SN: SD05205 （这 2 个件从 KY 发出到 DZ 后，做不可用退料到 YC，退料时判断是可用，做了退回观察，然后
就无法做下一步操作了。</v>
      </c>
      <c r="H683" s="57" t="str">
        <f>IFERROR(VLOOKUP(A:A,变更记录表_产品!A:I,9,0),"")</f>
        <v>高</v>
      </c>
      <c r="I683" s="57">
        <f>IFERROR(VLOOKUP(A:A,变更记录表_产品!A:J,10,0),"")</f>
        <v>0.1</v>
      </c>
      <c r="J683" s="61">
        <f>IFERROR(VLOOKUP(A:A,变更记录表_产品!A:H,8,0),"")</f>
        <v>0</v>
      </c>
      <c r="K683" s="65" t="str">
        <f>IFERROR(VLOOKUP(A:A,变更记录表_产品!A:M,13,0),"")</f>
        <v>杨潇白</v>
      </c>
      <c r="L683" s="65" t="str">
        <f>IFERROR(VLOOKUP(A:A,变更记录表_产品!A:N,14,0),"")</f>
        <v>陈飞</v>
      </c>
      <c r="M683" s="50">
        <f>IFERROR(VLOOKUP(A:A,变更记录表_产品!A:K,11,0),"")</f>
        <v>42773</v>
      </c>
      <c r="N683" s="50">
        <f>IFERROR(VLOOKUP(A:A,变更记录表_产品!A:L,12,0),"")</f>
        <v>42773</v>
      </c>
      <c r="O683" s="20">
        <f t="shared" ca="1" si="10"/>
        <v>344</v>
      </c>
      <c r="P683" s="65" t="str">
        <f>IFERROR(VLOOKUP(A:A,变更记录表_产品!A:O,15,0),"")</f>
        <v>数据变更</v>
      </c>
      <c r="Q683" s="70" t="str">
        <f>IFERROR(VLOOKUP(A:A,变更记录表_产品!A:P,16,0),"")</f>
        <v>已完成</v>
      </c>
      <c r="R683" s="40" t="str">
        <f>IFERROR(VLOOKUP(A:A,变更记录表_产品!A:Q,17,0),"")</f>
        <v>.\数据提取变更签字扫描件\机务\20170206-SSFDR及电池退回DZ-signed.pdf</v>
      </c>
      <c r="S683" s="70" t="s">
        <v>92</v>
      </c>
      <c r="T683" s="71" t="s">
        <v>232</v>
      </c>
    </row>
    <row r="684" spans="1:20" ht="22.5">
      <c r="A684" s="19">
        <v>682</v>
      </c>
      <c r="B684" s="50">
        <f>IFERROR(VLOOKUP(A:A,变更记录表_产品!A:B,2,0),"")</f>
        <v>42774</v>
      </c>
      <c r="C684" s="43" t="str">
        <f>IFERROR(VLOOKUP(A:A,变更记录表_产品!A:C,3,0),"")</f>
        <v>张志瑜</v>
      </c>
      <c r="D684" s="43" t="str">
        <f>IFERROR(VLOOKUP(A:A,变更记录表_产品!A:D,4,0),"")</f>
        <v>采购保障部</v>
      </c>
      <c r="E684" s="43" t="str">
        <f>IFERROR(VLOOKUP(A:A,变更记录表_产品!A:E,5,0),"")</f>
        <v>MIS</v>
      </c>
      <c r="F684" s="40" t="str">
        <f>IFERROR(VLOOKUP(A:A,变更记录表_产品!A:F,6,0),"")</f>
        <v>20170207-1803B0000-02从GH退回DX-signed</v>
      </c>
      <c r="G684" s="46" t="str">
        <f>IFERROR(VLOOKUP(A:A,变更记录表_产品!A:G,7,0),"")</f>
        <v>件号：1803B0000-02，序号：1803B00LI008473R 从 GH 退回 DX</v>
      </c>
      <c r="H684" s="57" t="str">
        <f>IFERROR(VLOOKUP(A:A,变更记录表_产品!A:I,9,0),"")</f>
        <v>中</v>
      </c>
      <c r="I684" s="57">
        <f>IFERROR(VLOOKUP(A:A,变更记录表_产品!A:J,10,0),"")</f>
        <v>0.1</v>
      </c>
      <c r="J684" s="61">
        <f>IFERROR(VLOOKUP(A:A,变更记录表_产品!A:H,8,0),"")</f>
        <v>0</v>
      </c>
      <c r="K684" s="65" t="str">
        <f>IFERROR(VLOOKUP(A:A,变更记录表_产品!A:M,13,0),"")</f>
        <v>杨潇白</v>
      </c>
      <c r="L684" s="65" t="str">
        <f>IFERROR(VLOOKUP(A:A,变更记录表_产品!A:N,14,0),"")</f>
        <v>陈飞</v>
      </c>
      <c r="M684" s="50">
        <f>IFERROR(VLOOKUP(A:A,变更记录表_产品!A:K,11,0),"")</f>
        <v>42776</v>
      </c>
      <c r="N684" s="50">
        <f>IFERROR(VLOOKUP(A:A,变更记录表_产品!A:L,12,0),"")</f>
        <v>42781</v>
      </c>
      <c r="O684" s="20">
        <f t="shared" ca="1" si="10"/>
        <v>343</v>
      </c>
      <c r="P684" s="65" t="str">
        <f>IFERROR(VLOOKUP(A:A,变更记录表_产品!A:O,15,0),"")</f>
        <v>数据变更</v>
      </c>
      <c r="Q684" s="70" t="str">
        <f>IFERROR(VLOOKUP(A:A,变更记录表_产品!A:P,16,0),"")</f>
        <v>已完成</v>
      </c>
      <c r="R684" s="40" t="str">
        <f>IFERROR(VLOOKUP(A:A,变更记录表_产品!A:Q,17,0),"")</f>
        <v>.\数据提取变更签字扫描件\机务\20170207-1803B0000-02从GH退回DX-signed.pdf</v>
      </c>
      <c r="S684" s="70" t="s">
        <v>92</v>
      </c>
      <c r="T684" s="71" t="s">
        <v>232</v>
      </c>
    </row>
    <row r="685" spans="1:20" ht="67.5">
      <c r="A685" s="19">
        <v>683</v>
      </c>
      <c r="B685" s="50">
        <f>IFERROR(VLOOKUP(A:A,变更记录表_产品!A:B,2,0),"")</f>
        <v>42775</v>
      </c>
      <c r="C685" s="43" t="str">
        <f>IFERROR(VLOOKUP(A:A,变更记录表_产品!A:C,3,0),"")</f>
        <v>张琦</v>
      </c>
      <c r="D685" s="43" t="str">
        <f>IFERROR(VLOOKUP(A:A,变更记录表_产品!A:D,4,0),"")</f>
        <v>维修工程部</v>
      </c>
      <c r="E685" s="43" t="str">
        <f>IFERROR(VLOOKUP(A:A,变更记录表_产品!A:E,5,0),"")</f>
        <v>MIS</v>
      </c>
      <c r="F685" s="40" t="str">
        <f>IFERROR(VLOOKUP(A:A,变更记录表_产品!A:F,6,0),"")</f>
        <v>勤务OJT带教（1610 ）XY2016039 删除一个学员</v>
      </c>
      <c r="G685" s="46" t="str">
        <f>IFERROR(VLOOKUP(A:A,变更记录表_产品!A:G,7,0),"")</f>
        <v xml:space="preserve">MIS系统有个课程人员有问题需要修改 
导航→培训管理→培训实施信息→培训计划管理 
培训序号：9305 
培训名称：勤务OJT带教（1610 ）XY2016039 
这个培训中有一个学员名字叫 刘哲 
麻烦将这个人删除，谢谢 </v>
      </c>
      <c r="H685" s="57" t="str">
        <f>IFERROR(VLOOKUP(A:A,变更记录表_产品!A:I,9,0),"")</f>
        <v>中</v>
      </c>
      <c r="I685" s="57">
        <f>IFERROR(VLOOKUP(A:A,变更记录表_产品!A:J,10,0),"")</f>
        <v>0.1</v>
      </c>
      <c r="J685" s="61">
        <f>IFERROR(VLOOKUP(A:A,变更记录表_产品!A:H,8,0),"")</f>
        <v>0</v>
      </c>
      <c r="K685" s="65" t="str">
        <f>IFERROR(VLOOKUP(A:A,变更记录表_产品!A:M,13,0),"")</f>
        <v>程泽</v>
      </c>
      <c r="L685" s="65" t="str">
        <f>IFERROR(VLOOKUP(A:A,变更记录表_产品!A:N,14,0),"")</f>
        <v>陈飞</v>
      </c>
      <c r="M685" s="50">
        <f>IFERROR(VLOOKUP(A:A,变更记录表_产品!A:K,11,0),"")</f>
        <v>0</v>
      </c>
      <c r="N685" s="50">
        <f>IFERROR(VLOOKUP(A:A,变更记录表_产品!A:L,12,0),"")</f>
        <v>42781</v>
      </c>
      <c r="O685" s="20">
        <f t="shared" ca="1" si="10"/>
        <v>342</v>
      </c>
      <c r="P685" s="65" t="str">
        <f>IFERROR(VLOOKUP(A:A,变更记录表_产品!A:O,15,0),"")</f>
        <v>数据变更</v>
      </c>
      <c r="Q685" s="70" t="str">
        <f>IFERROR(VLOOKUP(A:A,变更记录表_产品!A:P,16,0),"")</f>
        <v>已完成</v>
      </c>
      <c r="R685" s="40" t="str">
        <f>IFERROR(VLOOKUP(A:A,变更记录表_产品!A:Q,17,0),"")</f>
        <v>.\数据提取变更签字扫描件\机务\20170209.pdf</v>
      </c>
      <c r="S685" s="70" t="s">
        <v>92</v>
      </c>
      <c r="T685" s="71" t="s">
        <v>232</v>
      </c>
    </row>
    <row r="686" spans="1:20" ht="45">
      <c r="A686" s="19">
        <v>684</v>
      </c>
      <c r="B686" s="50">
        <f>IFERROR(VLOOKUP(A:A,变更记录表_产品!A:B,2,0),"")</f>
        <v>42775</v>
      </c>
      <c r="C686" s="43" t="str">
        <f>IFERROR(VLOOKUP(A:A,变更记录表_产品!A:C,3,0),"")</f>
        <v>张琦</v>
      </c>
      <c r="D686" s="43" t="str">
        <f>IFERROR(VLOOKUP(A:A,变更记录表_产品!A:D,4,0),"")</f>
        <v>维修工程部</v>
      </c>
      <c r="E686" s="43" t="str">
        <f>IFERROR(VLOOKUP(A:A,变更记录表_产品!A:E,5,0),"")</f>
        <v>MIS</v>
      </c>
      <c r="F686" s="40" t="str">
        <f>IFERROR(VLOOKUP(A:A,变更记录表_产品!A:F,6,0),"")</f>
        <v>B6310 CDD0035774 删除</v>
      </c>
      <c r="G686" s="46" t="str">
        <f>IFERROR(VLOOKUP(A:A,变更记录表_产品!A:G,7,0),"")</f>
        <v xml:space="preserve">B6310 CDD0035774，C检中检查发现该CDD描述的损伤不存在 
1、删除B6310 CDD0035774 
2、删除结构损伤报告单，流水号：16B63100001 </v>
      </c>
      <c r="H686" s="57" t="str">
        <f>IFERROR(VLOOKUP(A:A,变更记录表_产品!A:I,9,0),"")</f>
        <v>中</v>
      </c>
      <c r="I686" s="57">
        <f>IFERROR(VLOOKUP(A:A,变更记录表_产品!A:J,10,0),"")</f>
        <v>0.1</v>
      </c>
      <c r="J686" s="61">
        <f>IFERROR(VLOOKUP(A:A,变更记录表_产品!A:H,8,0),"")</f>
        <v>0</v>
      </c>
      <c r="K686" s="65" t="str">
        <f>IFERROR(VLOOKUP(A:A,变更记录表_产品!A:M,13,0),"")</f>
        <v>程泽</v>
      </c>
      <c r="L686" s="65" t="str">
        <f>IFERROR(VLOOKUP(A:A,变更记录表_产品!A:N,14,0),"")</f>
        <v>陈飞</v>
      </c>
      <c r="M686" s="50">
        <f>IFERROR(VLOOKUP(A:A,变更记录表_产品!A:K,11,0),"")</f>
        <v>0</v>
      </c>
      <c r="N686" s="50">
        <f>IFERROR(VLOOKUP(A:A,变更记录表_产品!A:L,12,0),"")</f>
        <v>42781</v>
      </c>
      <c r="O686" s="20">
        <f t="shared" ca="1" si="10"/>
        <v>342</v>
      </c>
      <c r="P686" s="65" t="str">
        <f>IFERROR(VLOOKUP(A:A,变更记录表_产品!A:O,15,0),"")</f>
        <v>数据变更</v>
      </c>
      <c r="Q686" s="70" t="str">
        <f>IFERROR(VLOOKUP(A:A,变更记录表_产品!A:P,16,0),"")</f>
        <v>已完成</v>
      </c>
      <c r="R686" s="40" t="str">
        <f>IFERROR(VLOOKUP(A:A,变更记录表_产品!A:Q,17,0),"")</f>
        <v>.\数据提取变更签字扫描件\机务\20170209.pdf</v>
      </c>
      <c r="S686" s="70" t="s">
        <v>92</v>
      </c>
      <c r="T686" s="71" t="s">
        <v>232</v>
      </c>
    </row>
    <row r="687" spans="1:20">
      <c r="A687" s="19">
        <v>685</v>
      </c>
      <c r="B687" s="50">
        <f>IFERROR(VLOOKUP(A:A,变更记录表_产品!A:B,2,0),"")</f>
        <v>42775</v>
      </c>
      <c r="C687" s="43" t="str">
        <f>IFERROR(VLOOKUP(A:A,变更记录表_产品!A:C,3,0),"")</f>
        <v>张志瑜</v>
      </c>
      <c r="D687" s="43" t="str">
        <f>IFERROR(VLOOKUP(A:A,变更记录表_产品!A:D,4,0),"")</f>
        <v>采购保障部</v>
      </c>
      <c r="E687" s="43" t="str">
        <f>IFERROR(VLOOKUP(A:A,变更记录表_产品!A:E,5,0),"")</f>
        <v>MIS</v>
      </c>
      <c r="F687" s="40" t="str">
        <f>IFERROR(VLOOKUP(A:A,变更记录表_产品!A:F,6,0),"")</f>
        <v>20170209-工具DZ导出</v>
      </c>
      <c r="G687" s="46" t="str">
        <f>IFERROR(VLOOKUP(A:A,变更记录表_产品!A:G,7,0),"")</f>
        <v>工具发放归还清单未归还数据导出</v>
      </c>
      <c r="H687" s="57" t="str">
        <f>IFERROR(VLOOKUP(A:A,变更记录表_产品!A:I,9,0),"")</f>
        <v>高</v>
      </c>
      <c r="I687" s="57">
        <f>IFERROR(VLOOKUP(A:A,变更记录表_产品!A:J,10,0),"")</f>
        <v>0.1</v>
      </c>
      <c r="J687" s="61">
        <f>IFERROR(VLOOKUP(A:A,变更记录表_产品!A:H,8,0),"")</f>
        <v>0</v>
      </c>
      <c r="K687" s="65" t="str">
        <f>IFERROR(VLOOKUP(A:A,变更记录表_产品!A:M,13,0),"")</f>
        <v>杨潇白</v>
      </c>
      <c r="L687" s="65" t="str">
        <f>IFERROR(VLOOKUP(A:A,变更记录表_产品!A:N,14,0),"")</f>
        <v>陈飞</v>
      </c>
      <c r="M687" s="50">
        <f>IFERROR(VLOOKUP(A:A,变更记录表_产品!A:K,11,0),"")</f>
        <v>0</v>
      </c>
      <c r="N687" s="50">
        <f>IFERROR(VLOOKUP(A:A,变更记录表_产品!A:L,12,0),"")</f>
        <v>42780</v>
      </c>
      <c r="O687" s="20">
        <f t="shared" ca="1" si="10"/>
        <v>342</v>
      </c>
      <c r="P687" s="65" t="str">
        <f>IFERROR(VLOOKUP(A:A,变更记录表_产品!A:O,15,0),"")</f>
        <v>数据变更</v>
      </c>
      <c r="Q687" s="70" t="str">
        <f>IFERROR(VLOOKUP(A:A,变更记录表_产品!A:P,16,0),"")</f>
        <v>已完成</v>
      </c>
      <c r="R687" s="40" t="str">
        <f>IFERROR(VLOOKUP(A:A,变更记录表_产品!A:Q,17,0),"")</f>
        <v>.\数据提取变更签字扫描件\机务\20170209-工具DZ导出-signed.pdf</v>
      </c>
      <c r="S687" s="70" t="s">
        <v>144</v>
      </c>
      <c r="T687" s="71" t="s">
        <v>232</v>
      </c>
    </row>
    <row r="688" spans="1:20" ht="22.5">
      <c r="A688" s="19">
        <v>686</v>
      </c>
      <c r="B688" s="50">
        <f>IFERROR(VLOOKUP(A:A,变更记录表_产品!A:B,2,0),"")</f>
        <v>42775</v>
      </c>
      <c r="C688" s="43" t="str">
        <f>IFERROR(VLOOKUP(A:A,变更记录表_产品!A:C,3,0),"")</f>
        <v>张志瑜</v>
      </c>
      <c r="D688" s="43" t="str">
        <f>IFERROR(VLOOKUP(A:A,变更记录表_产品!A:D,4,0),"")</f>
        <v>采购保障部</v>
      </c>
      <c r="E688" s="43" t="str">
        <f>IFERROR(VLOOKUP(A:A,变更记录表_产品!A:E,5,0),"")</f>
        <v>MIS</v>
      </c>
      <c r="F688" s="40" t="str">
        <f>IFERROR(VLOOKUP(A:A,变更记录表_产品!A:F,6,0),"")</f>
        <v>20170209-新件号覆盖</v>
      </c>
      <c r="G688" s="46" t="str">
        <f>IFERROR(VLOOKUP(A:A,变更记录表_产品!A:G,7,0),"")</f>
        <v xml:space="preserve">用F栏的新件号，G栏的新名称取代现有的件号和名称。 </v>
      </c>
      <c r="H688" s="57" t="str">
        <f>IFERROR(VLOOKUP(A:A,变更记录表_产品!A:I,9,0),"")</f>
        <v>中</v>
      </c>
      <c r="I688" s="57">
        <f>IFERROR(VLOOKUP(A:A,变更记录表_产品!A:J,10,0),"")</f>
        <v>0.1</v>
      </c>
      <c r="J688" s="61">
        <f>IFERROR(VLOOKUP(A:A,变更记录表_产品!A:H,8,0),"")</f>
        <v>0</v>
      </c>
      <c r="K688" s="65" t="str">
        <f>IFERROR(VLOOKUP(A:A,变更记录表_产品!A:M,13,0),"")</f>
        <v>杨潇白</v>
      </c>
      <c r="L688" s="65" t="str">
        <f>IFERROR(VLOOKUP(A:A,变更记录表_产品!A:N,14,0),"")</f>
        <v>陈飞</v>
      </c>
      <c r="M688" s="50">
        <f>IFERROR(VLOOKUP(A:A,变更记录表_产品!A:K,11,0),"")</f>
        <v>0</v>
      </c>
      <c r="N688" s="50">
        <f>IFERROR(VLOOKUP(A:A,变更记录表_产品!A:L,12,0),"")</f>
        <v>42781</v>
      </c>
      <c r="O688" s="20">
        <f t="shared" ca="1" si="10"/>
        <v>342</v>
      </c>
      <c r="P688" s="65" t="str">
        <f>IFERROR(VLOOKUP(A:A,变更记录表_产品!A:O,15,0),"")</f>
        <v>数据变更</v>
      </c>
      <c r="Q688" s="70" t="str">
        <f>IFERROR(VLOOKUP(A:A,变更记录表_产品!A:P,16,0),"")</f>
        <v>已完成</v>
      </c>
      <c r="R688" s="40" t="str">
        <f>IFERROR(VLOOKUP(A:A,变更记录表_产品!A:Q,17,0),"")</f>
        <v>.\数据提取变更签字扫描件\机务\20170209-工具新件号覆盖-signed.pdf</v>
      </c>
      <c r="S688" s="70" t="s">
        <v>144</v>
      </c>
      <c r="T688" s="71" t="s">
        <v>232</v>
      </c>
    </row>
    <row r="689" spans="1:20" ht="45">
      <c r="A689" s="19">
        <v>687</v>
      </c>
      <c r="B689" s="50">
        <f>IFERROR(VLOOKUP(A:A,变更记录表_产品!A:B,2,0),"")</f>
        <v>42776</v>
      </c>
      <c r="C689" s="43" t="str">
        <f>IFERROR(VLOOKUP(A:A,变更记录表_产品!A:C,3,0),"")</f>
        <v>张琦</v>
      </c>
      <c r="D689" s="43" t="str">
        <f>IFERROR(VLOOKUP(A:A,变更记录表_产品!A:D,4,0),"")</f>
        <v>维修工程部</v>
      </c>
      <c r="E689" s="43" t="str">
        <f>IFERROR(VLOOKUP(A:A,变更记录表_产品!A:E,5,0),"")</f>
        <v>MIS</v>
      </c>
      <c r="F689" s="40" t="str">
        <f>IFERROR(VLOOKUP(A:A,变更记录表_产品!A:F,6,0),"")</f>
        <v>B6309 ADD28243</v>
      </c>
      <c r="G689" s="46" t="str">
        <f>IFERROR(VLOOKUP(A:A,变更记录表_产品!A:G,7,0),"")</f>
        <v xml:space="preserve">B6309 ADD28243由于网络卡顿误关闭，保留截止日期2017.4.13 
请将该保留恢复至打开状态 </v>
      </c>
      <c r="H689" s="57" t="str">
        <f>IFERROR(VLOOKUP(A:A,变更记录表_产品!A:I,9,0),"")</f>
        <v>中</v>
      </c>
      <c r="I689" s="57">
        <f>IFERROR(VLOOKUP(A:A,变更记录表_产品!A:J,10,0),"")</f>
        <v>0.1</v>
      </c>
      <c r="J689" s="61">
        <f>IFERROR(VLOOKUP(A:A,变更记录表_产品!A:H,8,0),"")</f>
        <v>0</v>
      </c>
      <c r="K689" s="65" t="str">
        <f>IFERROR(VLOOKUP(A:A,变更记录表_产品!A:M,13,0),"")</f>
        <v>程泽</v>
      </c>
      <c r="L689" s="65" t="str">
        <f>IFERROR(VLOOKUP(A:A,变更记录表_产品!A:N,14,0),"")</f>
        <v>陈飞</v>
      </c>
      <c r="M689" s="50">
        <f>IFERROR(VLOOKUP(A:A,变更记录表_产品!A:K,11,0),"")</f>
        <v>0</v>
      </c>
      <c r="N689" s="50">
        <f>IFERROR(VLOOKUP(A:A,变更记录表_产品!A:L,12,0),"")</f>
        <v>42781</v>
      </c>
      <c r="O689" s="20">
        <f t="shared" ca="1" si="10"/>
        <v>341</v>
      </c>
      <c r="P689" s="65" t="str">
        <f>IFERROR(VLOOKUP(A:A,变更记录表_产品!A:O,15,0),"")</f>
        <v>数据变更</v>
      </c>
      <c r="Q689" s="70" t="str">
        <f>IFERROR(VLOOKUP(A:A,变更记录表_产品!A:P,16,0),"")</f>
        <v>已完成</v>
      </c>
      <c r="R689" s="40" t="str">
        <f>IFERROR(VLOOKUP(A:A,变更记录表_产品!A:Q,17,0),"")</f>
        <v>.\数据提取变更签字扫描件\机务\20170215.pdf</v>
      </c>
      <c r="S689" s="70" t="s">
        <v>92</v>
      </c>
      <c r="T689" s="71" t="s">
        <v>232</v>
      </c>
    </row>
    <row r="690" spans="1:20" ht="101.25">
      <c r="A690" s="19">
        <v>688</v>
      </c>
      <c r="B690" s="50">
        <f>IFERROR(VLOOKUP(A:A,变更记录表_产品!A:B,2,0),"")</f>
        <v>42780</v>
      </c>
      <c r="C690" s="43" t="str">
        <f>IFERROR(VLOOKUP(A:A,变更记录表_产品!A:C,3,0),"")</f>
        <v>张琦</v>
      </c>
      <c r="D690" s="43" t="str">
        <f>IFERROR(VLOOKUP(A:A,变更记录表_产品!A:D,4,0),"")</f>
        <v>维修工程部</v>
      </c>
      <c r="E690" s="43" t="str">
        <f>IFERROR(VLOOKUP(A:A,变更记录表_产品!A:E,5,0),"")</f>
        <v>MIS</v>
      </c>
      <c r="F690" s="40" t="str">
        <f>IFERROR(VLOOKUP(A:A,变更记录表_产品!A:F,6,0),"")</f>
        <v>FMGC件号定义英文名称</v>
      </c>
      <c r="G690" s="46" t="str">
        <f>IFERROR(VLOOKUP(A:A,变更记录表_产品!A:G,7,0),"")</f>
        <v xml:space="preserve">在件号定义界面定义了一个FMGC的件号：C13042AA07 ，英文名称应为：FMGC-FLIGHT MANAGEMENT AND GUIDANCE COMPUTER。不知是何原因系统查询出来的英文名称也为：C13042AA07。 
麻烦把件号为：C13042AA07的英文名称改为：FMGC-FLIGHT MANAGEMENT AND GUIDANCE COMPUTER 
烦请修订英文名称，注意：如果修订英文名称，目前装机设备清册内的C13042AA07名称是否一起随动变化？ </v>
      </c>
      <c r="H690" s="57" t="str">
        <f>IFERROR(VLOOKUP(A:A,变更记录表_产品!A:I,9,0),"")</f>
        <v>中</v>
      </c>
      <c r="I690" s="57">
        <f>IFERROR(VLOOKUP(A:A,变更记录表_产品!A:J,10,0),"")</f>
        <v>0.1</v>
      </c>
      <c r="J690" s="61" t="str">
        <f>IFERROR(VLOOKUP(A:A,变更记录表_产品!A:H,8,0),"")</f>
        <v>能否找下原因，C13042AA07这个件修改英文名称，保存后名称不更改，仍为“C13042AA07”。是件号升级的原因？
航材保存没有问题，工程保存有问题，待下次修复该问题</v>
      </c>
      <c r="K690" s="65" t="str">
        <f>IFERROR(VLOOKUP(A:A,变更记录表_产品!A:M,13,0),"")</f>
        <v>程泽</v>
      </c>
      <c r="L690" s="65" t="str">
        <f>IFERROR(VLOOKUP(A:A,变更记录表_产品!A:N,14,0),"")</f>
        <v>陈飞</v>
      </c>
      <c r="M690" s="50">
        <f>IFERROR(VLOOKUP(A:A,变更记录表_产品!A:K,11,0),"")</f>
        <v>0</v>
      </c>
      <c r="N690" s="50">
        <f>IFERROR(VLOOKUP(A:A,变更记录表_产品!A:L,12,0),"")</f>
        <v>42783</v>
      </c>
      <c r="O690" s="20">
        <f t="shared" ca="1" si="10"/>
        <v>337</v>
      </c>
      <c r="P690" s="65" t="str">
        <f>IFERROR(VLOOKUP(A:A,变更记录表_产品!A:O,15,0),"")</f>
        <v>数据变更</v>
      </c>
      <c r="Q690" s="70" t="str">
        <f>IFERROR(VLOOKUP(A:A,变更记录表_产品!A:P,16,0),"")</f>
        <v>已完成</v>
      </c>
      <c r="R690" s="40" t="str">
        <f>IFERROR(VLOOKUP(A:A,变更记录表_产品!A:Q,17,0),"")</f>
        <v>.\数据提取变更签字扫描件\机务\20170224.pdf</v>
      </c>
      <c r="S690" s="70" t="s">
        <v>145</v>
      </c>
      <c r="T690" s="71" t="s">
        <v>232</v>
      </c>
    </row>
    <row r="691" spans="1:20" ht="22.5">
      <c r="A691" s="19">
        <v>689</v>
      </c>
      <c r="B691" s="50">
        <f>IFERROR(VLOOKUP(A:A,变更记录表_产品!A:B,2,0),"")</f>
        <v>42780</v>
      </c>
      <c r="C691" s="43" t="str">
        <f>IFERROR(VLOOKUP(A:A,变更记录表_产品!A:C,3,0),"")</f>
        <v>张志瑜</v>
      </c>
      <c r="D691" s="43" t="str">
        <f>IFERROR(VLOOKUP(A:A,变更记录表_产品!A:D,4,0),"")</f>
        <v>采购保障部</v>
      </c>
      <c r="E691" s="43" t="str">
        <f>IFERROR(VLOOKUP(A:A,变更记录表_产品!A:E,5,0),"")</f>
        <v>MIS</v>
      </c>
      <c r="F691" s="40" t="str">
        <f>IFERROR(VLOOKUP(A:A,变更记录表_产品!A:F,6,0),"")</f>
        <v>20170214-件号965-1696-051退回DX-signed</v>
      </c>
      <c r="G691" s="46" t="str">
        <f>IFERROR(VLOOKUP(A:A,变更记录表_产品!A:G,7,0),"")</f>
        <v xml:space="preserve">PN: 965-1696-051   SN: RTA50D-00746 从 GH 退回 DX </v>
      </c>
      <c r="H691" s="57">
        <f>IFERROR(VLOOKUP(A:A,变更记录表_产品!A:I,9,0),"")</f>
        <v>0</v>
      </c>
      <c r="I691" s="57">
        <f>IFERROR(VLOOKUP(A:A,变更记录表_产品!A:J,10,0),"")</f>
        <v>0</v>
      </c>
      <c r="J691" s="61">
        <f>IFERROR(VLOOKUP(A:A,变更记录表_产品!A:H,8,0),"")</f>
        <v>0</v>
      </c>
      <c r="K691" s="65" t="str">
        <f>IFERROR(VLOOKUP(A:A,变更记录表_产品!A:M,13,0),"")</f>
        <v>杨潇白</v>
      </c>
      <c r="L691" s="65" t="str">
        <f>IFERROR(VLOOKUP(A:A,变更记录表_产品!A:N,14,0),"")</f>
        <v>陈飞</v>
      </c>
      <c r="M691" s="50">
        <f>IFERROR(VLOOKUP(A:A,变更记录表_产品!A:K,11,0),"")</f>
        <v>0</v>
      </c>
      <c r="N691" s="50">
        <f>IFERROR(VLOOKUP(A:A,变更记录表_产品!A:L,12,0),"")</f>
        <v>0</v>
      </c>
      <c r="O691" s="20">
        <f t="shared" ca="1" si="10"/>
        <v>337</v>
      </c>
      <c r="P691" s="65" t="str">
        <f>IFERROR(VLOOKUP(A:A,变更记录表_产品!A:O,15,0),"")</f>
        <v>数据变更</v>
      </c>
      <c r="Q691" s="70" t="str">
        <f>IFERROR(VLOOKUP(A:A,变更记录表_产品!A:P,16,0),"")</f>
        <v>进行中</v>
      </c>
      <c r="R691" s="40" t="str">
        <f>IFERROR(VLOOKUP(A:A,变更记录表_产品!A:Q,17,0),"")</f>
        <v>.\数据提取变更签字扫描件\机务\20170214-件号965-1696-051退回DX-signed.jpg</v>
      </c>
      <c r="S691" s="70" t="s">
        <v>92</v>
      </c>
      <c r="T691" s="71" t="s">
        <v>232</v>
      </c>
    </row>
    <row r="692" spans="1:20">
      <c r="A692" s="19">
        <v>690</v>
      </c>
      <c r="B692" s="50">
        <f>IFERROR(VLOOKUP(A:A,变更记录表_产品!A:B,2,0),"")</f>
        <v>42780</v>
      </c>
      <c r="C692" s="43" t="str">
        <f>IFERROR(VLOOKUP(A:A,变更记录表_产品!A:C,3,0),"")</f>
        <v>吴葵智</v>
      </c>
      <c r="D692" s="43" t="str">
        <f>IFERROR(VLOOKUP(A:A,变更记录表_产品!A:D,4,0),"")</f>
        <v>维修工程部</v>
      </c>
      <c r="E692" s="43" t="str">
        <f>IFERROR(VLOOKUP(A:A,变更记录表_产品!A:E,5,0),"")</f>
        <v>MIS</v>
      </c>
      <c r="F692" s="40" t="str">
        <f>IFERROR(VLOOKUP(A:A,变更记录表_产品!A:F,6,0),"")</f>
        <v>请帮忙将B-8963[MSN 7408]]新飞机工卡MIS导入</v>
      </c>
      <c r="G692" s="46">
        <f>IFERROR(VLOOKUP(A:A,变更记录表_产品!A:G,7,0),"")</f>
        <v>0</v>
      </c>
      <c r="H692" s="57" t="str">
        <f>IFERROR(VLOOKUP(A:A,变更记录表_产品!A:I,9,0),"")</f>
        <v>高</v>
      </c>
      <c r="I692" s="57">
        <f>IFERROR(VLOOKUP(A:A,变更记录表_产品!A:J,10,0),"")</f>
        <v>0.1</v>
      </c>
      <c r="J692" s="61" t="str">
        <f>IFERROR(VLOOKUP(A:A,变更记录表_产品!A:H,8,0),"")</f>
        <v>新飞机数据导入</v>
      </c>
      <c r="K692" s="65" t="str">
        <f>IFERROR(VLOOKUP(A:A,变更记录表_产品!A:M,13,0),"")</f>
        <v>程泽</v>
      </c>
      <c r="L692" s="65" t="str">
        <f>IFERROR(VLOOKUP(A:A,变更记录表_产品!A:N,14,0),"")</f>
        <v>陈飞</v>
      </c>
      <c r="M692" s="50">
        <f>IFERROR(VLOOKUP(A:A,变更记录表_产品!A:K,11,0),"")</f>
        <v>42783</v>
      </c>
      <c r="N692" s="50">
        <f>IFERROR(VLOOKUP(A:A,变更记录表_产品!A:L,12,0),"")</f>
        <v>42780</v>
      </c>
      <c r="O692" s="20">
        <f t="shared" ca="1" si="10"/>
        <v>337</v>
      </c>
      <c r="P692" s="65" t="str">
        <f>IFERROR(VLOOKUP(A:A,变更记录表_产品!A:O,15,0),"")</f>
        <v>数据变更</v>
      </c>
      <c r="Q692" s="70" t="str">
        <f>IFERROR(VLOOKUP(A:A,变更记录表_产品!A:P,16,0),"")</f>
        <v>已完成</v>
      </c>
      <c r="R692" s="40" t="str">
        <f>IFERROR(VLOOKUP(A:A,变更记录表_产品!A:Q,17,0),"")</f>
        <v>无需签字</v>
      </c>
      <c r="S692" s="70" t="s">
        <v>144</v>
      </c>
      <c r="T692" s="71" t="s">
        <v>232</v>
      </c>
    </row>
    <row r="693" spans="1:20" ht="22.5">
      <c r="A693" s="19">
        <v>691</v>
      </c>
      <c r="B693" s="50">
        <f>IFERROR(VLOOKUP(A:A,变更记录表_产品!A:B,2,0),"")</f>
        <v>42781</v>
      </c>
      <c r="C693" s="43" t="str">
        <f>IFERROR(VLOOKUP(A:A,变更记录表_产品!A:C,3,0),"")</f>
        <v>张琦</v>
      </c>
      <c r="D693" s="43" t="str">
        <f>IFERROR(VLOOKUP(A:A,变更记录表_产品!A:D,4,0),"")</f>
        <v>维修工程部</v>
      </c>
      <c r="E693" s="43" t="str">
        <f>IFERROR(VLOOKUP(A:A,变更记录表_产品!A:E,5,0),"")</f>
        <v>MIS</v>
      </c>
      <c r="F693" s="40" t="str">
        <f>IFERROR(VLOOKUP(A:A,变更记录表_产品!A:F,6,0),"")</f>
        <v>Fw:ADD0028243恢复</v>
      </c>
      <c r="G693" s="46" t="str">
        <f>IFERROR(VLOOKUP(A:A,变更记录表_产品!A:G,7,0),"")</f>
        <v xml:space="preserve">将ADD0028243从关闭状态 恢复为 打开状态 ，请本周内修改完成。 </v>
      </c>
      <c r="H693" s="57" t="str">
        <f>IFERROR(VLOOKUP(A:A,变更记录表_产品!A:I,9,0),"")</f>
        <v>中</v>
      </c>
      <c r="I693" s="57">
        <f>IFERROR(VLOOKUP(A:A,变更记录表_产品!A:J,10,0),"")</f>
        <v>0</v>
      </c>
      <c r="J693" s="61" t="str">
        <f>IFERROR(VLOOKUP(A:A,变更记录表_产品!A:H,8,0),"")</f>
        <v>与687是一个</v>
      </c>
      <c r="K693" s="65" t="str">
        <f>IFERROR(VLOOKUP(A:A,变更记录表_产品!A:M,13,0),"")</f>
        <v>程泽</v>
      </c>
      <c r="L693" s="65" t="str">
        <f>IFERROR(VLOOKUP(A:A,变更记录表_产品!A:N,14,0),"")</f>
        <v>陈飞</v>
      </c>
      <c r="M693" s="50">
        <f>IFERROR(VLOOKUP(A:A,变更记录表_产品!A:K,11,0),"")</f>
        <v>0</v>
      </c>
      <c r="N693" s="50">
        <f>IFERROR(VLOOKUP(A:A,变更记录表_产品!A:L,12,0),"")</f>
        <v>42781</v>
      </c>
      <c r="O693" s="20">
        <f t="shared" ca="1" si="10"/>
        <v>336</v>
      </c>
      <c r="P693" s="65" t="str">
        <f>IFERROR(VLOOKUP(A:A,变更记录表_产品!A:O,15,0),"")</f>
        <v>数据变更</v>
      </c>
      <c r="Q693" s="70" t="str">
        <f>IFERROR(VLOOKUP(A:A,变更记录表_产品!A:P,16,0),"")</f>
        <v>已完成</v>
      </c>
      <c r="R693" s="40" t="str">
        <f>IFERROR(VLOOKUP(A:A,变更记录表_产品!A:Q,17,0),"")</f>
        <v>.\数据提取变更签字扫描件\机务\20170215.pdf</v>
      </c>
      <c r="S693" s="70" t="s">
        <v>92</v>
      </c>
      <c r="T693" s="71" t="s">
        <v>232</v>
      </c>
    </row>
    <row r="694" spans="1:20">
      <c r="A694" s="19">
        <v>692</v>
      </c>
      <c r="B694" s="50">
        <f>IFERROR(VLOOKUP(A:A,变更记录表_产品!A:B,2,0),"")</f>
        <v>42781</v>
      </c>
      <c r="C694" s="43" t="str">
        <f>IFERROR(VLOOKUP(A:A,变更记录表_产品!A:C,3,0),"")</f>
        <v>张琦</v>
      </c>
      <c r="D694" s="43" t="str">
        <f>IFERROR(VLOOKUP(A:A,变更记录表_产品!A:D,4,0),"")</f>
        <v>维修工程部</v>
      </c>
      <c r="E694" s="43" t="str">
        <f>IFERROR(VLOOKUP(A:A,变更记录表_产品!A:E,5,0),"")</f>
        <v>MIS</v>
      </c>
      <c r="F694" s="40" t="str">
        <f>IFERROR(VLOOKUP(A:A,变更记录表_产品!A:F,6,0),"")</f>
        <v>Fw:ADD修改飞机号</v>
      </c>
      <c r="G694" s="46" t="str">
        <f>IFERROR(VLOOKUP(A:A,变更记录表_产品!A:G,7,0),"")</f>
        <v xml:space="preserve">ADD69036修改飞机号为 B9928 </v>
      </c>
      <c r="H694" s="57" t="str">
        <f>IFERROR(VLOOKUP(A:A,变更记录表_产品!A:I,9,0),"")</f>
        <v>中</v>
      </c>
      <c r="I694" s="57">
        <f>IFERROR(VLOOKUP(A:A,变更记录表_产品!A:J,10,0),"")</f>
        <v>0.1</v>
      </c>
      <c r="J694" s="61">
        <f>IFERROR(VLOOKUP(A:A,变更记录表_产品!A:H,8,0),"")</f>
        <v>0</v>
      </c>
      <c r="K694" s="65" t="str">
        <f>IFERROR(VLOOKUP(A:A,变更记录表_产品!A:M,13,0),"")</f>
        <v>程泽</v>
      </c>
      <c r="L694" s="65" t="str">
        <f>IFERROR(VLOOKUP(A:A,变更记录表_产品!A:N,14,0),"")</f>
        <v>陈飞</v>
      </c>
      <c r="M694" s="50">
        <f>IFERROR(VLOOKUP(A:A,变更记录表_产品!A:K,11,0),"")</f>
        <v>0</v>
      </c>
      <c r="N694" s="50">
        <f>IFERROR(VLOOKUP(A:A,变更记录表_产品!A:L,12,0),"")</f>
        <v>42796</v>
      </c>
      <c r="O694" s="20">
        <f t="shared" ca="1" si="10"/>
        <v>336</v>
      </c>
      <c r="P694" s="65" t="str">
        <f>IFERROR(VLOOKUP(A:A,变更记录表_产品!A:O,15,0),"")</f>
        <v>数据变更</v>
      </c>
      <c r="Q694" s="70" t="str">
        <f>IFERROR(VLOOKUP(A:A,变更记录表_产品!A:P,16,0),"")</f>
        <v>已完成</v>
      </c>
      <c r="R694" s="40" t="str">
        <f>IFERROR(VLOOKUP(A:A,变更记录表_产品!A:Q,17,0),"")</f>
        <v>.\数据提取变更签字扫描件\机务\20170215.pdf</v>
      </c>
      <c r="S694" s="70" t="s">
        <v>92</v>
      </c>
      <c r="T694" s="71" t="s">
        <v>232</v>
      </c>
    </row>
    <row r="695" spans="1:20" ht="56.25">
      <c r="A695" s="19">
        <v>693</v>
      </c>
      <c r="B695" s="50">
        <f>IFERROR(VLOOKUP(A:A,变更记录表_产品!A:B,2,0),"")</f>
        <v>42781</v>
      </c>
      <c r="C695" s="43" t="str">
        <f>IFERROR(VLOOKUP(A:A,变更记录表_产品!A:C,3,0),"")</f>
        <v>张琦</v>
      </c>
      <c r="D695" s="43" t="str">
        <f>IFERROR(VLOOKUP(A:A,变更记录表_产品!A:D,4,0),"")</f>
        <v>维修工程部</v>
      </c>
      <c r="E695" s="43" t="str">
        <f>IFERROR(VLOOKUP(A:A,变更记录表_产品!A:E,5,0),"")</f>
        <v>MIS</v>
      </c>
      <c r="F695" s="40" t="str">
        <f>IFERROR(VLOOKUP(A:A,变更记录表_产品!A:F,6,0),"")</f>
        <v>Fw:643529 部件履历查询页面数据问题</v>
      </c>
      <c r="G695" s="46" t="str">
        <f>IFERROR(VLOOKUP(A:A,变更记录表_产品!A:G,7,0),"")</f>
        <v xml:space="preserve">飞机B-6821 飞机基本信息交付装机的双发中的初始小时小时循环与部件使用查询中的数据不一致。 
请参考附件。两台发动机都有这样的问题。 
实际信息应该是飞机基本信息中的数据。 
烦请修改为飞机基本信息的数据。 </v>
      </c>
      <c r="H695" s="57" t="str">
        <f>IFERROR(VLOOKUP(A:A,变更记录表_产品!A:I,9,0),"")</f>
        <v>中</v>
      </c>
      <c r="I695" s="57">
        <f>IFERROR(VLOOKUP(A:A,变更记录表_产品!A:J,10,0),"")</f>
        <v>0.1</v>
      </c>
      <c r="J695" s="61" t="str">
        <f>IFERROR(VLOOKUP(A:A,变更记录表_产品!A:H,8,0),"")</f>
        <v>能否查下原因，是飞机基本信息修改后，与部件履历的初始数据不一致？</v>
      </c>
      <c r="K695" s="65" t="str">
        <f>IFERROR(VLOOKUP(A:A,变更记录表_产品!A:M,13,0),"")</f>
        <v>程泽</v>
      </c>
      <c r="L695" s="65" t="str">
        <f>IFERROR(VLOOKUP(A:A,变更记录表_产品!A:N,14,0),"")</f>
        <v>陈飞</v>
      </c>
      <c r="M695" s="50">
        <f>IFERROR(VLOOKUP(A:A,变更记录表_产品!A:K,11,0),"")</f>
        <v>0</v>
      </c>
      <c r="N695" s="50">
        <f>IFERROR(VLOOKUP(A:A,变更记录表_产品!A:L,12,0),"")</f>
        <v>42796</v>
      </c>
      <c r="O695" s="20">
        <f t="shared" ca="1" si="10"/>
        <v>336</v>
      </c>
      <c r="P695" s="65" t="str">
        <f>IFERROR(VLOOKUP(A:A,变更记录表_产品!A:O,15,0),"")</f>
        <v>数据变更</v>
      </c>
      <c r="Q695" s="70" t="str">
        <f>IFERROR(VLOOKUP(A:A,变更记录表_产品!A:P,16,0),"")</f>
        <v>已完成</v>
      </c>
      <c r="R695" s="40" t="str">
        <f>IFERROR(VLOOKUP(A:A,变更记录表_产品!A:Q,17,0),"")</f>
        <v>.\数据提取变更签字扫描件\机务\20170215.pdf</v>
      </c>
      <c r="S695" s="70" t="s">
        <v>145</v>
      </c>
      <c r="T695" s="71" t="s">
        <v>232</v>
      </c>
    </row>
    <row r="696" spans="1:20" ht="67.5">
      <c r="A696" s="19">
        <v>694</v>
      </c>
      <c r="B696" s="50">
        <f>IFERROR(VLOOKUP(A:A,变更记录表_产品!A:B,2,0),"")</f>
        <v>42782</v>
      </c>
      <c r="C696" s="43" t="str">
        <f>IFERROR(VLOOKUP(A:A,变更记录表_产品!A:C,3,0),"")</f>
        <v>张琦</v>
      </c>
      <c r="D696" s="43" t="str">
        <f>IFERROR(VLOOKUP(A:A,变更记录表_产品!A:D,4,0),"")</f>
        <v>维修工程部</v>
      </c>
      <c r="E696" s="43" t="str">
        <f>IFERROR(VLOOKUP(A:A,变更记录表_产品!A:E,5,0),"")</f>
        <v>MIS</v>
      </c>
      <c r="F696" s="40" t="str">
        <f>IFERROR(VLOOKUP(A:A,变更记录表_产品!A:F,6,0),"")</f>
        <v xml:space="preserve">MAOA320-53-105R2 烦请修改后台数据 </v>
      </c>
      <c r="G696" s="46" t="str">
        <f>IFERROR(VLOOKUP(A:A,变更记录表_产品!A:G,7,0),"")</f>
        <v xml:space="preserve">由于MAOA320-53-105R2在计划状态被误关，应该在计划手工完工中关闭此工卡，故在生产指令查询-MCC完工状态，查不到该工卡的完工记录， 
烦请帮忙改下，FH、FC、完工状态、完工人等都参照 MAOA320-53-105R1，工卡反馈改为：2016.9.16-19在成都川维C01检完成。 </v>
      </c>
      <c r="H696" s="57" t="str">
        <f>IFERROR(VLOOKUP(A:A,变更记录表_产品!A:I,9,0),"")</f>
        <v>中</v>
      </c>
      <c r="I696" s="57">
        <f>IFERROR(VLOOKUP(A:A,变更记录表_产品!A:J,10,0),"")</f>
        <v>0.1</v>
      </c>
      <c r="J696" s="61">
        <f>IFERROR(VLOOKUP(A:A,变更记录表_产品!A:H,8,0),"")</f>
        <v>0</v>
      </c>
      <c r="K696" s="65" t="str">
        <f>IFERROR(VLOOKUP(A:A,变更记录表_产品!A:M,13,0),"")</f>
        <v>程泽</v>
      </c>
      <c r="L696" s="65" t="str">
        <f>IFERROR(VLOOKUP(A:A,变更记录表_产品!A:N,14,0),"")</f>
        <v>陈飞</v>
      </c>
      <c r="M696" s="50">
        <f>IFERROR(VLOOKUP(A:A,变更记录表_产品!A:K,11,0),"")</f>
        <v>0</v>
      </c>
      <c r="N696" s="50">
        <f>IFERROR(VLOOKUP(A:A,变更记录表_产品!A:L,12,0),"")</f>
        <v>42796</v>
      </c>
      <c r="O696" s="20">
        <f t="shared" ca="1" si="10"/>
        <v>335</v>
      </c>
      <c r="P696" s="65" t="str">
        <f>IFERROR(VLOOKUP(A:A,变更记录表_产品!A:O,15,0),"")</f>
        <v>数据变更</v>
      </c>
      <c r="Q696" s="70" t="str">
        <f>IFERROR(VLOOKUP(A:A,变更记录表_产品!A:P,16,0),"")</f>
        <v>已完成</v>
      </c>
      <c r="R696" s="40" t="str">
        <f>IFERROR(VLOOKUP(A:A,变更记录表_产品!A:Q,17,0),"")</f>
        <v>.\数据提取变更签字扫描件\机务\20170215.pdf</v>
      </c>
      <c r="S696" s="70" t="s">
        <v>92</v>
      </c>
      <c r="T696" s="71" t="s">
        <v>232</v>
      </c>
    </row>
    <row r="697" spans="1:20">
      <c r="A697" s="19">
        <v>695</v>
      </c>
      <c r="B697" s="50">
        <f>IFERROR(VLOOKUP(A:A,变更记录表_产品!A:B,2,0),"")</f>
        <v>42783</v>
      </c>
      <c r="C697" s="43" t="str">
        <f>IFERROR(VLOOKUP(A:A,变更记录表_产品!A:C,3,0),"")</f>
        <v>张志瑜</v>
      </c>
      <c r="D697" s="43" t="str">
        <f>IFERROR(VLOOKUP(A:A,变更记录表_产品!A:D,4,0),"")</f>
        <v>采购保障部</v>
      </c>
      <c r="E697" s="43" t="str">
        <f>IFERROR(VLOOKUP(A:A,变更记录表_产品!A:E,5,0),"")</f>
        <v>MIS</v>
      </c>
      <c r="F697" s="40" t="str">
        <f>IFERROR(VLOOKUP(A:A,变更记录表_产品!A:F,6,0),"")</f>
        <v>20170216-哈尔滨宁波仓库设置-signed</v>
      </c>
      <c r="G697" s="46" t="str">
        <f>IFERROR(VLOOKUP(A:A,变更记录表_产品!A:G,7,0),"")</f>
        <v>系统内新增哈尔滨基地(HRB)、宁波基地（NGB）</v>
      </c>
      <c r="H697" s="57" t="str">
        <f>IFERROR(VLOOKUP(A:A,变更记录表_产品!A:I,9,0),"")</f>
        <v>中</v>
      </c>
      <c r="I697" s="57">
        <f>IFERROR(VLOOKUP(A:A,变更记录表_产品!A:J,10,0),"")</f>
        <v>0.1</v>
      </c>
      <c r="J697" s="61">
        <f>IFERROR(VLOOKUP(A:A,变更记录表_产品!A:H,8,0),"")</f>
        <v>0</v>
      </c>
      <c r="K697" s="65" t="str">
        <f>IFERROR(VLOOKUP(A:A,变更记录表_产品!A:M,13,0),"")</f>
        <v>杨潇白</v>
      </c>
      <c r="L697" s="65" t="str">
        <f>IFERROR(VLOOKUP(A:A,变更记录表_产品!A:N,14,0),"")</f>
        <v>陈飞</v>
      </c>
      <c r="M697" s="50">
        <f>IFERROR(VLOOKUP(A:A,变更记录表_产品!A:K,11,0),"")</f>
        <v>0</v>
      </c>
      <c r="N697" s="50">
        <f>IFERROR(VLOOKUP(A:A,变更记录表_产品!A:L,12,0),"")</f>
        <v>42796</v>
      </c>
      <c r="O697" s="20">
        <f t="shared" ca="1" si="10"/>
        <v>334</v>
      </c>
      <c r="P697" s="65" t="str">
        <f>IFERROR(VLOOKUP(A:A,变更记录表_产品!A:O,15,0),"")</f>
        <v>数据变更</v>
      </c>
      <c r="Q697" s="70" t="str">
        <f>IFERROR(VLOOKUP(A:A,变更记录表_产品!A:P,16,0),"")</f>
        <v>已完成</v>
      </c>
      <c r="R697" s="40" t="str">
        <f>IFERROR(VLOOKUP(A:A,变更记录表_产品!A:Q,17,0),"")</f>
        <v>.\数据提取变更签字扫描件\机务\20170216-哈尔滨宁波仓库设置-signed.pdf</v>
      </c>
      <c r="S697" s="70" t="s">
        <v>144</v>
      </c>
      <c r="T697" s="71" t="s">
        <v>232</v>
      </c>
    </row>
    <row r="698" spans="1:20">
      <c r="A698" s="19">
        <v>696</v>
      </c>
      <c r="B698" s="50">
        <f>IFERROR(VLOOKUP(A:A,变更记录表_产品!A:B,2,0),"")</f>
        <v>42783</v>
      </c>
      <c r="C698" s="43" t="str">
        <f>IFERROR(VLOOKUP(A:A,变更记录表_产品!A:C,3,0),"")</f>
        <v>张志瑜</v>
      </c>
      <c r="D698" s="43" t="str">
        <f>IFERROR(VLOOKUP(A:A,变更记录表_产品!A:D,4,0),"")</f>
        <v>采购保障部</v>
      </c>
      <c r="E698" s="43" t="str">
        <f>IFERROR(VLOOKUP(A:A,变更记录表_产品!A:E,5,0),"")</f>
        <v>MIS</v>
      </c>
      <c r="F698" s="40" t="str">
        <f>IFERROR(VLOOKUP(A:A,变更记录表_产品!A:F,6,0),"")</f>
        <v>20170217-16POLS0484供应商修改-signed</v>
      </c>
      <c r="G698" s="46" t="str">
        <f>IFERROR(VLOOKUP(A:A,变更记录表_产品!A:G,7,0),"")</f>
        <v>16POLS0484 供应商修改</v>
      </c>
      <c r="H698" s="57" t="str">
        <f>IFERROR(VLOOKUP(A:A,变更记录表_产品!A:I,9,0),"")</f>
        <v>中</v>
      </c>
      <c r="I698" s="57">
        <f>IFERROR(VLOOKUP(A:A,变更记录表_产品!A:J,10,0),"")</f>
        <v>0.1</v>
      </c>
      <c r="J698" s="61">
        <f>IFERROR(VLOOKUP(A:A,变更记录表_产品!A:H,8,0),"")</f>
        <v>0</v>
      </c>
      <c r="K698" s="65" t="str">
        <f>IFERROR(VLOOKUP(A:A,变更记录表_产品!A:M,13,0),"")</f>
        <v>杨潇白</v>
      </c>
      <c r="L698" s="65" t="str">
        <f>IFERROR(VLOOKUP(A:A,变更记录表_产品!A:N,14,0),"")</f>
        <v>陈飞</v>
      </c>
      <c r="M698" s="50">
        <f>IFERROR(VLOOKUP(A:A,变更记录表_产品!A:K,11,0),"")</f>
        <v>0</v>
      </c>
      <c r="N698" s="50">
        <f>IFERROR(VLOOKUP(A:A,变更记录表_产品!A:L,12,0),"")</f>
        <v>42797</v>
      </c>
      <c r="O698" s="20">
        <f t="shared" ca="1" si="10"/>
        <v>334</v>
      </c>
      <c r="P698" s="65" t="str">
        <f>IFERROR(VLOOKUP(A:A,变更记录表_产品!A:O,15,0),"")</f>
        <v>数据变更</v>
      </c>
      <c r="Q698" s="70" t="str">
        <f>IFERROR(VLOOKUP(A:A,变更记录表_产品!A:P,16,0),"")</f>
        <v>已完成</v>
      </c>
      <c r="R698" s="40" t="str">
        <f>IFERROR(VLOOKUP(A:A,变更记录表_产品!A:Q,17,0),"")</f>
        <v>.\数据提取变更签字扫描件\机务\20170217-16POLS0484供应商修改-signed.jpg</v>
      </c>
      <c r="S698" s="70" t="s">
        <v>368</v>
      </c>
      <c r="T698" s="71" t="s">
        <v>232</v>
      </c>
    </row>
    <row r="699" spans="1:20">
      <c r="A699" s="19">
        <v>697</v>
      </c>
      <c r="B699" s="50">
        <f>IFERROR(VLOOKUP(A:A,变更记录表_产品!A:B,2,0),"")</f>
        <v>42783</v>
      </c>
      <c r="C699" s="43" t="str">
        <f>IFERROR(VLOOKUP(A:A,变更记录表_产品!A:C,3,0),"")</f>
        <v>张志瑜</v>
      </c>
      <c r="D699" s="43" t="str">
        <f>IFERROR(VLOOKUP(A:A,变更记录表_产品!A:D,4,0),"")</f>
        <v>采购保障部</v>
      </c>
      <c r="E699" s="43" t="str">
        <f>IFERROR(VLOOKUP(A:A,变更记录表_产品!A:E,5,0),"")</f>
        <v>MIS</v>
      </c>
      <c r="F699" s="40" t="str">
        <f>IFERROR(VLOOKUP(A:A,变更记录表_产品!A:F,6,0),"")</f>
        <v>寄售处理-20170216--紧急</v>
      </c>
      <c r="G699" s="46" t="str">
        <f>IFERROR(VLOOKUP(A:A,变更记录表_产品!A:G,7,0),"")</f>
        <v>寄售界面数据修改</v>
      </c>
      <c r="H699" s="57" t="str">
        <f>IFERROR(VLOOKUP(A:A,变更记录表_产品!A:I,9,0),"")</f>
        <v>高</v>
      </c>
      <c r="I699" s="57">
        <f>IFERROR(VLOOKUP(A:A,变更记录表_产品!A:J,10,0),"")</f>
        <v>0</v>
      </c>
      <c r="J699" s="61">
        <f>IFERROR(VLOOKUP(A:A,变更记录表_产品!A:H,8,0),"")</f>
        <v>0</v>
      </c>
      <c r="K699" s="65" t="str">
        <f>IFERROR(VLOOKUP(A:A,变更记录表_产品!A:M,13,0),"")</f>
        <v>杨潇白</v>
      </c>
      <c r="L699" s="65" t="str">
        <f>IFERROR(VLOOKUP(A:A,变更记录表_产品!A:N,14,0),"")</f>
        <v>陈飞</v>
      </c>
      <c r="M699" s="50">
        <f>IFERROR(VLOOKUP(A:A,变更记录表_产品!A:K,11,0),"")</f>
        <v>0</v>
      </c>
      <c r="N699" s="50">
        <f>IFERROR(VLOOKUP(A:A,变更记录表_产品!A:L,12,0),"")</f>
        <v>0</v>
      </c>
      <c r="O699" s="20">
        <f t="shared" ca="1" si="10"/>
        <v>334</v>
      </c>
      <c r="P699" s="65" t="str">
        <f>IFERROR(VLOOKUP(A:A,变更记录表_产品!A:O,15,0),"")</f>
        <v>数据变更</v>
      </c>
      <c r="Q699" s="70" t="str">
        <f>IFERROR(VLOOKUP(A:A,变更记录表_产品!A:P,16,0),"")</f>
        <v>进行中</v>
      </c>
      <c r="R699" s="40" t="str">
        <f>IFERROR(VLOOKUP(A:A,变更记录表_产品!A:Q,17,0),"")</f>
        <v>.\数据提取变更签字扫描件\机务\20170209-工具新件号覆盖-signed.pdf</v>
      </c>
      <c r="S699" s="70" t="s">
        <v>349</v>
      </c>
      <c r="T699" s="71" t="s">
        <v>232</v>
      </c>
    </row>
    <row r="700" spans="1:20">
      <c r="A700" s="19">
        <v>698</v>
      </c>
      <c r="B700" s="50">
        <f>IFERROR(VLOOKUP(A:A,变更记录表_产品!A:B,2,0),"")</f>
        <v>42783</v>
      </c>
      <c r="C700" s="43" t="str">
        <f>IFERROR(VLOOKUP(A:A,变更记录表_产品!A:C,3,0),"")</f>
        <v>钱懿</v>
      </c>
      <c r="D700" s="43" t="str">
        <f>IFERROR(VLOOKUP(A:A,变更记录表_产品!A:D,4,0),"")</f>
        <v>维修工程部</v>
      </c>
      <c r="E700" s="43" t="str">
        <f>IFERROR(VLOOKUP(A:A,变更记录表_产品!A:E,5,0),"")</f>
        <v>MIS</v>
      </c>
      <c r="F700" s="40" t="str">
        <f>IFERROR(VLOOKUP(A:A,变更记录表_产品!A:F,6,0),"")</f>
        <v>B8963ST</v>
      </c>
      <c r="G700" s="46">
        <f>IFERROR(VLOOKUP(A:A,变更记录表_产品!A:G,7,0),"")</f>
        <v>0</v>
      </c>
      <c r="H700" s="57" t="str">
        <f>IFERROR(VLOOKUP(A:A,变更记录表_产品!A:I,9,0),"")</f>
        <v>高</v>
      </c>
      <c r="I700" s="57">
        <f>IFERROR(VLOOKUP(A:A,变更记录表_产品!A:J,10,0),"")</f>
        <v>0.1</v>
      </c>
      <c r="J700" s="61">
        <f>IFERROR(VLOOKUP(A:A,变更记录表_产品!A:H,8,0),"")</f>
        <v>0</v>
      </c>
      <c r="K700" s="65" t="str">
        <f>IFERROR(VLOOKUP(A:A,变更记录表_产品!A:M,13,0),"")</f>
        <v>程泽</v>
      </c>
      <c r="L700" s="65" t="str">
        <f>IFERROR(VLOOKUP(A:A,变更记录表_产品!A:N,14,0),"")</f>
        <v>陈飞</v>
      </c>
      <c r="M700" s="50">
        <f>IFERROR(VLOOKUP(A:A,变更记录表_产品!A:K,11,0),"")</f>
        <v>42783</v>
      </c>
      <c r="N700" s="50">
        <f>IFERROR(VLOOKUP(A:A,变更记录表_产品!A:L,12,0),"")</f>
        <v>42783</v>
      </c>
      <c r="O700" s="20">
        <f t="shared" ca="1" si="10"/>
        <v>334</v>
      </c>
      <c r="P700" s="65" t="str">
        <f>IFERROR(VLOOKUP(A:A,变更记录表_产品!A:O,15,0),"")</f>
        <v>数据变更</v>
      </c>
      <c r="Q700" s="70" t="str">
        <f>IFERROR(VLOOKUP(A:A,变更记录表_产品!A:P,16,0),"")</f>
        <v>已完成</v>
      </c>
      <c r="R700" s="40" t="str">
        <f>IFERROR(VLOOKUP(A:A,变更记录表_产品!A:Q,17,0),"")</f>
        <v>无需签字</v>
      </c>
      <c r="S700" s="70" t="s">
        <v>144</v>
      </c>
      <c r="T700" s="71" t="s">
        <v>232</v>
      </c>
    </row>
    <row r="701" spans="1:20">
      <c r="A701" s="19">
        <v>699</v>
      </c>
      <c r="B701" s="50">
        <f>IFERROR(VLOOKUP(A:A,变更记录表_产品!A:B,2,0),"")</f>
        <v>42786</v>
      </c>
      <c r="C701" s="43" t="str">
        <f>IFERROR(VLOOKUP(A:A,变更记录表_产品!A:C,3,0),"")</f>
        <v>张志瑜</v>
      </c>
      <c r="D701" s="43" t="str">
        <f>IFERROR(VLOOKUP(A:A,变更记录表_产品!A:D,4,0),"")</f>
        <v>采购保障部</v>
      </c>
      <c r="E701" s="43" t="str">
        <f>IFERROR(VLOOKUP(A:A,变更记录表_产品!A:E,5,0),"")</f>
        <v>MIS</v>
      </c>
      <c r="F701" s="40" t="str">
        <f>IFERROR(VLOOKUP(A:A,变更记录表_产品!A:F,6,0),"")</f>
        <v>20170218-D31517-417位置矛盾--紧急！</v>
      </c>
      <c r="G701" s="46" t="str">
        <f>IFERROR(VLOOKUP(A:A,变更记录表_产品!A:G,7,0),"")</f>
        <v xml:space="preserve">滑梯 D31517-417 系统位置信息错误 </v>
      </c>
      <c r="H701" s="57" t="str">
        <f>IFERROR(VLOOKUP(A:A,变更记录表_产品!A:I,9,0),"")</f>
        <v>高</v>
      </c>
      <c r="I701" s="57">
        <f>IFERROR(VLOOKUP(A:A,变更记录表_产品!A:J,10,0),"")</f>
        <v>0.1</v>
      </c>
      <c r="J701" s="61">
        <f>IFERROR(VLOOKUP(A:A,变更记录表_产品!A:H,8,0),"")</f>
        <v>0</v>
      </c>
      <c r="K701" s="65" t="str">
        <f>IFERROR(VLOOKUP(A:A,变更记录表_产品!A:M,13,0),"")</f>
        <v>杨潇白</v>
      </c>
      <c r="L701" s="65" t="str">
        <f>IFERROR(VLOOKUP(A:A,变更记录表_产品!A:N,14,0),"")</f>
        <v>陈飞</v>
      </c>
      <c r="M701" s="50">
        <f>IFERROR(VLOOKUP(A:A,变更记录表_产品!A:K,11,0),"")</f>
        <v>0</v>
      </c>
      <c r="N701" s="50">
        <f>IFERROR(VLOOKUP(A:A,变更记录表_产品!A:L,12,0),"")</f>
        <v>42795</v>
      </c>
      <c r="O701" s="20">
        <f t="shared" ca="1" si="10"/>
        <v>331</v>
      </c>
      <c r="P701" s="65" t="str">
        <f>IFERROR(VLOOKUP(A:A,变更记录表_产品!A:O,15,0),"")</f>
        <v>数据变更</v>
      </c>
      <c r="Q701" s="70" t="str">
        <f>IFERROR(VLOOKUP(A:A,变更记录表_产品!A:P,16,0),"")</f>
        <v>已完成</v>
      </c>
      <c r="R701" s="40" t="str">
        <f>IFERROR(VLOOKUP(A:A,变更记录表_产品!A:Q,17,0),"")</f>
        <v>.\数据提取变更签字扫描件\机务\20170218-D31517-417位置矛盾-signed.jpg</v>
      </c>
      <c r="S701" s="70" t="s">
        <v>145</v>
      </c>
      <c r="T701" s="71" t="s">
        <v>232</v>
      </c>
    </row>
    <row r="702" spans="1:20" ht="22.5">
      <c r="A702" s="19">
        <v>700</v>
      </c>
      <c r="B702" s="50">
        <f>IFERROR(VLOOKUP(A:A,变更记录表_产品!A:B,2,0),"")</f>
        <v>42786</v>
      </c>
      <c r="C702" s="43" t="str">
        <f>IFERROR(VLOOKUP(A:A,变更记录表_产品!A:C,3,0),"")</f>
        <v>张琦</v>
      </c>
      <c r="D702" s="43" t="str">
        <f>IFERROR(VLOOKUP(A:A,变更记录表_产品!A:D,4,0),"")</f>
        <v>维修工程部</v>
      </c>
      <c r="E702" s="43" t="str">
        <f>IFERROR(VLOOKUP(A:A,变更记录表_产品!A:E,5,0),"")</f>
        <v>MIS</v>
      </c>
      <c r="F702" s="40" t="str">
        <f>IFERROR(VLOOKUP(A:A,变更记录表_产品!A:F,6,0),"")</f>
        <v>Fw:B6301 B6309 FMGC计算机位置不对</v>
      </c>
      <c r="G702" s="46" t="str">
        <f>IFERROR(VLOOKUP(A:A,变更记录表_产品!A:G,7,0),"")</f>
        <v>C13043031682 这个装机位置改为 B6301，其他后续由业务进行FLB更换操作，烦请尽快修复</v>
      </c>
      <c r="H702" s="57" t="str">
        <f>IFERROR(VLOOKUP(A:A,变更记录表_产品!A:I,9,0),"")</f>
        <v>中</v>
      </c>
      <c r="I702" s="57">
        <f>IFERROR(VLOOKUP(A:A,变更记录表_产品!A:J,10,0),"")</f>
        <v>0.1</v>
      </c>
      <c r="J702" s="61">
        <f>IFERROR(VLOOKUP(A:A,变更记录表_产品!A:H,8,0),"")</f>
        <v>0</v>
      </c>
      <c r="K702" s="65" t="str">
        <f>IFERROR(VLOOKUP(A:A,变更记录表_产品!A:M,13,0),"")</f>
        <v>程泽</v>
      </c>
      <c r="L702" s="65" t="str">
        <f>IFERROR(VLOOKUP(A:A,变更记录表_产品!A:N,14,0),"")</f>
        <v>陈飞</v>
      </c>
      <c r="M702" s="50">
        <f>IFERROR(VLOOKUP(A:A,变更记录表_产品!A:K,11,0),"")</f>
        <v>0</v>
      </c>
      <c r="N702" s="50">
        <f>IFERROR(VLOOKUP(A:A,变更记录表_产品!A:L,12,0),"")</f>
        <v>42788</v>
      </c>
      <c r="O702" s="20">
        <f t="shared" ca="1" si="10"/>
        <v>331</v>
      </c>
      <c r="P702" s="65" t="str">
        <f>IFERROR(VLOOKUP(A:A,变更记录表_产品!A:O,15,0),"")</f>
        <v>数据变更</v>
      </c>
      <c r="Q702" s="70" t="str">
        <f>IFERROR(VLOOKUP(A:A,变更记录表_产品!A:P,16,0),"")</f>
        <v>已完成</v>
      </c>
      <c r="R702" s="40" t="str">
        <f>IFERROR(VLOOKUP(A:A,变更记录表_产品!A:Q,17,0),"")</f>
        <v>.\数据提取变更签字扫描件\机务\20170222.pdf</v>
      </c>
      <c r="S702" s="70" t="s">
        <v>371</v>
      </c>
      <c r="T702" s="71" t="s">
        <v>232</v>
      </c>
    </row>
    <row r="703" spans="1:20">
      <c r="A703" s="19">
        <v>701</v>
      </c>
      <c r="B703" s="50">
        <f>IFERROR(VLOOKUP(A:A,变更记录表_产品!A:B,2,0),"")</f>
        <v>42787</v>
      </c>
      <c r="C703" s="43" t="str">
        <f>IFERROR(VLOOKUP(A:A,变更记录表_产品!A:C,3,0),"")</f>
        <v>张志瑜</v>
      </c>
      <c r="D703" s="43" t="str">
        <f>IFERROR(VLOOKUP(A:A,变更记录表_产品!A:D,4,0),"")</f>
        <v>采购保障部</v>
      </c>
      <c r="E703" s="43" t="str">
        <f>IFERROR(VLOOKUP(A:A,变更记录表_产品!A:E,5,0),"")</f>
        <v>MIS</v>
      </c>
      <c r="F703" s="40" t="str">
        <f>IFERROR(VLOOKUP(A:A,变更记录表_产品!A:F,6,0),"")</f>
        <v>20170220-部分螺丝刀条码对于件号名称有误-signed</v>
      </c>
      <c r="G703" s="46" t="str">
        <f>IFERROR(VLOOKUP(A:A,变更记录表_产品!A:G,7,0),"")</f>
        <v xml:space="preserve">部分螺丝刀条码对应件号、名称有误 </v>
      </c>
      <c r="H703" s="57" t="str">
        <f>IFERROR(VLOOKUP(A:A,变更记录表_产品!A:I,9,0),"")</f>
        <v>中</v>
      </c>
      <c r="I703" s="57">
        <f>IFERROR(VLOOKUP(A:A,变更记录表_产品!A:J,10,0),"")</f>
        <v>0.1</v>
      </c>
      <c r="J703" s="61">
        <f>IFERROR(VLOOKUP(A:A,变更记录表_产品!A:H,8,0),"")</f>
        <v>0</v>
      </c>
      <c r="K703" s="65" t="str">
        <f>IFERROR(VLOOKUP(A:A,变更记录表_产品!A:M,13,0),"")</f>
        <v>杨潇白</v>
      </c>
      <c r="L703" s="65" t="str">
        <f>IFERROR(VLOOKUP(A:A,变更记录表_产品!A:N,14,0),"")</f>
        <v>陈飞</v>
      </c>
      <c r="M703" s="50">
        <f>IFERROR(VLOOKUP(A:A,变更记录表_产品!A:K,11,0),"")</f>
        <v>0</v>
      </c>
      <c r="N703" s="50">
        <f>IFERROR(VLOOKUP(A:A,变更记录表_产品!A:L,12,0),"")</f>
        <v>42796</v>
      </c>
      <c r="O703" s="20">
        <f t="shared" ca="1" si="10"/>
        <v>330</v>
      </c>
      <c r="P703" s="65" t="str">
        <f>IFERROR(VLOOKUP(A:A,变更记录表_产品!A:O,15,0),"")</f>
        <v>数据变更</v>
      </c>
      <c r="Q703" s="70" t="str">
        <f>IFERROR(VLOOKUP(A:A,变更记录表_产品!A:P,16,0),"")</f>
        <v>已完成</v>
      </c>
      <c r="R703" s="40" t="str">
        <f>IFERROR(VLOOKUP(A:A,变更记录表_产品!A:Q,17,0),"")</f>
        <v>.\数据提取变更签字扫描件\机务\20170209-工具新件号覆盖-signed.pdf</v>
      </c>
      <c r="S703" s="70" t="s">
        <v>371</v>
      </c>
      <c r="T703" s="71" t="s">
        <v>232</v>
      </c>
    </row>
    <row r="704" spans="1:20" ht="22.5">
      <c r="A704" s="19">
        <v>702</v>
      </c>
      <c r="B704" s="50">
        <f>IFERROR(VLOOKUP(A:A,变更记录表_产品!A:B,2,0),"")</f>
        <v>42787</v>
      </c>
      <c r="C704" s="43" t="str">
        <f>IFERROR(VLOOKUP(A:A,变更记录表_产品!A:C,3,0),"")</f>
        <v>张琦</v>
      </c>
      <c r="D704" s="43" t="str">
        <f>IFERROR(VLOOKUP(A:A,变更记录表_产品!A:D,4,0),"")</f>
        <v>维修工程部</v>
      </c>
      <c r="E704" s="43" t="str">
        <f>IFERROR(VLOOKUP(A:A,变更记录表_产品!A:E,5,0),"")</f>
        <v>MIS</v>
      </c>
      <c r="F704" s="40" t="str">
        <f>IFERROR(VLOOKUP(A:A,变更记录表_产品!A:F,6,0),"")</f>
        <v>Fw:刘洋（195）授权信息数据修改</v>
      </c>
      <c r="G704" s="46" t="str">
        <f>IFERROR(VLOOKUP(A:A,变更记录表_产品!A:G,7,0),"")</f>
        <v xml:space="preserve">烦请补个数据，刘洋的授权历史记录 
授权管理和授权信息均补上，详细见附件表格。 </v>
      </c>
      <c r="H704" s="57" t="str">
        <f>IFERROR(VLOOKUP(A:A,变更记录表_产品!A:I,9,0),"")</f>
        <v>中</v>
      </c>
      <c r="I704" s="57">
        <f>IFERROR(VLOOKUP(A:A,变更记录表_产品!A:J,10,0),"")</f>
        <v>0.1</v>
      </c>
      <c r="J704" s="61">
        <f>IFERROR(VLOOKUP(A:A,变更记录表_产品!A:H,8,0),"")</f>
        <v>0</v>
      </c>
      <c r="K704" s="65" t="str">
        <f>IFERROR(VLOOKUP(A:A,变更记录表_产品!A:M,13,0),"")</f>
        <v>程泽</v>
      </c>
      <c r="L704" s="65" t="str">
        <f>IFERROR(VLOOKUP(A:A,变更记录表_产品!A:N,14,0),"")</f>
        <v>陈飞</v>
      </c>
      <c r="M704" s="50">
        <f>IFERROR(VLOOKUP(A:A,变更记录表_产品!A:K,11,0),"")</f>
        <v>0</v>
      </c>
      <c r="N704" s="50">
        <f>IFERROR(VLOOKUP(A:A,变更记录表_产品!A:L,12,0),"")</f>
        <v>42789</v>
      </c>
      <c r="O704" s="20">
        <f t="shared" ca="1" si="10"/>
        <v>330</v>
      </c>
      <c r="P704" s="65" t="str">
        <f>IFERROR(VLOOKUP(A:A,变更记录表_产品!A:O,15,0),"")</f>
        <v>数据变更</v>
      </c>
      <c r="Q704" s="70" t="str">
        <f>IFERROR(VLOOKUP(A:A,变更记录表_产品!A:P,16,0),"")</f>
        <v>已完成</v>
      </c>
      <c r="R704" s="40" t="str">
        <f>IFERROR(VLOOKUP(A:A,变更记录表_产品!A:Q,17,0),"")</f>
        <v>.\数据提取变更签字扫描件\机务\20170222.pdf</v>
      </c>
      <c r="S704" s="70" t="s">
        <v>371</v>
      </c>
      <c r="T704" s="71" t="s">
        <v>232</v>
      </c>
    </row>
    <row r="705" spans="1:20">
      <c r="A705" s="19">
        <v>703</v>
      </c>
      <c r="B705" s="50">
        <f>IFERROR(VLOOKUP(A:A,变更记录表_产品!A:B,2,0),"")</f>
        <v>42787</v>
      </c>
      <c r="C705" s="43" t="str">
        <f>IFERROR(VLOOKUP(A:A,变更记录表_产品!A:C,3,0),"")</f>
        <v>张海燕</v>
      </c>
      <c r="D705" s="43" t="str">
        <f>IFERROR(VLOOKUP(A:A,变更记录表_产品!A:D,4,0),"")</f>
        <v>维修工程部</v>
      </c>
      <c r="E705" s="43" t="str">
        <f>IFERROR(VLOOKUP(A:A,变更记录表_产品!A:E,5,0),"")</f>
        <v>MIS</v>
      </c>
      <c r="F705" s="40" t="str">
        <f>IFERROR(VLOOKUP(A:A,变更记录表_产品!A:F,6,0),"")</f>
        <v>B8963 装机导入清册</v>
      </c>
      <c r="G705" s="46">
        <f>IFERROR(VLOOKUP(A:A,变更记录表_产品!A:G,7,0),"")</f>
        <v>0</v>
      </c>
      <c r="H705" s="57" t="str">
        <f>IFERROR(VLOOKUP(A:A,变更记录表_产品!A:I,9,0),"")</f>
        <v>高</v>
      </c>
      <c r="I705" s="57">
        <f>IFERROR(VLOOKUP(A:A,变更记录表_产品!A:J,10,0),"")</f>
        <v>0.1</v>
      </c>
      <c r="J705" s="61" t="str">
        <f>IFERROR(VLOOKUP(A:A,变更记录表_产品!A:H,8,0),"")</f>
        <v>新飞机数据导入</v>
      </c>
      <c r="K705" s="65" t="str">
        <f>IFERROR(VLOOKUP(A:A,变更记录表_产品!A:M,13,0),"")</f>
        <v>程泽</v>
      </c>
      <c r="L705" s="65" t="str">
        <f>IFERROR(VLOOKUP(A:A,变更记录表_产品!A:N,14,0),"")</f>
        <v>陈飞</v>
      </c>
      <c r="M705" s="50">
        <f>IFERROR(VLOOKUP(A:A,变更记录表_产品!A:K,11,0),"")</f>
        <v>0</v>
      </c>
      <c r="N705" s="50">
        <f>IFERROR(VLOOKUP(A:A,变更记录表_产品!A:L,12,0),"")</f>
        <v>42787</v>
      </c>
      <c r="O705" s="20">
        <f t="shared" ca="1" si="10"/>
        <v>330</v>
      </c>
      <c r="P705" s="65" t="str">
        <f>IFERROR(VLOOKUP(A:A,变更记录表_产品!A:O,15,0),"")</f>
        <v>数据变更</v>
      </c>
      <c r="Q705" s="70" t="str">
        <f>IFERROR(VLOOKUP(A:A,变更记录表_产品!A:P,16,0),"")</f>
        <v>已完成</v>
      </c>
      <c r="R705" s="40" t="str">
        <f>IFERROR(VLOOKUP(A:A,变更记录表_产品!A:Q,17,0),"")</f>
        <v>无需签字</v>
      </c>
      <c r="S705" s="70" t="s">
        <v>369</v>
      </c>
      <c r="T705" s="71" t="s">
        <v>232</v>
      </c>
    </row>
    <row r="706" spans="1:20" ht="22.5">
      <c r="A706" s="19">
        <v>704</v>
      </c>
      <c r="B706" s="50">
        <f>IFERROR(VLOOKUP(A:A,变更记录表_产品!A:B,2,0),"")</f>
        <v>42788</v>
      </c>
      <c r="C706" s="43" t="str">
        <f>IFERROR(VLOOKUP(A:A,变更记录表_产品!A:C,3,0),"")</f>
        <v>盛斌斌</v>
      </c>
      <c r="D706" s="43" t="str">
        <f>IFERROR(VLOOKUP(A:A,变更记录表_产品!A:D,4,0),"")</f>
        <v>维修工程部</v>
      </c>
      <c r="E706" s="43" t="str">
        <f>IFERROR(VLOOKUP(A:A,变更记录表_产品!A:E,5,0),"")</f>
        <v>MIS</v>
      </c>
      <c r="F706" s="40" t="str">
        <f>IFERROR(VLOOKUP(A:A,变更记录表_产品!A:F,6,0),"")</f>
        <v>删除三步移动步骤</v>
      </c>
      <c r="G706" s="46" t="str">
        <f>IFERROR(VLOOKUP(A:A,变更记录表_产品!A:G,7,0),"")</f>
        <v>把PN：C12850AC03 SN：C12850010967 这个件的最后三步移动步骤删除，使之回到B6972 的2CA上</v>
      </c>
      <c r="H706" s="57" t="str">
        <f>IFERROR(VLOOKUP(A:A,变更记录表_产品!A:I,9,0),"")</f>
        <v>中</v>
      </c>
      <c r="I706" s="57">
        <f>IFERROR(VLOOKUP(A:A,变更记录表_产品!A:J,10,0),"")</f>
        <v>0.1</v>
      </c>
      <c r="J706" s="61">
        <f>IFERROR(VLOOKUP(A:A,变更记录表_产品!A:H,8,0),"")</f>
        <v>0</v>
      </c>
      <c r="K706" s="65" t="str">
        <f>IFERROR(VLOOKUP(A:A,变更记录表_产品!A:M,13,0),"")</f>
        <v>程泽</v>
      </c>
      <c r="L706" s="65" t="str">
        <f>IFERROR(VLOOKUP(A:A,变更记录表_产品!A:N,14,0),"")</f>
        <v>陈飞</v>
      </c>
      <c r="M706" s="50">
        <f>IFERROR(VLOOKUP(A:A,变更记录表_产品!A:K,11,0),"")</f>
        <v>0</v>
      </c>
      <c r="N706" s="50">
        <f>IFERROR(VLOOKUP(A:A,变更记录表_产品!A:L,12,0),"")</f>
        <v>42796</v>
      </c>
      <c r="O706" s="20">
        <f t="shared" ca="1" si="10"/>
        <v>329</v>
      </c>
      <c r="P706" s="65" t="str">
        <f>IFERROR(VLOOKUP(A:A,变更记录表_产品!A:O,15,0),"")</f>
        <v>数据变更</v>
      </c>
      <c r="Q706" s="70" t="str">
        <f>IFERROR(VLOOKUP(A:A,变更记录表_产品!A:P,16,0),"")</f>
        <v>已完成</v>
      </c>
      <c r="R706" s="40" t="str">
        <f>IFERROR(VLOOKUP(A:A,变更记录表_产品!A:Q,17,0),"")</f>
        <v>.\数据提取变更签字扫描件\机务\20170224.pdf</v>
      </c>
      <c r="S706" s="70" t="s">
        <v>371</v>
      </c>
      <c r="T706" s="71" t="s">
        <v>232</v>
      </c>
    </row>
    <row r="707" spans="1:20">
      <c r="A707" s="19">
        <v>705</v>
      </c>
      <c r="B707" s="50">
        <f>IFERROR(VLOOKUP(A:A,变更记录表_产品!A:B,2,0),"")</f>
        <v>42786</v>
      </c>
      <c r="C707" s="43" t="str">
        <f>IFERROR(VLOOKUP(A:A,变更记录表_产品!A:C,3,0),"")</f>
        <v>夏友平</v>
      </c>
      <c r="D707" s="43" t="str">
        <f>IFERROR(VLOOKUP(A:A,变更记录表_产品!A:D,4,0),"")</f>
        <v>维修工程部</v>
      </c>
      <c r="E707" s="43" t="str">
        <f>IFERROR(VLOOKUP(A:A,变更记录表_产品!A:E,5,0),"")</f>
        <v>MIS</v>
      </c>
      <c r="F707" s="40" t="str">
        <f>IFERROR(VLOOKUP(A:A,变更记录表_产品!A:F,6,0),"")</f>
        <v xml:space="preserve">飞机基本信息修订需求（B-8963） </v>
      </c>
      <c r="G707" s="46">
        <f>IFERROR(VLOOKUP(A:A,变更记录表_产品!A:G,7,0),"")</f>
        <v>0</v>
      </c>
      <c r="H707" s="57" t="str">
        <f>IFERROR(VLOOKUP(A:A,变更记录表_产品!A:I,9,0),"")</f>
        <v>高</v>
      </c>
      <c r="I707" s="57">
        <f>IFERROR(VLOOKUP(A:A,变更记录表_产品!A:J,10,0),"")</f>
        <v>0.1</v>
      </c>
      <c r="J707" s="61" t="str">
        <f>IFERROR(VLOOKUP(A:A,变更记录表_产品!A:H,8,0),"")</f>
        <v>新飞机数据导入</v>
      </c>
      <c r="K707" s="65" t="str">
        <f>IFERROR(VLOOKUP(A:A,变更记录表_产品!A:M,13,0),"")</f>
        <v>程泽</v>
      </c>
      <c r="L707" s="65" t="str">
        <f>IFERROR(VLOOKUP(A:A,变更记录表_产品!A:N,14,0),"")</f>
        <v>陈飞</v>
      </c>
      <c r="M707" s="50">
        <f>IFERROR(VLOOKUP(A:A,变更记录表_产品!A:K,11,0),"")</f>
        <v>0</v>
      </c>
      <c r="N707" s="50">
        <f>IFERROR(VLOOKUP(A:A,变更记录表_产品!A:L,12,0),"")</f>
        <v>42788</v>
      </c>
      <c r="O707" s="20">
        <f t="shared" ref="O707:O770" ca="1" si="11">IFERROR((TODAY()-B707),"")</f>
        <v>331</v>
      </c>
      <c r="P707" s="65" t="str">
        <f>IFERROR(VLOOKUP(A:A,变更记录表_产品!A:O,15,0),"")</f>
        <v>数据变更</v>
      </c>
      <c r="Q707" s="70" t="str">
        <f>IFERROR(VLOOKUP(A:A,变更记录表_产品!A:P,16,0),"")</f>
        <v>已完成</v>
      </c>
      <c r="R707" s="40" t="str">
        <f>IFERROR(VLOOKUP(A:A,变更记录表_产品!A:Q,17,0),"")</f>
        <v>无需签字</v>
      </c>
      <c r="S707" s="70" t="s">
        <v>371</v>
      </c>
      <c r="T707" s="71" t="s">
        <v>232</v>
      </c>
    </row>
    <row r="708" spans="1:20" ht="33.75">
      <c r="A708" s="19">
        <v>706</v>
      </c>
      <c r="B708" s="50">
        <f>IFERROR(VLOOKUP(A:A,变更记录表_产品!A:B,2,0),"")</f>
        <v>42789</v>
      </c>
      <c r="C708" s="43" t="str">
        <f>IFERROR(VLOOKUP(A:A,变更记录表_产品!A:C,3,0),"")</f>
        <v>张志瑜</v>
      </c>
      <c r="D708" s="43" t="str">
        <f>IFERROR(VLOOKUP(A:A,变更记录表_产品!A:D,4,0),"")</f>
        <v>采购保障部</v>
      </c>
      <c r="E708" s="43" t="str">
        <f>IFERROR(VLOOKUP(A:A,变更记录表_产品!A:E,5,0),"")</f>
        <v>MIS</v>
      </c>
      <c r="F708" s="40" t="str">
        <f>IFERROR(VLOOKUP(A:A,变更记录表_产品!A:F,6,0),"")</f>
        <v>20170223-部分机载软件件号修改-signed</v>
      </c>
      <c r="G708" s="46" t="str">
        <f>IFERROR(VLOOKUP(A:A,变更记录表_产品!A:G,7,0),"")</f>
        <v xml:space="preserve">目前工具件号 PS4087592-904 实物是分 U 盘和光盘两种型号。 经工程技术处要求，其需要将 U盘的软件改为新件号: HNP5AAM06-2004。 </v>
      </c>
      <c r="H708" s="57" t="str">
        <f>IFERROR(VLOOKUP(A:A,变更记录表_产品!A:I,9,0),"")</f>
        <v>中</v>
      </c>
      <c r="I708" s="57">
        <f>IFERROR(VLOOKUP(A:A,变更记录表_产品!A:J,10,0),"")</f>
        <v>0</v>
      </c>
      <c r="J708" s="61">
        <f>IFERROR(VLOOKUP(A:A,变更记录表_产品!A:H,8,0),"")</f>
        <v>0</v>
      </c>
      <c r="K708" s="65" t="str">
        <f>IFERROR(VLOOKUP(A:A,变更记录表_产品!A:M,13,0),"")</f>
        <v>杨潇白</v>
      </c>
      <c r="L708" s="65" t="str">
        <f>IFERROR(VLOOKUP(A:A,变更记录表_产品!A:N,14,0),"")</f>
        <v>陈飞</v>
      </c>
      <c r="M708" s="50">
        <f>IFERROR(VLOOKUP(A:A,变更记录表_产品!A:K,11,0),"")</f>
        <v>0</v>
      </c>
      <c r="N708" s="50">
        <f>IFERROR(VLOOKUP(A:A,变更记录表_产品!A:L,12,0),"")</f>
        <v>0</v>
      </c>
      <c r="O708" s="20">
        <f t="shared" ca="1" si="11"/>
        <v>328</v>
      </c>
      <c r="P708" s="65" t="str">
        <f>IFERROR(VLOOKUP(A:A,变更记录表_产品!A:O,15,0),"")</f>
        <v>数据变更</v>
      </c>
      <c r="Q708" s="70" t="str">
        <f>IFERROR(VLOOKUP(A:A,变更记录表_产品!A:P,16,0),"")</f>
        <v>进行中</v>
      </c>
      <c r="R708" s="40" t="str">
        <f>IFERROR(VLOOKUP(A:A,变更记录表_产品!A:Q,17,0),"")</f>
        <v>.\数据提取变更签字扫描件\机务\20170223-部分机载软件件号修改-signed.pdf</v>
      </c>
      <c r="S708" s="70" t="s">
        <v>372</v>
      </c>
      <c r="T708" s="71" t="s">
        <v>232</v>
      </c>
    </row>
    <row r="709" spans="1:20">
      <c r="A709" s="19">
        <v>707</v>
      </c>
      <c r="B709" s="50">
        <f>IFERROR(VLOOKUP(A:A,变更记录表_产品!A:B,2,0),"")</f>
        <v>42789</v>
      </c>
      <c r="C709" s="43" t="str">
        <f>IFERROR(VLOOKUP(A:A,变更记录表_产品!A:C,3,0),"")</f>
        <v>张琦</v>
      </c>
      <c r="D709" s="43" t="str">
        <f>IFERROR(VLOOKUP(A:A,变更记录表_产品!A:D,4,0),"")</f>
        <v>维修工程部</v>
      </c>
      <c r="E709" s="43" t="str">
        <f>IFERROR(VLOOKUP(A:A,变更记录表_产品!A:E,5,0),"")</f>
        <v>MIS</v>
      </c>
      <c r="F709" s="40" t="str">
        <f>IFERROR(VLOOKUP(A:A,变更记录表_产品!A:F,6,0),"")</f>
        <v>Fw:a38142312_1487804304883_32</v>
      </c>
      <c r="G709" s="46" t="str">
        <f>IFERROR(VLOOKUP(A:A,变更记录表_产品!A:G,7,0),"")</f>
        <v xml:space="preserve">EAD0004201，“关闭”状态改为“已批准”状态 </v>
      </c>
      <c r="H709" s="57" t="str">
        <f>IFERROR(VLOOKUP(A:A,变更记录表_产品!A:I,9,0),"")</f>
        <v>中</v>
      </c>
      <c r="I709" s="57">
        <f>IFERROR(VLOOKUP(A:A,变更记录表_产品!A:J,10,0),"")</f>
        <v>0.1</v>
      </c>
      <c r="J709" s="61">
        <f>IFERROR(VLOOKUP(A:A,变更记录表_产品!A:H,8,0),"")</f>
        <v>0</v>
      </c>
      <c r="K709" s="65" t="str">
        <f>IFERROR(VLOOKUP(A:A,变更记录表_产品!A:M,13,0),"")</f>
        <v>程泽</v>
      </c>
      <c r="L709" s="65" t="str">
        <f>IFERROR(VLOOKUP(A:A,变更记录表_产品!A:N,14,0),"")</f>
        <v>陈飞</v>
      </c>
      <c r="M709" s="50">
        <f>IFERROR(VLOOKUP(A:A,变更记录表_产品!A:K,11,0),"")</f>
        <v>0</v>
      </c>
      <c r="N709" s="50">
        <f>IFERROR(VLOOKUP(A:A,变更记录表_产品!A:L,12,0),"")</f>
        <v>42790</v>
      </c>
      <c r="O709" s="20">
        <f t="shared" ca="1" si="11"/>
        <v>328</v>
      </c>
      <c r="P709" s="65" t="str">
        <f>IFERROR(VLOOKUP(A:A,变更记录表_产品!A:O,15,0),"")</f>
        <v>数据变更</v>
      </c>
      <c r="Q709" s="70" t="str">
        <f>IFERROR(VLOOKUP(A:A,变更记录表_产品!A:P,16,0),"")</f>
        <v>已完成</v>
      </c>
      <c r="R709" s="40" t="str">
        <f>IFERROR(VLOOKUP(A:A,变更记录表_产品!A:Q,17,0),"")</f>
        <v>.\数据提取变更签字扫描件\机务\20170222.pdf</v>
      </c>
      <c r="S709" s="70" t="s">
        <v>371</v>
      </c>
      <c r="T709" s="71" t="s">
        <v>232</v>
      </c>
    </row>
    <row r="710" spans="1:20">
      <c r="A710" s="19">
        <v>708</v>
      </c>
      <c r="B710" s="50">
        <f>IFERROR(VLOOKUP(A:A,变更记录表_产品!A:B,2,0),"")</f>
        <v>42793</v>
      </c>
      <c r="C710" s="43" t="str">
        <f>IFERROR(VLOOKUP(A:A,变更记录表_产品!A:C,3,0),"")</f>
        <v>张志瑜</v>
      </c>
      <c r="D710" s="43" t="str">
        <f>IFERROR(VLOOKUP(A:A,变更记录表_产品!A:D,4,0),"")</f>
        <v>采购保障部</v>
      </c>
      <c r="E710" s="43" t="str">
        <f>IFERROR(VLOOKUP(A:A,变更记录表_产品!A:E,5,0),"")</f>
        <v>MIS</v>
      </c>
      <c r="F710" s="40" t="str">
        <f>IFERROR(VLOOKUP(A:A,变更记录表_产品!A:F,6,0),"")</f>
        <v>20170226-17ROB0030的一个合同行验收退回-signed</v>
      </c>
      <c r="G710" s="46" t="str">
        <f>IFERROR(VLOOKUP(A:A,变更记录表_产品!A:G,7,0),"")</f>
        <v xml:space="preserve">17ROB0030 里的 PN:AC40-0217100 退回未收料状态 </v>
      </c>
      <c r="H710" s="57" t="str">
        <f>IFERROR(VLOOKUP(A:A,变更记录表_产品!A:I,9,0),"")</f>
        <v>中</v>
      </c>
      <c r="I710" s="57">
        <f>IFERROR(VLOOKUP(A:A,变更记录表_产品!A:J,10,0),"")</f>
        <v>0.1</v>
      </c>
      <c r="J710" s="61">
        <f>IFERROR(VLOOKUP(A:A,变更记录表_产品!A:H,8,0),"")</f>
        <v>0</v>
      </c>
      <c r="K710" s="65" t="str">
        <f>IFERROR(VLOOKUP(A:A,变更记录表_产品!A:M,13,0),"")</f>
        <v>杨潇白</v>
      </c>
      <c r="L710" s="65" t="str">
        <f>IFERROR(VLOOKUP(A:A,变更记录表_产品!A:N,14,0),"")</f>
        <v>陈飞</v>
      </c>
      <c r="M710" s="50">
        <f>IFERROR(VLOOKUP(A:A,变更记录表_产品!A:K,11,0),"")</f>
        <v>0</v>
      </c>
      <c r="N710" s="50">
        <f>IFERROR(VLOOKUP(A:A,变更记录表_产品!A:L,12,0),"")</f>
        <v>42797</v>
      </c>
      <c r="O710" s="20">
        <f t="shared" ca="1" si="11"/>
        <v>324</v>
      </c>
      <c r="P710" s="65" t="str">
        <f>IFERROR(VLOOKUP(A:A,变更记录表_产品!A:O,15,0),"")</f>
        <v>数据变更</v>
      </c>
      <c r="Q710" s="70" t="str">
        <f>IFERROR(VLOOKUP(A:A,变更记录表_产品!A:P,16,0),"")</f>
        <v>已完成</v>
      </c>
      <c r="R710" s="40" t="str">
        <f>IFERROR(VLOOKUP(A:A,变更记录表_产品!A:Q,17,0),"")</f>
        <v>.\数据提取变更签字扫描件\机务\20170226-17ROB0030的一个合同行验收退回-signed.pdf</v>
      </c>
      <c r="S710" s="70" t="s">
        <v>92</v>
      </c>
      <c r="T710" s="71" t="s">
        <v>232</v>
      </c>
    </row>
    <row r="711" spans="1:20">
      <c r="A711" s="19">
        <v>709</v>
      </c>
      <c r="B711" s="50">
        <f>IFERROR(VLOOKUP(A:A,变更记录表_产品!A:B,2,0),"")</f>
        <v>42795</v>
      </c>
      <c r="C711" s="43" t="str">
        <f>IFERROR(VLOOKUP(A:A,变更记录表_产品!A:C,3,0),"")</f>
        <v>张琦</v>
      </c>
      <c r="D711" s="43" t="str">
        <f>IFERROR(VLOOKUP(A:A,变更记录表_产品!A:D,4,0),"")</f>
        <v>维修工程部</v>
      </c>
      <c r="E711" s="43" t="str">
        <f>IFERROR(VLOOKUP(A:A,变更记录表_产品!A:E,5,0),"")</f>
        <v>MIS</v>
      </c>
      <c r="F711" s="40" t="str">
        <f>IFERROR(VLOOKUP(A:A,变更记录表_产品!A:F,6,0),"")</f>
        <v>Re:Fw:授权数据</v>
      </c>
      <c r="G711" s="46" t="str">
        <f>IFERROR(VLOOKUP(A:A,变更记录表_产品!A:G,7,0),"")</f>
        <v>授权数据梳理了一下，改2个数据，详细见附件。</v>
      </c>
      <c r="H711" s="57" t="str">
        <f>IFERROR(VLOOKUP(A:A,变更记录表_产品!A:I,9,0),"")</f>
        <v>高</v>
      </c>
      <c r="I711" s="57">
        <f>IFERROR(VLOOKUP(A:A,变更记录表_产品!A:J,10,0),"")</f>
        <v>0.1</v>
      </c>
      <c r="J711" s="61" t="str">
        <f>IFERROR(VLOOKUP(A:A,变更记录表_产品!A:H,8,0),"")</f>
        <v xml:space="preserve">目前授权的到期日期是用 起始日期+有效期+红线（截止日期或执照到期日期），起始日期目前取值是取的授权管理培训评估页面的评估日期。 
此次需修改的：如果是初训作为复训，起始日期取值改为授权管理培训评估页面的培训日期。如果有多个课程多个培训日期，取最早的那日期。 
能否看下触发这个逻辑，是不是“评估结果选择符合然后点保存按钮”触发的，这个逻辑修订后，不想改变历史数据。 </v>
      </c>
      <c r="K711" s="65" t="str">
        <f>IFERROR(VLOOKUP(A:A,变更记录表_产品!A:M,13,0),"")</f>
        <v>程泽</v>
      </c>
      <c r="L711" s="65" t="str">
        <f>IFERROR(VLOOKUP(A:A,变更记录表_产品!A:N,14,0),"")</f>
        <v>陈飞</v>
      </c>
      <c r="M711" s="50">
        <f>IFERROR(VLOOKUP(A:A,变更记录表_产品!A:K,11,0),"")</f>
        <v>0</v>
      </c>
      <c r="N711" s="50">
        <f>IFERROR(VLOOKUP(A:A,变更记录表_产品!A:L,12,0),"")</f>
        <v>42796</v>
      </c>
      <c r="O711" s="20">
        <f t="shared" ca="1" si="11"/>
        <v>322</v>
      </c>
      <c r="P711" s="65" t="str">
        <f>IFERROR(VLOOKUP(A:A,变更记录表_产品!A:O,15,0),"")</f>
        <v>数据变更</v>
      </c>
      <c r="Q711" s="70" t="str">
        <f>IFERROR(VLOOKUP(A:A,变更记录表_产品!A:P,16,0),"")</f>
        <v>已完成</v>
      </c>
      <c r="R711" s="40" t="str">
        <f>IFERROR(VLOOKUP(A:A,变更记录表_产品!A:Q,17,0),"")</f>
        <v>待签字</v>
      </c>
      <c r="S711" s="70" t="s">
        <v>147</v>
      </c>
      <c r="T711" s="71" t="s">
        <v>232</v>
      </c>
    </row>
    <row r="712" spans="1:20" ht="33.75">
      <c r="A712" s="19">
        <v>710</v>
      </c>
      <c r="B712" s="50">
        <f>IFERROR(VLOOKUP(A:A,变更记录表_产品!A:B,2,0),"")</f>
        <v>42795</v>
      </c>
      <c r="C712" s="43" t="str">
        <f>IFERROR(VLOOKUP(A:A,变更记录表_产品!A:C,3,0),"")</f>
        <v>张志瑜</v>
      </c>
      <c r="D712" s="43" t="str">
        <f>IFERROR(VLOOKUP(A:A,变更记录表_产品!A:D,4,0),"")</f>
        <v>采购保障部</v>
      </c>
      <c r="E712" s="43" t="str">
        <f>IFERROR(VLOOKUP(A:A,变更记录表_产品!A:E,5,0),"")</f>
        <v>MIS</v>
      </c>
      <c r="F712" s="40" t="str">
        <f>IFERROR(VLOOKUP(A:A,变更记录表_产品!A:F,6,0),"")</f>
        <v>20170301-958901新件号新名称覆盖-signed</v>
      </c>
      <c r="G712" s="46" t="str">
        <f>IFERROR(VLOOKUP(A:A,变更记录表_产品!A:G,7,0),"")</f>
        <v xml:space="preserve">条码 958901 目前的件号和中文名称错误.新件号：P-9-2-1-1， 新名称：气动笔型打磨枪组套(10R0401-18) </v>
      </c>
      <c r="H712" s="57" t="str">
        <f>IFERROR(VLOOKUP(A:A,变更记录表_产品!A:I,9,0),"")</f>
        <v>高</v>
      </c>
      <c r="I712" s="57">
        <f>IFERROR(VLOOKUP(A:A,变更记录表_产品!A:J,10,0),"")</f>
        <v>0.1</v>
      </c>
      <c r="J712" s="61">
        <f>IFERROR(VLOOKUP(A:A,变更记录表_产品!A:H,8,0),"")</f>
        <v>0</v>
      </c>
      <c r="K712" s="65" t="str">
        <f>IFERROR(VLOOKUP(A:A,变更记录表_产品!A:M,13,0),"")</f>
        <v>杨潇白</v>
      </c>
      <c r="L712" s="65" t="str">
        <f>IFERROR(VLOOKUP(A:A,变更记录表_产品!A:N,14,0),"")</f>
        <v>陈飞</v>
      </c>
      <c r="M712" s="50">
        <f>IFERROR(VLOOKUP(A:A,变更记录表_产品!A:K,11,0),"")</f>
        <v>0</v>
      </c>
      <c r="N712" s="50">
        <f>IFERROR(VLOOKUP(A:A,变更记录表_产品!A:L,12,0),"")</f>
        <v>42797</v>
      </c>
      <c r="O712" s="20">
        <f t="shared" ca="1" si="11"/>
        <v>322</v>
      </c>
      <c r="P712" s="65" t="str">
        <f>IFERROR(VLOOKUP(A:A,变更记录表_产品!A:O,15,0),"")</f>
        <v>数据变更</v>
      </c>
      <c r="Q712" s="70" t="str">
        <f>IFERROR(VLOOKUP(A:A,变更记录表_产品!A:P,16,0),"")</f>
        <v>已完成</v>
      </c>
      <c r="R712" s="40" t="str">
        <f>IFERROR(VLOOKUP(A:A,变更记录表_产品!A:Q,17,0),"")</f>
        <v>.\数据提取变更签字扫描件\机务\20170301-958901新件号新名称覆盖-signed.pdf</v>
      </c>
      <c r="S712" s="70" t="s">
        <v>2113</v>
      </c>
      <c r="T712" s="71" t="s">
        <v>232</v>
      </c>
    </row>
    <row r="713" spans="1:20" ht="33.75">
      <c r="A713" s="19">
        <v>711</v>
      </c>
      <c r="B713" s="50">
        <f>IFERROR(VLOOKUP(A:A,变更记录表_产品!A:B,2,0),"")</f>
        <v>42796</v>
      </c>
      <c r="C713" s="43" t="str">
        <f>IFERROR(VLOOKUP(A:A,变更记录表_产品!A:C,3,0),"")</f>
        <v>张琦</v>
      </c>
      <c r="D713" s="43" t="str">
        <f>IFERROR(VLOOKUP(A:A,变更记录表_产品!A:D,4,0),"")</f>
        <v>维修工程部</v>
      </c>
      <c r="E713" s="43" t="str">
        <f>IFERROR(VLOOKUP(A:A,变更记录表_产品!A:E,5,0),"")</f>
        <v>MIS</v>
      </c>
      <c r="F713" s="40" t="str">
        <f>IFERROR(VLOOKUP(A:A,变更记录表_产品!A:F,6,0),"")</f>
        <v>授权信息导出</v>
      </c>
      <c r="G713" s="46" t="str">
        <f>IFERROR(VLOOKUP(A:A,变更记录表_产品!A:G,7,0),"")</f>
        <v xml:space="preserve">烦请导出一个授权数据，明日周五中午前需要 
2016年1月1日至今，初次申请（非续签），的岗位和项目清单，目前查了一下一共1901条数据。 </v>
      </c>
      <c r="H713" s="57" t="str">
        <f>IFERROR(VLOOKUP(A:A,变更记录表_产品!A:I,9,0),"")</f>
        <v>高</v>
      </c>
      <c r="I713" s="57">
        <f>IFERROR(VLOOKUP(A:A,变更记录表_产品!A:J,10,0),"")</f>
        <v>0.1</v>
      </c>
      <c r="J713" s="61">
        <f>IFERROR(VLOOKUP(A:A,变更记录表_产品!A:H,8,0),"")</f>
        <v>0</v>
      </c>
      <c r="K713" s="65" t="str">
        <f>IFERROR(VLOOKUP(A:A,变更记录表_产品!A:M,13,0),"")</f>
        <v>程泽</v>
      </c>
      <c r="L713" s="65" t="str">
        <f>IFERROR(VLOOKUP(A:A,变更记录表_产品!A:N,14,0),"")</f>
        <v>陈飞</v>
      </c>
      <c r="M713" s="50">
        <f>IFERROR(VLOOKUP(A:A,变更记录表_产品!A:K,11,0),"")</f>
        <v>0</v>
      </c>
      <c r="N713" s="50">
        <f>IFERROR(VLOOKUP(A:A,变更记录表_产品!A:L,12,0),"")</f>
        <v>42796</v>
      </c>
      <c r="O713" s="20">
        <f t="shared" ca="1" si="11"/>
        <v>321</v>
      </c>
      <c r="P713" s="65" t="str">
        <f>IFERROR(VLOOKUP(A:A,变更记录表_产品!A:O,15,0),"")</f>
        <v>数据提取</v>
      </c>
      <c r="Q713" s="70" t="str">
        <f>IFERROR(VLOOKUP(A:A,变更记录表_产品!A:P,16,0),"")</f>
        <v>已完成</v>
      </c>
      <c r="R713" s="40" t="str">
        <f>IFERROR(VLOOKUP(A:A,变更记录表_产品!A:Q,17,0),"")</f>
        <v>.\数据提取变更签字扫描件\机务\20170307.pdf</v>
      </c>
      <c r="S713" s="70" t="s">
        <v>348</v>
      </c>
      <c r="T713" s="71" t="s">
        <v>232</v>
      </c>
    </row>
    <row r="714" spans="1:20" ht="78.75">
      <c r="A714" s="19">
        <v>712</v>
      </c>
      <c r="B714" s="50">
        <f>IFERROR(VLOOKUP(A:A,变更记录表_产品!A:B,2,0),"")</f>
        <v>42796</v>
      </c>
      <c r="C714" s="43" t="str">
        <f>IFERROR(VLOOKUP(A:A,变更记录表_产品!A:C,3,0),"")</f>
        <v>张琦</v>
      </c>
      <c r="D714" s="43" t="str">
        <f>IFERROR(VLOOKUP(A:A,变更记录表_产品!A:D,4,0),"")</f>
        <v>维修工程部</v>
      </c>
      <c r="E714" s="43" t="str">
        <f>IFERROR(VLOOKUP(A:A,变更记录表_产品!A:E,5,0),"")</f>
        <v>MIS</v>
      </c>
      <c r="F714" s="40" t="str">
        <f>IFERROR(VLOOKUP(A:A,变更记录表_产品!A:F,6,0),"")</f>
        <v>EO完工数据导出</v>
      </c>
      <c r="G714" s="46" t="str">
        <f>IFERROR(VLOOKUP(A:A,变更记录表_产品!A:G,7,0),"")</f>
        <v>麻烦再导出2个数据，明日周五中午前需要。申请单稍后补上 
1、生产指令查询，MCC完工状态，工卡号“EO”，完工日期从2015年1月1日至今。总共4522条数据。 
2、质量-单机档案-超手册修理、重要修理、改装，类别为“重要修理、改装”，状态待评估。总共456条数据。</v>
      </c>
      <c r="H714" s="57" t="str">
        <f>IFERROR(VLOOKUP(A:A,变更记录表_产品!A:I,9,0),"")</f>
        <v>高</v>
      </c>
      <c r="I714" s="57">
        <f>IFERROR(VLOOKUP(A:A,变更记录表_产品!A:J,10,0),"")</f>
        <v>0.1</v>
      </c>
      <c r="J714" s="61">
        <f>IFERROR(VLOOKUP(A:A,变更记录表_产品!A:H,8,0),"")</f>
        <v>0</v>
      </c>
      <c r="K714" s="65" t="str">
        <f>IFERROR(VLOOKUP(A:A,变更记录表_产品!A:M,13,0),"")</f>
        <v>程泽</v>
      </c>
      <c r="L714" s="65" t="str">
        <f>IFERROR(VLOOKUP(A:A,变更记录表_产品!A:N,14,0),"")</f>
        <v>陈飞</v>
      </c>
      <c r="M714" s="50">
        <f>IFERROR(VLOOKUP(A:A,变更记录表_产品!A:K,11,0),"")</f>
        <v>0</v>
      </c>
      <c r="N714" s="50">
        <f>IFERROR(VLOOKUP(A:A,变更记录表_产品!A:L,12,0),"")</f>
        <v>42797</v>
      </c>
      <c r="O714" s="20">
        <f t="shared" ca="1" si="11"/>
        <v>321</v>
      </c>
      <c r="P714" s="65" t="str">
        <f>IFERROR(VLOOKUP(A:A,变更记录表_产品!A:O,15,0),"")</f>
        <v>数据提取</v>
      </c>
      <c r="Q714" s="70" t="str">
        <f>IFERROR(VLOOKUP(A:A,变更记录表_产品!A:P,16,0),"")</f>
        <v>已完成</v>
      </c>
      <c r="R714" s="40" t="str">
        <f>IFERROR(VLOOKUP(A:A,变更记录表_产品!A:Q,17,0),"")</f>
        <v>.\数据提取变更签字扫描件\机务\20170307.pdf</v>
      </c>
      <c r="S714" s="70" t="s">
        <v>348</v>
      </c>
      <c r="T714" s="71" t="s">
        <v>232</v>
      </c>
    </row>
    <row r="715" spans="1:20" ht="78.75">
      <c r="A715" s="19">
        <v>713</v>
      </c>
      <c r="B715" s="50">
        <f>IFERROR(VLOOKUP(A:A,变更记录表_产品!A:B,2,0),"")</f>
        <v>42801</v>
      </c>
      <c r="C715" s="43" t="str">
        <f>IFERROR(VLOOKUP(A:A,变更记录表_产品!A:C,3,0),"")</f>
        <v>张琦</v>
      </c>
      <c r="D715" s="43" t="str">
        <f>IFERROR(VLOOKUP(A:A,变更记录表_产品!A:D,4,0),"")</f>
        <v>维修工程部</v>
      </c>
      <c r="E715" s="43" t="str">
        <f>IFERROR(VLOOKUP(A:A,变更记录表_产品!A:E,5,0),"")</f>
        <v>MIS</v>
      </c>
      <c r="F715" s="40" t="str">
        <f>IFERROR(VLOOKUP(A:A,变更记录表_产品!A:F,6,0),"")</f>
        <v>上岗证打印的签名照片上传</v>
      </c>
      <c r="G715" s="46" t="str">
        <f>IFERROR(VLOOKUP(A:A,变更记录表_产品!A:G,7,0),"")</f>
        <v xml:space="preserve">系统已开发前台上传签名照片，根据windchill要求是120X33像素，可以解决工卡的编审批签名。但这个像素的签名在个人基本信息查询内 上岗证打印 显示效果不好。
该签名比较重要，烦请今日后台帮忙上传一下，该签名用在上岗证打印上。同时上传一份在86环境上，看看效果。 </v>
      </c>
      <c r="H715" s="57" t="str">
        <f>IFERROR(VLOOKUP(A:A,变更记录表_产品!A:I,9,0),"")</f>
        <v>高</v>
      </c>
      <c r="I715" s="57">
        <f>IFERROR(VLOOKUP(A:A,变更记录表_产品!A:J,10,0),"")</f>
        <v>0.1</v>
      </c>
      <c r="J715" s="61">
        <f>IFERROR(VLOOKUP(A:A,变更记录表_产品!A:H,8,0),"")</f>
        <v>0</v>
      </c>
      <c r="K715" s="65" t="str">
        <f>IFERROR(VLOOKUP(A:A,变更记录表_产品!A:M,13,0),"")</f>
        <v>程泽</v>
      </c>
      <c r="L715" s="65" t="str">
        <f>IFERROR(VLOOKUP(A:A,变更记录表_产品!A:N,14,0),"")</f>
        <v>陈飞</v>
      </c>
      <c r="M715" s="50">
        <f>IFERROR(VLOOKUP(A:A,变更记录表_产品!A:K,11,0),"")</f>
        <v>0</v>
      </c>
      <c r="N715" s="50">
        <f>IFERROR(VLOOKUP(A:A,变更记录表_产品!A:L,12,0),"")</f>
        <v>42802</v>
      </c>
      <c r="O715" s="20">
        <f t="shared" ca="1" si="11"/>
        <v>316</v>
      </c>
      <c r="P715" s="65" t="str">
        <f>IFERROR(VLOOKUP(A:A,变更记录表_产品!A:O,15,0),"")</f>
        <v>数据变更</v>
      </c>
      <c r="Q715" s="70" t="str">
        <f>IFERROR(VLOOKUP(A:A,变更记录表_产品!A:P,16,0),"")</f>
        <v>已完成</v>
      </c>
      <c r="R715" s="40" t="str">
        <f>IFERROR(VLOOKUP(A:A,变更记录表_产品!A:Q,17,0),"")</f>
        <v>待签字</v>
      </c>
      <c r="S715" s="70" t="s">
        <v>144</v>
      </c>
      <c r="T715" s="71" t="s">
        <v>232</v>
      </c>
    </row>
    <row r="716" spans="1:20">
      <c r="A716" s="19">
        <v>714</v>
      </c>
      <c r="B716" s="50">
        <f>IFERROR(VLOOKUP(A:A,变更记录表_产品!A:B,2,0),"")</f>
        <v>42801</v>
      </c>
      <c r="C716" s="43" t="str">
        <f>IFERROR(VLOOKUP(A:A,变更记录表_产品!A:C,3,0),"")</f>
        <v>刘彬</v>
      </c>
      <c r="D716" s="43" t="str">
        <f>IFERROR(VLOOKUP(A:A,变更记录表_产品!A:D,4,0),"")</f>
        <v>采购保障部</v>
      </c>
      <c r="E716" s="43" t="str">
        <f>IFERROR(VLOOKUP(A:A,变更记录表_产品!A:E,5,0),"")</f>
        <v>MIS</v>
      </c>
      <c r="F716" s="40" t="str">
        <f>IFERROR(VLOOKUP(A:A,变更记录表_产品!A:F,6,0),"")</f>
        <v>采购合同项目取消</v>
      </c>
      <c r="G716" s="46" t="str">
        <f>IFERROR(VLOOKUP(A:A,变更记录表_产品!A:G,7,0),"")</f>
        <v>17POT0109件号为：C-2-3-3-1 的行 删除</v>
      </c>
      <c r="H716" s="57" t="str">
        <f>IFERROR(VLOOKUP(A:A,变更记录表_产品!A:I,9,0),"")</f>
        <v>高</v>
      </c>
      <c r="I716" s="57">
        <f>IFERROR(VLOOKUP(A:A,变更记录表_产品!A:J,10,0),"")</f>
        <v>0.1</v>
      </c>
      <c r="J716" s="61">
        <f>IFERROR(VLOOKUP(A:A,变更记录表_产品!A:H,8,0),"")</f>
        <v>0</v>
      </c>
      <c r="K716" s="65" t="str">
        <f>IFERROR(VLOOKUP(A:A,变更记录表_产品!A:M,13,0),"")</f>
        <v>杨潇白</v>
      </c>
      <c r="L716" s="65" t="str">
        <f>IFERROR(VLOOKUP(A:A,变更记录表_产品!A:N,14,0),"")</f>
        <v>陈飞</v>
      </c>
      <c r="M716" s="50">
        <f>IFERROR(VLOOKUP(A:A,变更记录表_产品!A:K,11,0),"")</f>
        <v>0</v>
      </c>
      <c r="N716" s="50">
        <f>IFERROR(VLOOKUP(A:A,变更记录表_产品!A:L,12,0),"")</f>
        <v>42803</v>
      </c>
      <c r="O716" s="20">
        <f t="shared" ca="1" si="11"/>
        <v>316</v>
      </c>
      <c r="P716" s="65" t="str">
        <f>IFERROR(VLOOKUP(A:A,变更记录表_产品!A:O,15,0),"")</f>
        <v>数据变更</v>
      </c>
      <c r="Q716" s="70" t="str">
        <f>IFERROR(VLOOKUP(A:A,变更记录表_产品!A:P,16,0),"")</f>
        <v>已完成</v>
      </c>
      <c r="R716" s="40" t="str">
        <f>IFERROR(VLOOKUP(A:A,变更记录表_产品!A:Q,17,0),"")</f>
        <v>.\数据提取变更签字扫描件\机务\20170302-数据提取变更申请单-signed.pdf</v>
      </c>
      <c r="S716" s="70" t="s">
        <v>92</v>
      </c>
      <c r="T716" s="71" t="s">
        <v>232</v>
      </c>
    </row>
    <row r="717" spans="1:20" ht="45">
      <c r="A717" s="19">
        <v>715</v>
      </c>
      <c r="B717" s="50">
        <f>IFERROR(VLOOKUP(A:A,变更记录表_产品!A:B,2,0),"")</f>
        <v>42801</v>
      </c>
      <c r="C717" s="43" t="str">
        <f>IFERROR(VLOOKUP(A:A,变更记录表_产品!A:C,3,0),"")</f>
        <v>瞿杰</v>
      </c>
      <c r="D717" s="43" t="str">
        <f>IFERROR(VLOOKUP(A:A,变更记录表_产品!A:D,4,0),"")</f>
        <v>采购保障部</v>
      </c>
      <c r="E717" s="43" t="str">
        <f>IFERROR(VLOOKUP(A:A,变更记录表_产品!A:E,5,0),"")</f>
        <v>MIS</v>
      </c>
      <c r="F717" s="40" t="str">
        <f>IFERROR(VLOOKUP(A:A,变更记录表_产品!A:F,6,0),"")</f>
        <v>库寿待发1</v>
      </c>
      <c r="G717" s="46" t="str">
        <f>IFERROR(VLOOKUP(A:A,变更记录表_产品!A:G,7,0),"")</f>
        <v>浦东核查DF数据的清单, 应该是系统数据的重复. 请再看下,并对重复的数据删除.(主要看该批次采购入库数量和现在的查询数据的差异就知道了. 查询数据大于采购数据,证明查询数量有重复数据).</v>
      </c>
      <c r="H717" s="57" t="str">
        <f>IFERROR(VLOOKUP(A:A,变更记录表_产品!A:I,9,0),"")</f>
        <v>中</v>
      </c>
      <c r="I717" s="57">
        <f>IFERROR(VLOOKUP(A:A,变更记录表_产品!A:J,10,0),"")</f>
        <v>0.1</v>
      </c>
      <c r="J717" s="61">
        <f>IFERROR(VLOOKUP(A:A,变更记录表_产品!A:H,8,0),"")</f>
        <v>0</v>
      </c>
      <c r="K717" s="65" t="str">
        <f>IFERROR(VLOOKUP(A:A,变更记录表_产品!A:M,13,0),"")</f>
        <v>杨潇白</v>
      </c>
      <c r="L717" s="65" t="str">
        <f>IFERROR(VLOOKUP(A:A,变更记录表_产品!A:N,14,0),"")</f>
        <v>陈飞</v>
      </c>
      <c r="M717" s="50">
        <f>IFERROR(VLOOKUP(A:A,变更记录表_产品!A:K,11,0),"")</f>
        <v>0</v>
      </c>
      <c r="N717" s="50">
        <f>IFERROR(VLOOKUP(A:A,变更记录表_产品!A:L,12,0),"")</f>
        <v>42807</v>
      </c>
      <c r="O717" s="20">
        <f t="shared" ca="1" si="11"/>
        <v>316</v>
      </c>
      <c r="P717" s="65" t="str">
        <f>IFERROR(VLOOKUP(A:A,变更记录表_产品!A:O,15,0),"")</f>
        <v>数据变更</v>
      </c>
      <c r="Q717" s="70" t="str">
        <f>IFERROR(VLOOKUP(A:A,变更记录表_产品!A:P,16,0),"")</f>
        <v>已完成</v>
      </c>
      <c r="R717" s="40" t="str">
        <f>IFERROR(VLOOKUP(A:A,变更记录表_产品!A:Q,17,0),"")</f>
        <v>.\数据提取变更签字扫描件\机务\20170302-数据提取变更申请单-signed.pdf</v>
      </c>
      <c r="S717" s="70" t="s">
        <v>143</v>
      </c>
      <c r="T717" s="71" t="s">
        <v>232</v>
      </c>
    </row>
    <row r="718" spans="1:20">
      <c r="A718" s="19">
        <v>716</v>
      </c>
      <c r="B718" s="50">
        <f>IFERROR(VLOOKUP(A:A,变更记录表_产品!A:B,2,0),"")</f>
        <v>42801</v>
      </c>
      <c r="C718" s="43" t="str">
        <f>IFERROR(VLOOKUP(A:A,变更记录表_产品!A:C,3,0),"")</f>
        <v>刘彬</v>
      </c>
      <c r="D718" s="43" t="str">
        <f>IFERROR(VLOOKUP(A:A,变更记录表_产品!A:D,4,0),"")</f>
        <v>采购保障部</v>
      </c>
      <c r="E718" s="43" t="str">
        <f>IFERROR(VLOOKUP(A:A,变更记录表_产品!A:E,5,0),"")</f>
        <v>MIS</v>
      </c>
      <c r="F718" s="40" t="str">
        <f>IFERROR(VLOOKUP(A:A,变更记录表_产品!A:F,6,0),"")</f>
        <v>16POT0428合同取消</v>
      </c>
      <c r="G718" s="46" t="str">
        <f>IFERROR(VLOOKUP(A:A,变更记录表_产品!A:G,7,0),"")</f>
        <v>16POT0428合同取消</v>
      </c>
      <c r="H718" s="57" t="str">
        <f>IFERROR(VLOOKUP(A:A,变更记录表_产品!A:I,9,0),"")</f>
        <v>中</v>
      </c>
      <c r="I718" s="57">
        <f>IFERROR(VLOOKUP(A:A,变更记录表_产品!A:J,10,0),"")</f>
        <v>0.1</v>
      </c>
      <c r="J718" s="61">
        <f>IFERROR(VLOOKUP(A:A,变更记录表_产品!A:H,8,0),"")</f>
        <v>0</v>
      </c>
      <c r="K718" s="65" t="str">
        <f>IFERROR(VLOOKUP(A:A,变更记录表_产品!A:M,13,0),"")</f>
        <v>杨潇白</v>
      </c>
      <c r="L718" s="65" t="str">
        <f>IFERROR(VLOOKUP(A:A,变更记录表_产品!A:N,14,0),"")</f>
        <v>陈飞</v>
      </c>
      <c r="M718" s="50">
        <f>IFERROR(VLOOKUP(A:A,变更记录表_产品!A:K,11,0),"")</f>
        <v>0</v>
      </c>
      <c r="N718" s="50">
        <f>IFERROR(VLOOKUP(A:A,变更记录表_产品!A:L,12,0),"")</f>
        <v>42803</v>
      </c>
      <c r="O718" s="20">
        <f t="shared" ca="1" si="11"/>
        <v>316</v>
      </c>
      <c r="P718" s="65" t="str">
        <f>IFERROR(VLOOKUP(A:A,变更记录表_产品!A:O,15,0),"")</f>
        <v>数据变更</v>
      </c>
      <c r="Q718" s="70" t="str">
        <f>IFERROR(VLOOKUP(A:A,变更记录表_产品!A:P,16,0),"")</f>
        <v>已完成</v>
      </c>
      <c r="R718" s="40" t="str">
        <f>IFERROR(VLOOKUP(A:A,变更记录表_产品!A:Q,17,0),"")</f>
        <v>.\数据提取变更签字扫描件\机务\20170302-数据提取变更申请单-signed.pdf</v>
      </c>
      <c r="S718" s="70" t="s">
        <v>92</v>
      </c>
      <c r="T718" s="71" t="s">
        <v>232</v>
      </c>
    </row>
    <row r="719" spans="1:20" ht="22.5">
      <c r="A719" s="19">
        <v>717</v>
      </c>
      <c r="B719" s="50">
        <f>IFERROR(VLOOKUP(A:A,变更记录表_产品!A:B,2,0),"")</f>
        <v>42801</v>
      </c>
      <c r="C719" s="43" t="str">
        <f>IFERROR(VLOOKUP(A:A,变更记录表_产品!A:C,3,0),"")</f>
        <v>杨海川</v>
      </c>
      <c r="D719" s="43" t="str">
        <f>IFERROR(VLOOKUP(A:A,变更记录表_产品!A:D,4,0),"")</f>
        <v>采购保障部</v>
      </c>
      <c r="E719" s="43" t="str">
        <f>IFERROR(VLOOKUP(A:A,变更记录表_产品!A:E,5,0),"")</f>
        <v>MIS</v>
      </c>
      <c r="F719" s="40" t="str">
        <f>IFERROR(VLOOKUP(A:A,变更记录表_产品!A:F,6,0),"")</f>
        <v>关于17POLS0033 和 17POLS0034 GH退回</v>
      </c>
      <c r="G719" s="46" t="str">
        <f>IFERROR(VLOOKUP(A:A,变更记录表_产品!A:G,7,0),"")</f>
        <v>17POLS0033/17POLS0034删除归还记录， 并恢复这2个合同到可申请发料。</v>
      </c>
      <c r="H719" s="57" t="str">
        <f>IFERROR(VLOOKUP(A:A,变更记录表_产品!A:I,9,0),"")</f>
        <v>中</v>
      </c>
      <c r="I719" s="57">
        <f>IFERROR(VLOOKUP(A:A,变更记录表_产品!A:J,10,0),"")</f>
        <v>0.1</v>
      </c>
      <c r="J719" s="61">
        <f>IFERROR(VLOOKUP(A:A,变更记录表_产品!A:H,8,0),"")</f>
        <v>0</v>
      </c>
      <c r="K719" s="65" t="str">
        <f>IFERROR(VLOOKUP(A:A,变更记录表_产品!A:M,13,0),"")</f>
        <v>杨潇白</v>
      </c>
      <c r="L719" s="65" t="str">
        <f>IFERROR(VLOOKUP(A:A,变更记录表_产品!A:N,14,0),"")</f>
        <v>陈飞</v>
      </c>
      <c r="M719" s="50">
        <f>IFERROR(VLOOKUP(A:A,变更记录表_产品!A:K,11,0),"")</f>
        <v>0</v>
      </c>
      <c r="N719" s="50">
        <f>IFERROR(VLOOKUP(A:A,变更记录表_产品!A:L,12,0),"")</f>
        <v>42807</v>
      </c>
      <c r="O719" s="20">
        <f t="shared" ca="1" si="11"/>
        <v>316</v>
      </c>
      <c r="P719" s="65" t="str">
        <f>IFERROR(VLOOKUP(A:A,变更记录表_产品!A:O,15,0),"")</f>
        <v>数据变更</v>
      </c>
      <c r="Q719" s="70" t="str">
        <f>IFERROR(VLOOKUP(A:A,变更记录表_产品!A:P,16,0),"")</f>
        <v>已完成</v>
      </c>
      <c r="R719" s="40" t="str">
        <f>IFERROR(VLOOKUP(A:A,变更记录表_产品!A:Q,17,0),"")</f>
        <v>.\数据提取变更签字扫描件\机务\数据提取变更申请单20170307signed.pdf</v>
      </c>
      <c r="S719" s="70" t="s">
        <v>92</v>
      </c>
      <c r="T719" s="71" t="s">
        <v>232</v>
      </c>
    </row>
    <row r="720" spans="1:20" ht="45">
      <c r="A720" s="19">
        <v>718</v>
      </c>
      <c r="B720" s="50">
        <f>IFERROR(VLOOKUP(A:A,变更记录表_产品!A:B,2,0),"")</f>
        <v>42801</v>
      </c>
      <c r="C720" s="43" t="str">
        <f>IFERROR(VLOOKUP(A:A,变更记录表_产品!A:C,3,0),"")</f>
        <v>张琦</v>
      </c>
      <c r="D720" s="43" t="str">
        <f>IFERROR(VLOOKUP(A:A,变更记录表_产品!A:D,4,0),"")</f>
        <v>维修工程部</v>
      </c>
      <c r="E720" s="43" t="str">
        <f>IFERROR(VLOOKUP(A:A,变更记录表_产品!A:E,5,0),"")</f>
        <v>MIS</v>
      </c>
      <c r="F720" s="40" t="str">
        <f>IFERROR(VLOOKUP(A:A,变更记录表_产品!A:F,6,0),"")</f>
        <v>删除DT0007</v>
      </c>
      <c r="G720" s="46" t="str">
        <f>IFERROR(VLOOKUP(A:A,变更记录表_产品!A:G,7,0),"")</f>
        <v xml:space="preserve">MIS里有一个项目DT0000007，因为该项目不属于工作保留项目。 
为顺利迎接局方年审，因此申请尽快删除该条项目，详情见附件。 </v>
      </c>
      <c r="H720" s="57" t="str">
        <f>IFERROR(VLOOKUP(A:A,变更记录表_产品!A:I,9,0),"")</f>
        <v>高</v>
      </c>
      <c r="I720" s="57">
        <f>IFERROR(VLOOKUP(A:A,变更记录表_产品!A:J,10,0),"")</f>
        <v>0.1</v>
      </c>
      <c r="J720" s="61">
        <f>IFERROR(VLOOKUP(A:A,变更记录表_产品!A:H,8,0),"")</f>
        <v>0</v>
      </c>
      <c r="K720" s="65" t="str">
        <f>IFERROR(VLOOKUP(A:A,变更记录表_产品!A:M,13,0),"")</f>
        <v>程泽</v>
      </c>
      <c r="L720" s="65" t="str">
        <f>IFERROR(VLOOKUP(A:A,变更记录表_产品!A:N,14,0),"")</f>
        <v>陈飞</v>
      </c>
      <c r="M720" s="50">
        <f>IFERROR(VLOOKUP(A:A,变更记录表_产品!A:K,11,0),"")</f>
        <v>0</v>
      </c>
      <c r="N720" s="50">
        <f>IFERROR(VLOOKUP(A:A,变更记录表_产品!A:L,12,0),"")</f>
        <v>42803</v>
      </c>
      <c r="O720" s="20">
        <f t="shared" ca="1" si="11"/>
        <v>316</v>
      </c>
      <c r="P720" s="65" t="str">
        <f>IFERROR(VLOOKUP(A:A,变更记录表_产品!A:O,15,0),"")</f>
        <v>数据变更</v>
      </c>
      <c r="Q720" s="70" t="str">
        <f>IFERROR(VLOOKUP(A:A,变更记录表_产品!A:P,16,0),"")</f>
        <v>已完成</v>
      </c>
      <c r="R720" s="40" t="str">
        <f>IFERROR(VLOOKUP(A:A,变更记录表_产品!A:Q,17,0),"")</f>
        <v>.\数据提取变更签字扫描件\机务\20170307.pdf</v>
      </c>
      <c r="S720" s="70" t="s">
        <v>92</v>
      </c>
      <c r="T720" s="71" t="s">
        <v>232</v>
      </c>
    </row>
    <row r="721" spans="1:20" ht="22.5">
      <c r="A721" s="19">
        <v>719</v>
      </c>
      <c r="B721" s="50">
        <f>IFERROR(VLOOKUP(A:A,变更记录表_产品!A:B,2,0),"")</f>
        <v>42802</v>
      </c>
      <c r="C721" s="43" t="str">
        <f>IFERROR(VLOOKUP(A:A,变更记录表_产品!A:C,3,0),"")</f>
        <v>张琦</v>
      </c>
      <c r="D721" s="43" t="str">
        <f>IFERROR(VLOOKUP(A:A,变更记录表_产品!A:D,4,0),"")</f>
        <v>维修工程部</v>
      </c>
      <c r="E721" s="43" t="str">
        <f>IFERROR(VLOOKUP(A:A,变更记录表_产品!A:E,5,0),"")</f>
        <v>MIS</v>
      </c>
      <c r="F721" s="40" t="str">
        <f>IFERROR(VLOOKUP(A:A,变更记录表_产品!A:F,6,0),"")</f>
        <v>Fw:删除DT0007</v>
      </c>
      <c r="G721" s="46" t="str">
        <f>IFERROR(VLOOKUP(A:A,变更记录表_产品!A:G,7,0),"")</f>
        <v xml:space="preserve">附件的工卡，完工时间输错了，请按附件时间修改为 2015-12-13 </v>
      </c>
      <c r="H721" s="57" t="str">
        <f>IFERROR(VLOOKUP(A:A,变更记录表_产品!A:I,9,0),"")</f>
        <v>高</v>
      </c>
      <c r="I721" s="57">
        <f>IFERROR(VLOOKUP(A:A,变更记录表_产品!A:J,10,0),"")</f>
        <v>0.1</v>
      </c>
      <c r="J721" s="61">
        <f>IFERROR(VLOOKUP(A:A,变更记录表_产品!A:H,8,0),"")</f>
        <v>0</v>
      </c>
      <c r="K721" s="65" t="str">
        <f>IFERROR(VLOOKUP(A:A,变更记录表_产品!A:M,13,0),"")</f>
        <v>程泽</v>
      </c>
      <c r="L721" s="65" t="str">
        <f>IFERROR(VLOOKUP(A:A,变更记录表_产品!A:N,14,0),"")</f>
        <v>陈飞</v>
      </c>
      <c r="M721" s="50">
        <f>IFERROR(VLOOKUP(A:A,变更记录表_产品!A:K,11,0),"")</f>
        <v>0</v>
      </c>
      <c r="N721" s="50">
        <f>IFERROR(VLOOKUP(A:A,变更记录表_产品!A:L,12,0),"")</f>
        <v>42803</v>
      </c>
      <c r="O721" s="20">
        <f t="shared" ca="1" si="11"/>
        <v>315</v>
      </c>
      <c r="P721" s="65" t="str">
        <f>IFERROR(VLOOKUP(A:A,变更记录表_产品!A:O,15,0),"")</f>
        <v>数据变更</v>
      </c>
      <c r="Q721" s="70" t="str">
        <f>IFERROR(VLOOKUP(A:A,变更记录表_产品!A:P,16,0),"")</f>
        <v>已完成</v>
      </c>
      <c r="R721" s="40" t="str">
        <f>IFERROR(VLOOKUP(A:A,变更记录表_产品!A:Q,17,0),"")</f>
        <v>.\数据提取变更签字扫描件\机务\20170307.pdf</v>
      </c>
      <c r="S721" s="70" t="s">
        <v>92</v>
      </c>
      <c r="T721" s="71" t="s">
        <v>232</v>
      </c>
    </row>
    <row r="722" spans="1:20">
      <c r="A722" s="19">
        <v>720</v>
      </c>
      <c r="B722" s="50">
        <f>IFERROR(VLOOKUP(A:A,变更记录表_产品!A:B,2,0),"")</f>
        <v>42802</v>
      </c>
      <c r="C722" s="43" t="str">
        <f>IFERROR(VLOOKUP(A:A,变更记录表_产品!A:C,3,0),"")</f>
        <v>张志瑜</v>
      </c>
      <c r="D722" s="43" t="str">
        <f>IFERROR(VLOOKUP(A:A,变更记录表_产品!A:D,4,0),"")</f>
        <v>采购保障部</v>
      </c>
      <c r="E722" s="43" t="str">
        <f>IFERROR(VLOOKUP(A:A,变更记录表_产品!A:E,5,0),"")</f>
        <v>MIS</v>
      </c>
      <c r="F722" s="40" t="str">
        <f>IFERROR(VLOOKUP(A:A,变更记录表_产品!A:F,6,0),"")</f>
        <v>消耗件库存集中调配表</v>
      </c>
      <c r="G722" s="46" t="str">
        <f>IFERROR(VLOOKUP(A:A,变更记录表_产品!A:G,7,0),"")</f>
        <v>虹桥-浦东消耗件转库批量操作</v>
      </c>
      <c r="H722" s="57" t="str">
        <f>IFERROR(VLOOKUP(A:A,变更记录表_产品!A:I,9,0),"")</f>
        <v>中</v>
      </c>
      <c r="I722" s="57">
        <f>IFERROR(VLOOKUP(A:A,变更记录表_产品!A:J,10,0),"")</f>
        <v>0.1</v>
      </c>
      <c r="J722" s="61">
        <f>IFERROR(VLOOKUP(A:A,变更记录表_产品!A:H,8,0),"")</f>
        <v>0</v>
      </c>
      <c r="K722" s="65" t="str">
        <f>IFERROR(VLOOKUP(A:A,变更记录表_产品!A:M,13,0),"")</f>
        <v>杨潇白</v>
      </c>
      <c r="L722" s="65" t="str">
        <f>IFERROR(VLOOKUP(A:A,变更记录表_产品!A:N,14,0),"")</f>
        <v>陈飞</v>
      </c>
      <c r="M722" s="50">
        <f>IFERROR(VLOOKUP(A:A,变更记录表_产品!A:K,11,0),"")</f>
        <v>0</v>
      </c>
      <c r="N722" s="50">
        <f>IFERROR(VLOOKUP(A:A,变更记录表_产品!A:L,12,0),"")</f>
        <v>42803</v>
      </c>
      <c r="O722" s="20">
        <f t="shared" ca="1" si="11"/>
        <v>315</v>
      </c>
      <c r="P722" s="65" t="str">
        <f>IFERROR(VLOOKUP(A:A,变更记录表_产品!A:O,15,0),"")</f>
        <v>数据变更</v>
      </c>
      <c r="Q722" s="70" t="str">
        <f>IFERROR(VLOOKUP(A:A,变更记录表_产品!A:P,16,0),"")</f>
        <v>已完成</v>
      </c>
      <c r="R722" s="40" t="str">
        <f>IFERROR(VLOOKUP(A:A,变更记录表_产品!A:Q,17,0),"")</f>
        <v>.\数据提取变更签字扫描件\机务\数据提取变更申请单20170307signed.pdf</v>
      </c>
      <c r="S722" s="70" t="s">
        <v>144</v>
      </c>
      <c r="T722" s="71" t="s">
        <v>232</v>
      </c>
    </row>
    <row r="723" spans="1:20" ht="33.75">
      <c r="A723" s="19">
        <v>721</v>
      </c>
      <c r="B723" s="50">
        <f>IFERROR(VLOOKUP(A:A,变更记录表_产品!A:B,2,0),"")</f>
        <v>42803</v>
      </c>
      <c r="C723" s="43" t="str">
        <f>IFERROR(VLOOKUP(A:A,变更记录表_产品!A:C,3,0),"")</f>
        <v>刘彬</v>
      </c>
      <c r="D723" s="43" t="str">
        <f>IFERROR(VLOOKUP(A:A,变更记录表_产品!A:D,4,0),"")</f>
        <v>采购保障部</v>
      </c>
      <c r="E723" s="43" t="str">
        <f>IFERROR(VLOOKUP(A:A,变更记录表_产品!A:E,5,0),"")</f>
        <v>MIS</v>
      </c>
      <c r="F723" s="40" t="str">
        <f>IFERROR(VLOOKUP(A:A,变更记录表_产品!A:F,6,0),"")</f>
        <v>17POT0124合同行取消</v>
      </c>
      <c r="G723" s="46" t="str">
        <f>IFERROR(VLOOKUP(A:A,变更记录表_产品!A:G,7,0),"")</f>
        <v>17POT0124合同内第二项合同行信息供应商无法进行提供，将第二项（即件号：D-2-26-1-1）合同行进行删除操作。</v>
      </c>
      <c r="H723" s="57" t="str">
        <f>IFERROR(VLOOKUP(A:A,变更记录表_产品!A:I,9,0),"")</f>
        <v>中</v>
      </c>
      <c r="I723" s="57">
        <f>IFERROR(VLOOKUP(A:A,变更记录表_产品!A:J,10,0),"")</f>
        <v>0.1</v>
      </c>
      <c r="J723" s="61">
        <f>IFERROR(VLOOKUP(A:A,变更记录表_产品!A:H,8,0),"")</f>
        <v>0</v>
      </c>
      <c r="K723" s="65" t="str">
        <f>IFERROR(VLOOKUP(A:A,变更记录表_产品!A:M,13,0),"")</f>
        <v>杨潇白</v>
      </c>
      <c r="L723" s="65" t="str">
        <f>IFERROR(VLOOKUP(A:A,变更记录表_产品!A:N,14,0),"")</f>
        <v>陈飞</v>
      </c>
      <c r="M723" s="50">
        <f>IFERROR(VLOOKUP(A:A,变更记录表_产品!A:K,11,0),"")</f>
        <v>0</v>
      </c>
      <c r="N723" s="50">
        <f>IFERROR(VLOOKUP(A:A,变更记录表_产品!A:L,12,0),"")</f>
        <v>42807</v>
      </c>
      <c r="O723" s="20">
        <f t="shared" ca="1" si="11"/>
        <v>314</v>
      </c>
      <c r="P723" s="65" t="str">
        <f>IFERROR(VLOOKUP(A:A,变更记录表_产品!A:O,15,0),"")</f>
        <v>数据变更</v>
      </c>
      <c r="Q723" s="70" t="str">
        <f>IFERROR(VLOOKUP(A:A,变更记录表_产品!A:P,16,0),"")</f>
        <v>已完成</v>
      </c>
      <c r="R723" s="40" t="str">
        <f>IFERROR(VLOOKUP(A:A,变更记录表_产品!A:Q,17,0),"")</f>
        <v>.\数据提取变更签字扫描件\机务\数据提取变更申请单20170307signed.pdf</v>
      </c>
      <c r="S723" s="70" t="s">
        <v>92</v>
      </c>
      <c r="T723" s="71" t="s">
        <v>232</v>
      </c>
    </row>
    <row r="724" spans="1:20" ht="22.5">
      <c r="A724" s="19">
        <v>722</v>
      </c>
      <c r="B724" s="50">
        <f>IFERROR(VLOOKUP(A:A,变更记录表_产品!A:B,2,0),"")</f>
        <v>42803</v>
      </c>
      <c r="C724" s="43" t="str">
        <f>IFERROR(VLOOKUP(A:A,变更记录表_产品!A:C,3,0),"")</f>
        <v>杨海川</v>
      </c>
      <c r="D724" s="43" t="str">
        <f>IFERROR(VLOOKUP(A:A,变更记录表_产品!A:D,4,0),"")</f>
        <v>采购保障部</v>
      </c>
      <c r="E724" s="43" t="str">
        <f>IFERROR(VLOOKUP(A:A,变更记录表_产品!A:E,5,0),"")</f>
        <v>MIS</v>
      </c>
      <c r="F724" s="40">
        <f>IFERROR(VLOOKUP(A:A,变更记录表_产品!A:F,6,0),"")</f>
        <v>0</v>
      </c>
      <c r="G724" s="46" t="str">
        <f>IFERROR(VLOOKUP(A:A,变更记录表_产品!A:G,7,0),"")</f>
        <v>PN: 655CC04A0Y00  SN: 3551 系统目前在DX 烦请IT协助退回YC 需要从新判断状态</v>
      </c>
      <c r="H724" s="57" t="str">
        <f>IFERROR(VLOOKUP(A:A,变更记录表_产品!A:I,9,0),"")</f>
        <v>中</v>
      </c>
      <c r="I724" s="57">
        <f>IFERROR(VLOOKUP(A:A,变更记录表_产品!A:J,10,0),"")</f>
        <v>0.1</v>
      </c>
      <c r="J724" s="61">
        <f>IFERROR(VLOOKUP(A:A,变更记录表_产品!A:H,8,0),"")</f>
        <v>0</v>
      </c>
      <c r="K724" s="65" t="str">
        <f>IFERROR(VLOOKUP(A:A,变更记录表_产品!A:M,13,0),"")</f>
        <v>杨潇白</v>
      </c>
      <c r="L724" s="65" t="str">
        <f>IFERROR(VLOOKUP(A:A,变更记录表_产品!A:N,14,0),"")</f>
        <v>陈飞</v>
      </c>
      <c r="M724" s="50">
        <f>IFERROR(VLOOKUP(A:A,变更记录表_产品!A:K,11,0),"")</f>
        <v>0</v>
      </c>
      <c r="N724" s="50">
        <f>IFERROR(VLOOKUP(A:A,变更记录表_产品!A:L,12,0),"")</f>
        <v>42807</v>
      </c>
      <c r="O724" s="20">
        <f t="shared" ca="1" si="11"/>
        <v>314</v>
      </c>
      <c r="P724" s="65" t="str">
        <f>IFERROR(VLOOKUP(A:A,变更记录表_产品!A:O,15,0),"")</f>
        <v>数据变更</v>
      </c>
      <c r="Q724" s="70" t="str">
        <f>IFERROR(VLOOKUP(A:A,变更记录表_产品!A:P,16,0),"")</f>
        <v>已完成</v>
      </c>
      <c r="R724" s="40" t="str">
        <f>IFERROR(VLOOKUP(A:A,变更记录表_产品!A:Q,17,0),"")</f>
        <v>.\数据提取变更签字扫描件\机务\数据提取变更申请单20170307signed.pdf</v>
      </c>
      <c r="S724" s="70" t="s">
        <v>92</v>
      </c>
      <c r="T724" s="71" t="s">
        <v>232</v>
      </c>
    </row>
    <row r="725" spans="1:20" ht="45">
      <c r="A725" s="19">
        <v>723</v>
      </c>
      <c r="B725" s="50">
        <f>IFERROR(VLOOKUP(A:A,变更记录表_产品!A:B,2,0),"")</f>
        <v>42802</v>
      </c>
      <c r="C725" s="43" t="str">
        <f>IFERROR(VLOOKUP(A:A,变更记录表_产品!A:C,3,0),"")</f>
        <v>蔡磊</v>
      </c>
      <c r="D725" s="43" t="str">
        <f>IFERROR(VLOOKUP(A:A,变更记录表_产品!A:D,4,0),"")</f>
        <v>维修工程部</v>
      </c>
      <c r="E725" s="43" t="str">
        <f>IFERROR(VLOOKUP(A:A,变更记录表_产品!A:E,5,0),"")</f>
        <v>MIS</v>
      </c>
      <c r="F725" s="40" t="str">
        <f>IFERROR(VLOOKUP(A:A,变更记录表_产品!A:F,6,0),"")</f>
        <v>B6561-2号MCDU拆换信息修改</v>
      </c>
      <c r="G725" s="46" t="str">
        <f>IFERROR(VLOOKUP(A:A,变更记录表_产品!A:G,7,0),"")</f>
        <v>B6561在3月6日更换2号MCDU，系统录入的拆下件为4089740-961，33704975，已到DX位，实物的序号为33704970，详见附件。
麻烦将序号33704975的部件退到DT位，我重新录入。</v>
      </c>
      <c r="H725" s="57" t="str">
        <f>IFERROR(VLOOKUP(A:A,变更记录表_产品!A:I,9,0),"")</f>
        <v>中</v>
      </c>
      <c r="I725" s="57">
        <f>IFERROR(VLOOKUP(A:A,变更记录表_产品!A:J,10,0),"")</f>
        <v>0.1</v>
      </c>
      <c r="J725" s="61">
        <f>IFERROR(VLOOKUP(A:A,变更记录表_产品!A:H,8,0),"")</f>
        <v>0</v>
      </c>
      <c r="K725" s="65" t="str">
        <f>IFERROR(VLOOKUP(A:A,变更记录表_产品!A:M,13,0),"")</f>
        <v>程泽</v>
      </c>
      <c r="L725" s="65" t="str">
        <f>IFERROR(VLOOKUP(A:A,变更记录表_产品!A:N,14,0),"")</f>
        <v>陈飞</v>
      </c>
      <c r="M725" s="50">
        <f>IFERROR(VLOOKUP(A:A,变更记录表_产品!A:K,11,0),"")</f>
        <v>0</v>
      </c>
      <c r="N725" s="50">
        <f>IFERROR(VLOOKUP(A:A,变更记录表_产品!A:L,12,0),"")</f>
        <v>42807</v>
      </c>
      <c r="O725" s="20">
        <f t="shared" ca="1" si="11"/>
        <v>315</v>
      </c>
      <c r="P725" s="65" t="str">
        <f>IFERROR(VLOOKUP(A:A,变更记录表_产品!A:O,15,0),"")</f>
        <v>数据变更</v>
      </c>
      <c r="Q725" s="70" t="str">
        <f>IFERROR(VLOOKUP(A:A,变更记录表_产品!A:P,16,0),"")</f>
        <v>已完成</v>
      </c>
      <c r="R725" s="40" t="str">
        <f>IFERROR(VLOOKUP(A:A,变更记录表_产品!A:Q,17,0),"")</f>
        <v>待签字</v>
      </c>
      <c r="S725" s="70" t="s">
        <v>92</v>
      </c>
      <c r="T725" s="71" t="s">
        <v>232</v>
      </c>
    </row>
    <row r="726" spans="1:20" ht="45">
      <c r="A726" s="19">
        <v>724</v>
      </c>
      <c r="B726" s="50">
        <f>IFERROR(VLOOKUP(A:A,变更记录表_产品!A:B,2,0),"")</f>
        <v>42803</v>
      </c>
      <c r="C726" s="43" t="str">
        <f>IFERROR(VLOOKUP(A:A,变更记录表_产品!A:C,3,0),"")</f>
        <v>张琦</v>
      </c>
      <c r="D726" s="43" t="str">
        <f>IFERROR(VLOOKUP(A:A,变更记录表_产品!A:D,4,0),"")</f>
        <v>维修工程部</v>
      </c>
      <c r="E726" s="43" t="str">
        <f>IFERROR(VLOOKUP(A:A,变更记录表_产品!A:E,5,0),"")</f>
        <v>MIS</v>
      </c>
      <c r="F726" s="40" t="str">
        <f>IFERROR(VLOOKUP(A:A,变更记录表_产品!A:F,6,0),"")</f>
        <v>单机档案数据导出</v>
      </c>
      <c r="G726" s="46" t="str">
        <f>IFERROR(VLOOKUP(A:A,变更记录表_产品!A:G,7,0),"")</f>
        <v xml:space="preserve">导出一份单机档案数据 
1、“归档”状态 
2、归档人李胜利 
3、归档日期2月1日至今 </v>
      </c>
      <c r="H726" s="57" t="str">
        <f>IFERROR(VLOOKUP(A:A,变更记录表_产品!A:I,9,0),"")</f>
        <v>中</v>
      </c>
      <c r="I726" s="57">
        <f>IFERROR(VLOOKUP(A:A,变更记录表_产品!A:J,10,0),"")</f>
        <v>0.1</v>
      </c>
      <c r="J726" s="61">
        <f>IFERROR(VLOOKUP(A:A,变更记录表_产品!A:H,8,0),"")</f>
        <v>0</v>
      </c>
      <c r="K726" s="65" t="str">
        <f>IFERROR(VLOOKUP(A:A,变更记录表_产品!A:M,13,0),"")</f>
        <v>程泽</v>
      </c>
      <c r="L726" s="65" t="str">
        <f>IFERROR(VLOOKUP(A:A,变更记录表_产品!A:N,14,0),"")</f>
        <v>陈飞</v>
      </c>
      <c r="M726" s="50">
        <f>IFERROR(VLOOKUP(A:A,变更记录表_产品!A:K,11,0),"")</f>
        <v>0</v>
      </c>
      <c r="N726" s="50">
        <f>IFERROR(VLOOKUP(A:A,变更记录表_产品!A:L,12,0),"")</f>
        <v>42807</v>
      </c>
      <c r="O726" s="20">
        <f t="shared" ca="1" si="11"/>
        <v>314</v>
      </c>
      <c r="P726" s="65" t="str">
        <f>IFERROR(VLOOKUP(A:A,变更记录表_产品!A:O,15,0),"")</f>
        <v>数据提取</v>
      </c>
      <c r="Q726" s="70" t="str">
        <f>IFERROR(VLOOKUP(A:A,变更记录表_产品!A:P,16,0),"")</f>
        <v>已完成</v>
      </c>
      <c r="R726" s="40" t="str">
        <f>IFERROR(VLOOKUP(A:A,变更记录表_产品!A:Q,17,0),"")</f>
        <v>待签字</v>
      </c>
      <c r="S726" s="70" t="s">
        <v>348</v>
      </c>
      <c r="T726" s="71" t="s">
        <v>232</v>
      </c>
    </row>
    <row r="727" spans="1:20" ht="56.25">
      <c r="A727" s="19">
        <v>725</v>
      </c>
      <c r="B727" s="50">
        <f>IFERROR(VLOOKUP(A:A,变更记录表_产品!A:B,2,0),"")</f>
        <v>42804</v>
      </c>
      <c r="C727" s="43" t="str">
        <f>IFERROR(VLOOKUP(A:A,变更记录表_产品!A:C,3,0),"")</f>
        <v>张琦</v>
      </c>
      <c r="D727" s="43" t="str">
        <f>IFERROR(VLOOKUP(A:A,变更记录表_产品!A:D,4,0),"")</f>
        <v>维修工程部</v>
      </c>
      <c r="E727" s="43" t="str">
        <f>IFERROR(VLOOKUP(A:A,变更记录表_产品!A:E,5,0),"")</f>
        <v>MIS</v>
      </c>
      <c r="F727" s="40" t="str">
        <f>IFERROR(VLOOKUP(A:A,变更记录表_产品!A:F,6,0),"")</f>
        <v>Fw:Re:Re:B1839主轮更换错误</v>
      </c>
      <c r="G727" s="46" t="str">
        <f>IFERROR(VLOOKUP(A:A,变更记录表_产品!A:G,7,0),"")</f>
        <v xml:space="preserve">主轮在MIS录入时，FIN号写错。 
PN：C20195162，SN：57243 实物在飞机上，MIS系统已经走完。 
需要修改数据 FLB、观察件处理、拆件处理、合同各个环节。 </v>
      </c>
      <c r="H727" s="57" t="str">
        <f>IFERROR(VLOOKUP(A:A,变更记录表_产品!A:I,9,0),"")</f>
        <v>中</v>
      </c>
      <c r="I727" s="57">
        <f>IFERROR(VLOOKUP(A:A,变更记录表_产品!A:J,10,0),"")</f>
        <v>0.1</v>
      </c>
      <c r="J727" s="61">
        <f>IFERROR(VLOOKUP(A:A,变更记录表_产品!A:H,8,0),"")</f>
        <v>0</v>
      </c>
      <c r="K727" s="65" t="str">
        <f>IFERROR(VLOOKUP(A:A,变更记录表_产品!A:M,13,0),"")</f>
        <v>程泽</v>
      </c>
      <c r="L727" s="65" t="str">
        <f>IFERROR(VLOOKUP(A:A,变更记录表_产品!A:N,14,0),"")</f>
        <v>陈飞</v>
      </c>
      <c r="M727" s="50">
        <f>IFERROR(VLOOKUP(A:A,变更记录表_产品!A:K,11,0),"")</f>
        <v>0</v>
      </c>
      <c r="N727" s="50">
        <f>IFERROR(VLOOKUP(A:A,变更记录表_产品!A:L,12,0),"")</f>
        <v>42807</v>
      </c>
      <c r="O727" s="20">
        <f t="shared" ca="1" si="11"/>
        <v>313</v>
      </c>
      <c r="P727" s="65" t="str">
        <f>IFERROR(VLOOKUP(A:A,变更记录表_产品!A:O,15,0),"")</f>
        <v>数据变更</v>
      </c>
      <c r="Q727" s="70" t="str">
        <f>IFERROR(VLOOKUP(A:A,变更记录表_产品!A:P,16,0),"")</f>
        <v>已完成</v>
      </c>
      <c r="R727" s="40" t="str">
        <f>IFERROR(VLOOKUP(A:A,变更记录表_产品!A:Q,17,0),"")</f>
        <v>待签字</v>
      </c>
      <c r="S727" s="70" t="s">
        <v>2112</v>
      </c>
      <c r="T727" s="71" t="s">
        <v>232</v>
      </c>
    </row>
    <row r="728" spans="1:20" ht="56.25">
      <c r="A728" s="19">
        <v>726</v>
      </c>
      <c r="B728" s="50">
        <f>IFERROR(VLOOKUP(A:A,变更记录表_产品!A:B,2,0),"")</f>
        <v>42804</v>
      </c>
      <c r="C728" s="43" t="str">
        <f>IFERROR(VLOOKUP(A:A,变更记录表_产品!A:C,3,0),"")</f>
        <v>张琦</v>
      </c>
      <c r="D728" s="43" t="str">
        <f>IFERROR(VLOOKUP(A:A,变更记录表_产品!A:D,4,0),"")</f>
        <v>维修工程部</v>
      </c>
      <c r="E728" s="43" t="str">
        <f>IFERROR(VLOOKUP(A:A,变更记录表_产品!A:E,5,0),"")</f>
        <v>MIS</v>
      </c>
      <c r="F728" s="40" t="str">
        <f>IFERROR(VLOOKUP(A:A,变更记录表_产品!A:F,6,0),"")</f>
        <v>Fw:修改B9940热交换器11HM6的TGC工卡计划信息</v>
      </c>
      <c r="G728" s="46" t="str">
        <f>IFERROR(VLOOKUP(A:A,变更记录表_产品!A:G,7,0),"")</f>
        <v>B9940于3月6日更换11HM6热交换器，装上件PN：753C0000-02，SN：0753C00ES008369。 
现在这个件的TGC-A215200-01-1工卡信息卡在 仓库执行，详见附件，系统里显示工卡3月26日到期。 
麻烦把仓库执行改为计划中，谢谢！</v>
      </c>
      <c r="H728" s="57" t="str">
        <f>IFERROR(VLOOKUP(A:A,变更记录表_产品!A:I,9,0),"")</f>
        <v>中</v>
      </c>
      <c r="I728" s="57">
        <f>IFERROR(VLOOKUP(A:A,变更记录表_产品!A:J,10,0),"")</f>
        <v>0.1</v>
      </c>
      <c r="J728" s="61">
        <f>IFERROR(VLOOKUP(A:A,变更记录表_产品!A:H,8,0),"")</f>
        <v>0</v>
      </c>
      <c r="K728" s="65" t="str">
        <f>IFERROR(VLOOKUP(A:A,变更记录表_产品!A:M,13,0),"")</f>
        <v>程泽</v>
      </c>
      <c r="L728" s="65" t="str">
        <f>IFERROR(VLOOKUP(A:A,变更记录表_产品!A:N,14,0),"")</f>
        <v>陈飞</v>
      </c>
      <c r="M728" s="50">
        <f>IFERROR(VLOOKUP(A:A,变更记录表_产品!A:K,11,0),"")</f>
        <v>0</v>
      </c>
      <c r="N728" s="50">
        <f>IFERROR(VLOOKUP(A:A,变更记录表_产品!A:L,12,0),"")</f>
        <v>42807</v>
      </c>
      <c r="O728" s="20">
        <f t="shared" ca="1" si="11"/>
        <v>313</v>
      </c>
      <c r="P728" s="65" t="str">
        <f>IFERROR(VLOOKUP(A:A,变更记录表_产品!A:O,15,0),"")</f>
        <v>数据变更</v>
      </c>
      <c r="Q728" s="70" t="str">
        <f>IFERROR(VLOOKUP(A:A,变更记录表_产品!A:P,16,0),"")</f>
        <v>已完成</v>
      </c>
      <c r="R728" s="40" t="str">
        <f>IFERROR(VLOOKUP(A:A,变更记录表_产品!A:Q,17,0),"")</f>
        <v>待签字</v>
      </c>
      <c r="S728" s="70" t="s">
        <v>92</v>
      </c>
      <c r="T728" s="71" t="s">
        <v>232</v>
      </c>
    </row>
    <row r="729" spans="1:20" ht="56.25">
      <c r="A729" s="19">
        <v>727</v>
      </c>
      <c r="B729" s="50">
        <f>IFERROR(VLOOKUP(A:A,变更记录表_产品!A:B,2,0),"")</f>
        <v>42804</v>
      </c>
      <c r="C729" s="43" t="str">
        <f>IFERROR(VLOOKUP(A:A,变更记录表_产品!A:C,3,0),"")</f>
        <v>张琦</v>
      </c>
      <c r="D729" s="43" t="str">
        <f>IFERROR(VLOOKUP(A:A,变更记录表_产品!A:D,4,0),"")</f>
        <v>维修工程部</v>
      </c>
      <c r="E729" s="43" t="str">
        <f>IFERROR(VLOOKUP(A:A,变更记录表_产品!A:E,5,0),"")</f>
        <v>MIS</v>
      </c>
      <c r="F729" s="40" t="str">
        <f>IFERROR(VLOOKUP(A:A,变更记录表_产品!A:F,6,0),"")</f>
        <v>MIS培训计划管理教员数据导入</v>
      </c>
      <c r="G729" s="46" t="str">
        <f>IFERROR(VLOOKUP(A:A,变更记录表_产品!A:G,7,0),"")</f>
        <v xml:space="preserve">培训计划管理课程内的缺少教员信息，由于状态已为“关闭”，前台无法人工操作。烦请周一上午尽快导入一个数据。 
数据内有培训序号，如果出现多模块的话，全部用一个教员。 </v>
      </c>
      <c r="H729" s="57" t="str">
        <f>IFERROR(VLOOKUP(A:A,变更记录表_产品!A:I,9,0),"")</f>
        <v>中</v>
      </c>
      <c r="I729" s="57">
        <f>IFERROR(VLOOKUP(A:A,变更记录表_产品!A:J,10,0),"")</f>
        <v>0.1</v>
      </c>
      <c r="J729" s="61">
        <f>IFERROR(VLOOKUP(A:A,变更记录表_产品!A:H,8,0),"")</f>
        <v>0</v>
      </c>
      <c r="K729" s="65" t="str">
        <f>IFERROR(VLOOKUP(A:A,变更记录表_产品!A:M,13,0),"")</f>
        <v>程泽</v>
      </c>
      <c r="L729" s="65" t="str">
        <f>IFERROR(VLOOKUP(A:A,变更记录表_产品!A:N,14,0),"")</f>
        <v>陈飞</v>
      </c>
      <c r="M729" s="50">
        <f>IFERROR(VLOOKUP(A:A,变更记录表_产品!A:K,11,0),"")</f>
        <v>0</v>
      </c>
      <c r="N729" s="50">
        <f>IFERROR(VLOOKUP(A:A,变更记录表_产品!A:L,12,0),"")</f>
        <v>42807</v>
      </c>
      <c r="O729" s="20">
        <f t="shared" ca="1" si="11"/>
        <v>313</v>
      </c>
      <c r="P729" s="65" t="str">
        <f>IFERROR(VLOOKUP(A:A,变更记录表_产品!A:O,15,0),"")</f>
        <v>数据变更</v>
      </c>
      <c r="Q729" s="70" t="str">
        <f>IFERROR(VLOOKUP(A:A,变更记录表_产品!A:P,16,0),"")</f>
        <v>已完成</v>
      </c>
      <c r="R729" s="40" t="str">
        <f>IFERROR(VLOOKUP(A:A,变更记录表_产品!A:Q,17,0),"")</f>
        <v>待签字</v>
      </c>
      <c r="S729" s="70" t="s">
        <v>144</v>
      </c>
      <c r="T729" s="71" t="s">
        <v>232</v>
      </c>
    </row>
    <row r="730" spans="1:20" ht="33.75">
      <c r="A730" s="19">
        <v>728</v>
      </c>
      <c r="B730" s="50">
        <f>IFERROR(VLOOKUP(A:A,变更记录表_产品!A:B,2,0),"")</f>
        <v>42807</v>
      </c>
      <c r="C730" s="43" t="str">
        <f>IFERROR(VLOOKUP(A:A,变更记录表_产品!A:C,3,0),"")</f>
        <v>张志瑜</v>
      </c>
      <c r="D730" s="43" t="str">
        <f>IFERROR(VLOOKUP(A:A,变更记录表_产品!A:D,4,0),"")</f>
        <v>采购保障部</v>
      </c>
      <c r="E730" s="43" t="str">
        <f>IFERROR(VLOOKUP(A:A,变更记录表_产品!A:E,5,0),"")</f>
        <v>MIS</v>
      </c>
      <c r="F730" s="40" t="str">
        <f>IFERROR(VLOOKUP(A:A,变更记录表_产品!A:F,6,0),"")</f>
        <v>PMAT2000的件号修改</v>
      </c>
      <c r="G730" s="46" t="str">
        <f>IFERROR(VLOOKUP(A:A,变更记录表_产品!A:G,7,0),"")</f>
        <v xml:space="preserve">系统中该工具有2个件号, 请IT协助, 尽快把下面截屏中的条形码, 用正确的件号: P2K-ABF-01覆盖现有的件号.  </v>
      </c>
      <c r="H730" s="57" t="str">
        <f>IFERROR(VLOOKUP(A:A,变更记录表_产品!A:I,9,0),"")</f>
        <v>中</v>
      </c>
      <c r="I730" s="57">
        <f>IFERROR(VLOOKUP(A:A,变更记录表_产品!A:J,10,0),"")</f>
        <v>0.1</v>
      </c>
      <c r="J730" s="61">
        <f>IFERROR(VLOOKUP(A:A,变更记录表_产品!A:H,8,0),"")</f>
        <v>0</v>
      </c>
      <c r="K730" s="65" t="str">
        <f>IFERROR(VLOOKUP(A:A,变更记录表_产品!A:M,13,0),"")</f>
        <v>杨潇白</v>
      </c>
      <c r="L730" s="65" t="str">
        <f>IFERROR(VLOOKUP(A:A,变更记录表_产品!A:N,14,0),"")</f>
        <v>陈飞</v>
      </c>
      <c r="M730" s="50">
        <f>IFERROR(VLOOKUP(A:A,变更记录表_产品!A:K,11,0),"")</f>
        <v>0</v>
      </c>
      <c r="N730" s="50">
        <f>IFERROR(VLOOKUP(A:A,变更记录表_产品!A:L,12,0),"")</f>
        <v>42807</v>
      </c>
      <c r="O730" s="20">
        <f t="shared" ca="1" si="11"/>
        <v>310</v>
      </c>
      <c r="P730" s="65" t="str">
        <f>IFERROR(VLOOKUP(A:A,变更记录表_产品!A:O,15,0),"")</f>
        <v>数据变更</v>
      </c>
      <c r="Q730" s="70" t="str">
        <f>IFERROR(VLOOKUP(A:A,变更记录表_产品!A:P,16,0),"")</f>
        <v>已完成</v>
      </c>
      <c r="R730" s="40" t="str">
        <f>IFERROR(VLOOKUP(A:A,变更记录表_产品!A:Q,17,0),"")</f>
        <v>.\数据提取变更签字扫描件\机务\数据提取变更申请单20170307signed.pdf</v>
      </c>
      <c r="S730" s="220" t="s">
        <v>143</v>
      </c>
      <c r="T730" s="71" t="s">
        <v>232</v>
      </c>
    </row>
    <row r="731" spans="1:20" ht="22.5">
      <c r="A731" s="19">
        <v>729</v>
      </c>
      <c r="B731" s="50">
        <f>IFERROR(VLOOKUP(A:A,变更记录表_产品!A:B,2,0),"")</f>
        <v>42807</v>
      </c>
      <c r="C731" s="43" t="str">
        <f>IFERROR(VLOOKUP(A:A,变更记录表_产品!A:C,3,0),"")</f>
        <v>张志瑜</v>
      </c>
      <c r="D731" s="43" t="str">
        <f>IFERROR(VLOOKUP(A:A,变更记录表_产品!A:D,4,0),"")</f>
        <v>采购保障部</v>
      </c>
      <c r="E731" s="43" t="str">
        <f>IFERROR(VLOOKUP(A:A,变更记录表_产品!A:E,5,0),"")</f>
        <v>MIS</v>
      </c>
      <c r="F731" s="40" t="str">
        <f>IFERROR(VLOOKUP(A:A,变更记录表_产品!A:F,6,0),"")</f>
        <v>跨水改装拆下的滑梯及滑梯罩</v>
      </c>
      <c r="G731" s="46" t="str">
        <f>IFERROR(VLOOKUP(A:A,变更记录表_产品!A:G,7,0),"")</f>
        <v>D18309-201, 序号: 750-9805退回到CK-YC-HQ, BKY.   即, 删除最后一条移动记录,  位置改回CK-YC-HQ.</v>
      </c>
      <c r="H731" s="57" t="str">
        <f>IFERROR(VLOOKUP(A:A,变更记录表_产品!A:I,9,0),"")</f>
        <v>中</v>
      </c>
      <c r="I731" s="57">
        <f>IFERROR(VLOOKUP(A:A,变更记录表_产品!A:J,10,0),"")</f>
        <v>0.1</v>
      </c>
      <c r="J731" s="61">
        <f>IFERROR(VLOOKUP(A:A,变更记录表_产品!A:H,8,0),"")</f>
        <v>0</v>
      </c>
      <c r="K731" s="65" t="str">
        <f>IFERROR(VLOOKUP(A:A,变更记录表_产品!A:M,13,0),"")</f>
        <v>杨潇白</v>
      </c>
      <c r="L731" s="65" t="str">
        <f>IFERROR(VLOOKUP(A:A,变更记录表_产品!A:N,14,0),"")</f>
        <v>陈飞</v>
      </c>
      <c r="M731" s="50">
        <f>IFERROR(VLOOKUP(A:A,变更记录表_产品!A:K,11,0),"")</f>
        <v>0</v>
      </c>
      <c r="N731" s="50">
        <f>IFERROR(VLOOKUP(A:A,变更记录表_产品!A:L,12,0),"")</f>
        <v>42807</v>
      </c>
      <c r="O731" s="20">
        <f t="shared" ca="1" si="11"/>
        <v>310</v>
      </c>
      <c r="P731" s="65" t="str">
        <f>IFERROR(VLOOKUP(A:A,变更记录表_产品!A:O,15,0),"")</f>
        <v>数据变更</v>
      </c>
      <c r="Q731" s="70" t="str">
        <f>IFERROR(VLOOKUP(A:A,变更记录表_产品!A:P,16,0),"")</f>
        <v>已完成</v>
      </c>
      <c r="R731" s="40" t="str">
        <f>IFERROR(VLOOKUP(A:A,变更记录表_产品!A:Q,17,0),"")</f>
        <v>.\数据提取变更签字扫描件\机务\数据提取变更申请单20170307signed.pdf</v>
      </c>
      <c r="S731" s="220" t="s">
        <v>92</v>
      </c>
      <c r="T731" s="71" t="s">
        <v>232</v>
      </c>
    </row>
    <row r="732" spans="1:20" ht="22.5">
      <c r="A732" s="19">
        <v>730</v>
      </c>
      <c r="B732" s="50">
        <f>IFERROR(VLOOKUP(A:A,变更记录表_产品!A:B,2,0),"")</f>
        <v>42799</v>
      </c>
      <c r="C732" s="43" t="str">
        <f>IFERROR(VLOOKUP(A:A,变更记录表_产品!A:C,3,0),"")</f>
        <v>张志瑜</v>
      </c>
      <c r="D732" s="43" t="str">
        <f>IFERROR(VLOOKUP(A:A,变更记录表_产品!A:D,4,0),"")</f>
        <v>采购保障部</v>
      </c>
      <c r="E732" s="43" t="str">
        <f>IFERROR(VLOOKUP(A:A,变更记录表_产品!A:E,5,0),"")</f>
        <v>MIS</v>
      </c>
      <c r="F732" s="40" t="str">
        <f>IFERROR(VLOOKUP(A:A,变更记录表_产品!A:F,6,0),"")</f>
        <v>计量工具截止日期空白</v>
      </c>
      <c r="G732" s="46" t="str">
        <f>IFERROR(VLOOKUP(A:A,变更记录表_产品!A:G,7,0),"")</f>
        <v>136041064743、902345、122603综合查询找不到记录，计量清单界面缺失截止日期</v>
      </c>
      <c r="H732" s="57" t="str">
        <f>IFERROR(VLOOKUP(A:A,变更记录表_产品!A:I,9,0),"")</f>
        <v>高</v>
      </c>
      <c r="I732" s="57">
        <f>IFERROR(VLOOKUP(A:A,变更记录表_产品!A:J,10,0),"")</f>
        <v>0.1</v>
      </c>
      <c r="J732" s="61">
        <f>IFERROR(VLOOKUP(A:A,变更记录表_产品!A:H,8,0),"")</f>
        <v>0</v>
      </c>
      <c r="K732" s="65" t="str">
        <f>IFERROR(VLOOKUP(A:A,变更记录表_产品!A:M,13,0),"")</f>
        <v>杨潇白</v>
      </c>
      <c r="L732" s="65" t="str">
        <f>IFERROR(VLOOKUP(A:A,变更记录表_产品!A:N,14,0),"")</f>
        <v>陈飞</v>
      </c>
      <c r="M732" s="50">
        <f>IFERROR(VLOOKUP(A:A,变更记录表_产品!A:K,11,0),"")</f>
        <v>0</v>
      </c>
      <c r="N732" s="50">
        <f>IFERROR(VLOOKUP(A:A,变更记录表_产品!A:L,12,0),"")</f>
        <v>42807</v>
      </c>
      <c r="O732" s="20">
        <f t="shared" ca="1" si="11"/>
        <v>318</v>
      </c>
      <c r="P732" s="65" t="str">
        <f>IFERROR(VLOOKUP(A:A,变更记录表_产品!A:O,15,0),"")</f>
        <v>数据变更</v>
      </c>
      <c r="Q732" s="70" t="str">
        <f>IFERROR(VLOOKUP(A:A,变更记录表_产品!A:P,16,0),"")</f>
        <v>已完成</v>
      </c>
      <c r="R732" s="40" t="str">
        <f>IFERROR(VLOOKUP(A:A,变更记录表_产品!A:Q,17,0),"")</f>
        <v>待签字</v>
      </c>
      <c r="S732" s="220" t="s">
        <v>143</v>
      </c>
      <c r="T732" s="71" t="s">
        <v>232</v>
      </c>
    </row>
    <row r="733" spans="1:20">
      <c r="A733" s="19">
        <v>731</v>
      </c>
      <c r="B733" s="50">
        <f>IFERROR(VLOOKUP(A:A,变更记录表_产品!A:B,2,0),"")</f>
        <v>42807</v>
      </c>
      <c r="C733" s="43" t="str">
        <f>IFERROR(VLOOKUP(A:A,变更记录表_产品!A:C,3,0),"")</f>
        <v>张志瑜</v>
      </c>
      <c r="D733" s="43" t="str">
        <f>IFERROR(VLOOKUP(A:A,变更记录表_产品!A:D,4,0),"")</f>
        <v>采购保障部</v>
      </c>
      <c r="E733" s="43" t="str">
        <f>IFERROR(VLOOKUP(A:A,变更记录表_产品!A:E,5,0),"")</f>
        <v>MIS</v>
      </c>
      <c r="F733" s="40" t="str">
        <f>IFERROR(VLOOKUP(A:A,变更记录表_产品!A:F,6,0),"")</f>
        <v>库寿件重复记录删除</v>
      </c>
      <c r="G733" s="46" t="str">
        <f>IFERROR(VLOOKUP(A:A,变更记录表_产品!A:G,7,0),"")</f>
        <v>库寿件查询界面重复记录删除</v>
      </c>
      <c r="H733" s="57" t="str">
        <f>IFERROR(VLOOKUP(A:A,变更记录表_产品!A:I,9,0),"")</f>
        <v>中</v>
      </c>
      <c r="I733" s="57">
        <f>IFERROR(VLOOKUP(A:A,变更记录表_产品!A:J,10,0),"")</f>
        <v>0.1</v>
      </c>
      <c r="J733" s="61">
        <f>IFERROR(VLOOKUP(A:A,变更记录表_产品!A:H,8,0),"")</f>
        <v>0</v>
      </c>
      <c r="K733" s="65" t="str">
        <f>IFERROR(VLOOKUP(A:A,变更记录表_产品!A:M,13,0),"")</f>
        <v>杨潇白</v>
      </c>
      <c r="L733" s="65" t="str">
        <f>IFERROR(VLOOKUP(A:A,变更记录表_产品!A:N,14,0),"")</f>
        <v>陈飞</v>
      </c>
      <c r="M733" s="50">
        <f>IFERROR(VLOOKUP(A:A,变更记录表_产品!A:K,11,0),"")</f>
        <v>0</v>
      </c>
      <c r="N733" s="50">
        <f>IFERROR(VLOOKUP(A:A,变更记录表_产品!A:L,12,0),"")</f>
        <v>42807</v>
      </c>
      <c r="O733" s="20">
        <f t="shared" ca="1" si="11"/>
        <v>310</v>
      </c>
      <c r="P733" s="65" t="str">
        <f>IFERROR(VLOOKUP(A:A,变更记录表_产品!A:O,15,0),"")</f>
        <v>数据变更</v>
      </c>
      <c r="Q733" s="70" t="str">
        <f>IFERROR(VLOOKUP(A:A,变更记录表_产品!A:P,16,0),"")</f>
        <v>已完成</v>
      </c>
      <c r="R733" s="40" t="str">
        <f>IFERROR(VLOOKUP(A:A,变更记录表_产品!A:Q,17,0),"")</f>
        <v>.\数据提取变更签字扫描件\机务\数据提取变更申请单20170307signed.pdf</v>
      </c>
      <c r="S733" s="220" t="s">
        <v>143</v>
      </c>
      <c r="T733" s="71" t="s">
        <v>232</v>
      </c>
    </row>
    <row r="734" spans="1:20" ht="33.75">
      <c r="A734" s="19">
        <v>732</v>
      </c>
      <c r="B734" s="50">
        <f>IFERROR(VLOOKUP(A:A,变更记录表_产品!A:B,2,0),"")</f>
        <v>42807</v>
      </c>
      <c r="C734" s="43" t="str">
        <f>IFERROR(VLOOKUP(A:A,变更记录表_产品!A:C,3,0),"")</f>
        <v>盛斌斌</v>
      </c>
      <c r="D734" s="43" t="str">
        <f>IFERROR(VLOOKUP(A:A,变更记录表_产品!A:D,4,0),"")</f>
        <v>维修工程部</v>
      </c>
      <c r="E734" s="43" t="str">
        <f>IFERROR(VLOOKUP(A:A,变更记录表_产品!A:E,5,0),"")</f>
        <v>MIS</v>
      </c>
      <c r="F734" s="40" t="str">
        <f>IFERROR(VLOOKUP(A:A,变更记录表_产品!A:F,6,0),"")</f>
        <v>删除最近一步移动步骤2</v>
      </c>
      <c r="G734" s="46" t="str">
        <f>IFERROR(VLOOKUP(A:A,变更记录表_产品!A:G,7,0),"")</f>
        <v>把PN：45731-1391 SN：YB009868 这个件的最后一步移动步骤删除，使之回到643322的OIL COOLER 上去，具体我在附件内标示出来了</v>
      </c>
      <c r="H734" s="57" t="str">
        <f>IFERROR(VLOOKUP(A:A,变更记录表_产品!A:I,9,0),"")</f>
        <v>中</v>
      </c>
      <c r="I734" s="57">
        <f>IFERROR(VLOOKUP(A:A,变更记录表_产品!A:J,10,0),"")</f>
        <v>0.1</v>
      </c>
      <c r="J734" s="61">
        <f>IFERROR(VLOOKUP(A:A,变更记录表_产品!A:H,8,0),"")</f>
        <v>0</v>
      </c>
      <c r="K734" s="65" t="str">
        <f>IFERROR(VLOOKUP(A:A,变更记录表_产品!A:M,13,0),"")</f>
        <v>程泽</v>
      </c>
      <c r="L734" s="65" t="str">
        <f>IFERROR(VLOOKUP(A:A,变更记录表_产品!A:N,14,0),"")</f>
        <v>陈飞</v>
      </c>
      <c r="M734" s="50">
        <f>IFERROR(VLOOKUP(A:A,变更记录表_产品!A:K,11,0),"")</f>
        <v>0</v>
      </c>
      <c r="N734" s="50">
        <f>IFERROR(VLOOKUP(A:A,变更记录表_产品!A:L,12,0),"")</f>
        <v>42807</v>
      </c>
      <c r="O734" s="20">
        <f t="shared" ca="1" si="11"/>
        <v>310</v>
      </c>
      <c r="P734" s="65" t="str">
        <f>IFERROR(VLOOKUP(A:A,变更记录表_产品!A:O,15,0),"")</f>
        <v>数据变更</v>
      </c>
      <c r="Q734" s="70" t="str">
        <f>IFERROR(VLOOKUP(A:A,变更记录表_产品!A:P,16,0),"")</f>
        <v>已完成</v>
      </c>
      <c r="R734" s="40" t="str">
        <f>IFERROR(VLOOKUP(A:A,变更记录表_产品!A:Q,17,0),"")</f>
        <v>待签字</v>
      </c>
      <c r="S734" s="220" t="s">
        <v>92</v>
      </c>
      <c r="T734" s="71" t="s">
        <v>232</v>
      </c>
    </row>
    <row r="735" spans="1:20">
      <c r="A735" s="19">
        <v>733</v>
      </c>
      <c r="B735" s="50">
        <f>IFERROR(VLOOKUP(A:A,变更记录表_产品!A:B,2,0),"")</f>
        <v>42807</v>
      </c>
      <c r="C735" s="43" t="str">
        <f>IFERROR(VLOOKUP(A:A,变更记录表_产品!A:C,3,0),"")</f>
        <v>蔡磊</v>
      </c>
      <c r="D735" s="43" t="str">
        <f>IFERROR(VLOOKUP(A:A,变更记录表_产品!A:D,4,0),"")</f>
        <v>维修工程部</v>
      </c>
      <c r="E735" s="43" t="str">
        <f>IFERROR(VLOOKUP(A:A,变更记录表_产品!A:E,5,0),"")</f>
        <v>MIS</v>
      </c>
      <c r="F735" s="40" t="str">
        <f>IFERROR(VLOOKUP(A:A,变更记录表_产品!A:F,6,0),"")</f>
        <v>B8963时控件ST导入</v>
      </c>
      <c r="G735" s="46">
        <f>IFERROR(VLOOKUP(A:A,变更记录表_产品!A:G,7,0),"")</f>
        <v>0</v>
      </c>
      <c r="H735" s="57" t="str">
        <f>IFERROR(VLOOKUP(A:A,变更记录表_产品!A:I,9,0),"")</f>
        <v>高</v>
      </c>
      <c r="I735" s="57">
        <f>IFERROR(VLOOKUP(A:A,变更记录表_产品!A:J,10,0),"")</f>
        <v>0.1</v>
      </c>
      <c r="J735" s="61" t="str">
        <f>IFERROR(VLOOKUP(A:A,变更记录表_产品!A:H,8,0),"")</f>
        <v>新飞机数据导入</v>
      </c>
      <c r="K735" s="65" t="str">
        <f>IFERROR(VLOOKUP(A:A,变更记录表_产品!A:M,13,0),"")</f>
        <v>程泽</v>
      </c>
      <c r="L735" s="65" t="str">
        <f>IFERROR(VLOOKUP(A:A,变更记录表_产品!A:N,14,0),"")</f>
        <v>陈飞</v>
      </c>
      <c r="M735" s="50">
        <f>IFERROR(VLOOKUP(A:A,变更记录表_产品!A:K,11,0),"")</f>
        <v>0</v>
      </c>
      <c r="N735" s="50">
        <f>IFERROR(VLOOKUP(A:A,变更记录表_产品!A:L,12,0),"")</f>
        <v>42809</v>
      </c>
      <c r="O735" s="20">
        <f t="shared" ca="1" si="11"/>
        <v>310</v>
      </c>
      <c r="P735" s="65" t="str">
        <f>IFERROR(VLOOKUP(A:A,变更记录表_产品!A:O,15,0),"")</f>
        <v>数据变更</v>
      </c>
      <c r="Q735" s="70" t="str">
        <f>IFERROR(VLOOKUP(A:A,变更记录表_产品!A:P,16,0),"")</f>
        <v>已完成</v>
      </c>
      <c r="R735" s="40" t="str">
        <f>IFERROR(VLOOKUP(A:A,变更记录表_产品!A:Q,17,0),"")</f>
        <v>无需签字</v>
      </c>
      <c r="S735" s="220" t="s">
        <v>144</v>
      </c>
      <c r="T735" s="71" t="s">
        <v>232</v>
      </c>
    </row>
    <row r="736" spans="1:20">
      <c r="A736" s="19">
        <v>734</v>
      </c>
      <c r="B736" s="50">
        <f>IFERROR(VLOOKUP(A:A,变更记录表_产品!A:B,2,0),"")</f>
        <v>42808</v>
      </c>
      <c r="C736" s="43" t="str">
        <f>IFERROR(VLOOKUP(A:A,变更记录表_产品!A:C,3,0),"")</f>
        <v>张志瑜</v>
      </c>
      <c r="D736" s="43" t="str">
        <f>IFERROR(VLOOKUP(A:A,变更记录表_产品!A:D,4,0),"")</f>
        <v>采购保障部</v>
      </c>
      <c r="E736" s="43" t="str">
        <f>IFERROR(VLOOKUP(A:A,变更记录表_产品!A:E,5,0),"")</f>
        <v>MIS</v>
      </c>
      <c r="F736" s="40" t="str">
        <f>IFERROR(VLOOKUP(A:A,变更记录表_产品!A:F,6,0),"")</f>
        <v>2017-3-13  MIS数据修改</v>
      </c>
      <c r="G736" s="46" t="str">
        <f>IFERROR(VLOOKUP(A:A,变更记录表_产品!A:G,7,0),"")</f>
        <v>ROB、ROR合同推送问题、供应商地址修改</v>
      </c>
      <c r="H736" s="57" t="str">
        <f>IFERROR(VLOOKUP(A:A,变更记录表_产品!A:I,9,0),"")</f>
        <v>中</v>
      </c>
      <c r="I736" s="57">
        <f>IFERROR(VLOOKUP(A:A,变更记录表_产品!A:J,10,0),"")</f>
        <v>0</v>
      </c>
      <c r="J736" s="61">
        <f>IFERROR(VLOOKUP(A:A,变更记录表_产品!A:H,8,0),"")</f>
        <v>0</v>
      </c>
      <c r="K736" s="65" t="str">
        <f>IFERROR(VLOOKUP(A:A,变更记录表_产品!A:M,13,0),"")</f>
        <v>杨潇白</v>
      </c>
      <c r="L736" s="65" t="str">
        <f>IFERROR(VLOOKUP(A:A,变更记录表_产品!A:N,14,0),"")</f>
        <v>陈飞</v>
      </c>
      <c r="M736" s="50">
        <f>IFERROR(VLOOKUP(A:A,变更记录表_产品!A:K,11,0),"")</f>
        <v>0</v>
      </c>
      <c r="N736" s="50">
        <f>IFERROR(VLOOKUP(A:A,变更记录表_产品!A:L,12,0),"")</f>
        <v>0</v>
      </c>
      <c r="O736" s="20">
        <f t="shared" ca="1" si="11"/>
        <v>309</v>
      </c>
      <c r="P736" s="65" t="str">
        <f>IFERROR(VLOOKUP(A:A,变更记录表_产品!A:O,15,0),"")</f>
        <v>数据变更</v>
      </c>
      <c r="Q736" s="70" t="str">
        <f>IFERROR(VLOOKUP(A:A,变更记录表_产品!A:P,16,0),"")</f>
        <v>进行中</v>
      </c>
      <c r="R736" s="40" t="str">
        <f>IFERROR(VLOOKUP(A:A,变更记录表_产品!A:Q,17,0),"")</f>
        <v>待签字</v>
      </c>
      <c r="S736" s="220" t="s">
        <v>142</v>
      </c>
      <c r="T736" s="71" t="s">
        <v>232</v>
      </c>
    </row>
    <row r="737" spans="1:20">
      <c r="A737" s="19">
        <v>735</v>
      </c>
      <c r="B737" s="50">
        <f>IFERROR(VLOOKUP(A:A,变更记录表_产品!A:B,2,0),"")</f>
        <v>42808</v>
      </c>
      <c r="C737" s="43" t="str">
        <f>IFERROR(VLOOKUP(A:A,变更记录表_产品!A:C,3,0),"")</f>
        <v>刘彬</v>
      </c>
      <c r="D737" s="43" t="str">
        <f>IFERROR(VLOOKUP(A:A,变更记录表_产品!A:D,4,0),"")</f>
        <v>采购保障部</v>
      </c>
      <c r="E737" s="43" t="str">
        <f>IFERROR(VLOOKUP(A:A,变更记录表_产品!A:E,5,0),"")</f>
        <v>MIS</v>
      </c>
      <c r="F737" s="40" t="str">
        <f>IFERROR(VLOOKUP(A:A,变更记录表_产品!A:F,6,0),"")</f>
        <v>合同取消17POT0141</v>
      </c>
      <c r="G737" s="46">
        <f>IFERROR(VLOOKUP(A:A,变更记录表_产品!A:G,7,0),"")</f>
        <v>0</v>
      </c>
      <c r="H737" s="57" t="str">
        <f>IFERROR(VLOOKUP(A:A,变更记录表_产品!A:I,9,0),"")</f>
        <v>中</v>
      </c>
      <c r="I737" s="57">
        <f>IFERROR(VLOOKUP(A:A,变更记录表_产品!A:J,10,0),"")</f>
        <v>0.1</v>
      </c>
      <c r="J737" s="61">
        <f>IFERROR(VLOOKUP(A:A,变更记录表_产品!A:H,8,0),"")</f>
        <v>0</v>
      </c>
      <c r="K737" s="65" t="str">
        <f>IFERROR(VLOOKUP(A:A,变更记录表_产品!A:M,13,0),"")</f>
        <v>杨潇白</v>
      </c>
      <c r="L737" s="65" t="str">
        <f>IFERROR(VLOOKUP(A:A,变更记录表_产品!A:N,14,0),"")</f>
        <v>陈飞</v>
      </c>
      <c r="M737" s="50">
        <f>IFERROR(VLOOKUP(A:A,变更记录表_产品!A:K,11,0),"")</f>
        <v>0</v>
      </c>
      <c r="N737" s="50">
        <f>IFERROR(VLOOKUP(A:A,变更记录表_产品!A:L,12,0),"")</f>
        <v>42809</v>
      </c>
      <c r="O737" s="20">
        <f t="shared" ca="1" si="11"/>
        <v>309</v>
      </c>
      <c r="P737" s="65" t="str">
        <f>IFERROR(VLOOKUP(A:A,变更记录表_产品!A:O,15,0),"")</f>
        <v>数据变更</v>
      </c>
      <c r="Q737" s="70" t="str">
        <f>IFERROR(VLOOKUP(A:A,变更记录表_产品!A:P,16,0),"")</f>
        <v>已完成</v>
      </c>
      <c r="R737" s="40" t="str">
        <f>IFERROR(VLOOKUP(A:A,变更记录表_产品!A:Q,17,0),"")</f>
        <v>待签字</v>
      </c>
      <c r="S737" s="220" t="s">
        <v>92</v>
      </c>
      <c r="T737" s="71" t="s">
        <v>232</v>
      </c>
    </row>
    <row r="738" spans="1:20" ht="78.75">
      <c r="A738" s="19">
        <v>736</v>
      </c>
      <c r="B738" s="50">
        <f>IFERROR(VLOOKUP(A:A,变更记录表_产品!A:B,2,0),"")</f>
        <v>42808</v>
      </c>
      <c r="C738" s="43" t="str">
        <f>IFERROR(VLOOKUP(A:A,变更记录表_产品!A:C,3,0),"")</f>
        <v>张志瑜</v>
      </c>
      <c r="D738" s="43" t="str">
        <f>IFERROR(VLOOKUP(A:A,变更记录表_产品!A:D,4,0),"")</f>
        <v>采购保障部</v>
      </c>
      <c r="E738" s="43" t="str">
        <f>IFERROR(VLOOKUP(A:A,变更记录表_产品!A:E,5,0),"")</f>
        <v>MIS</v>
      </c>
      <c r="F738" s="40" t="str">
        <f>IFERROR(VLOOKUP(A:A,变更记录表_产品!A:F,6,0),"")</f>
        <v>拆下餐车退回YC</v>
      </c>
      <c r="G738" s="46" t="str">
        <f>IFERROR(VLOOKUP(A:A,变更记录表_产品!A:G,7,0),"")</f>
        <v>C90-112-08-03 031397
C90-112-08-03 038722
C90-112-08-03 032412
TK075163 11025914
SSA-100 12.0006
把这些序号的位置退回到YC, BKY.  删除最后一条YC--&gt;DX的记录.</v>
      </c>
      <c r="H738" s="57" t="str">
        <f>IFERROR(VLOOKUP(A:A,变更记录表_产品!A:I,9,0),"")</f>
        <v>中</v>
      </c>
      <c r="I738" s="57">
        <f>IFERROR(VLOOKUP(A:A,变更记录表_产品!A:J,10,0),"")</f>
        <v>0.1</v>
      </c>
      <c r="J738" s="61">
        <f>IFERROR(VLOOKUP(A:A,变更记录表_产品!A:H,8,0),"")</f>
        <v>0</v>
      </c>
      <c r="K738" s="65" t="str">
        <f>IFERROR(VLOOKUP(A:A,变更记录表_产品!A:M,13,0),"")</f>
        <v>杨潇白</v>
      </c>
      <c r="L738" s="65" t="str">
        <f>IFERROR(VLOOKUP(A:A,变更记录表_产品!A:N,14,0),"")</f>
        <v>陈飞</v>
      </c>
      <c r="M738" s="50">
        <f>IFERROR(VLOOKUP(A:A,变更记录表_产品!A:K,11,0),"")</f>
        <v>0</v>
      </c>
      <c r="N738" s="50">
        <f>IFERROR(VLOOKUP(A:A,变更记录表_产品!A:L,12,0),"")</f>
        <v>42809</v>
      </c>
      <c r="O738" s="20">
        <f t="shared" ca="1" si="11"/>
        <v>309</v>
      </c>
      <c r="P738" s="65" t="str">
        <f>IFERROR(VLOOKUP(A:A,变更记录表_产品!A:O,15,0),"")</f>
        <v>数据变更</v>
      </c>
      <c r="Q738" s="70" t="str">
        <f>IFERROR(VLOOKUP(A:A,变更记录表_产品!A:P,16,0),"")</f>
        <v>已完成</v>
      </c>
      <c r="R738" s="40" t="str">
        <f>IFERROR(VLOOKUP(A:A,变更记录表_产品!A:Q,17,0),"")</f>
        <v>待签字</v>
      </c>
      <c r="S738" s="220" t="s">
        <v>92</v>
      </c>
      <c r="T738" s="71" t="s">
        <v>232</v>
      </c>
    </row>
    <row r="739" spans="1:20" ht="22.5">
      <c r="A739" s="19">
        <v>737</v>
      </c>
      <c r="B739" s="50">
        <f>IFERROR(VLOOKUP(A:A,变更记录表_产品!A:B,2,0),"")</f>
        <v>42809</v>
      </c>
      <c r="C739" s="43" t="str">
        <f>IFERROR(VLOOKUP(A:A,变更记录表_产品!A:C,3,0),"")</f>
        <v>刘彬</v>
      </c>
      <c r="D739" s="43" t="str">
        <f>IFERROR(VLOOKUP(A:A,变更记录表_产品!A:D,4,0),"")</f>
        <v>采购保障部</v>
      </c>
      <c r="E739" s="43" t="str">
        <f>IFERROR(VLOOKUP(A:A,变更记录表_产品!A:E,5,0),"")</f>
        <v>MIS</v>
      </c>
      <c r="F739" s="40" t="str">
        <f>IFERROR(VLOOKUP(A:A,变更记录表_产品!A:F,6,0),"")</f>
        <v>17POT0131合同件号更改</v>
      </c>
      <c r="G739" s="46" t="str">
        <f>IFERROR(VLOOKUP(A:A,变更记录表_产品!A:G,7,0),"")</f>
        <v>17POT0131合同件号更改,目前合同内为：C-2-3-2-1 ，还请帮忙更改为：C-2-3-4-1</v>
      </c>
      <c r="H739" s="57" t="str">
        <f>IFERROR(VLOOKUP(A:A,变更记录表_产品!A:I,9,0),"")</f>
        <v>中</v>
      </c>
      <c r="I739" s="57">
        <f>IFERROR(VLOOKUP(A:A,变更记录表_产品!A:J,10,0),"")</f>
        <v>0</v>
      </c>
      <c r="J739" s="61">
        <f>IFERROR(VLOOKUP(A:A,变更记录表_产品!A:H,8,0),"")</f>
        <v>0</v>
      </c>
      <c r="K739" s="65" t="str">
        <f>IFERROR(VLOOKUP(A:A,变更记录表_产品!A:M,13,0),"")</f>
        <v>杨潇白</v>
      </c>
      <c r="L739" s="65" t="str">
        <f>IFERROR(VLOOKUP(A:A,变更记录表_产品!A:N,14,0),"")</f>
        <v>陈飞</v>
      </c>
      <c r="M739" s="50">
        <f>IFERROR(VLOOKUP(A:A,变更记录表_产品!A:K,11,0),"")</f>
        <v>0</v>
      </c>
      <c r="N739" s="50">
        <f>IFERROR(VLOOKUP(A:A,变更记录表_产品!A:L,12,0),"")</f>
        <v>0</v>
      </c>
      <c r="O739" s="20">
        <f t="shared" ca="1" si="11"/>
        <v>308</v>
      </c>
      <c r="P739" s="65" t="str">
        <f>IFERROR(VLOOKUP(A:A,变更记录表_产品!A:O,15,0),"")</f>
        <v>数据变更</v>
      </c>
      <c r="Q739" s="70" t="str">
        <f>IFERROR(VLOOKUP(A:A,变更记录表_产品!A:P,16,0),"")</f>
        <v>进行中</v>
      </c>
      <c r="R739" s="40" t="str">
        <f>IFERROR(VLOOKUP(A:A,变更记录表_产品!A:Q,17,0),"")</f>
        <v>待签字</v>
      </c>
      <c r="S739" s="220" t="s">
        <v>92</v>
      </c>
      <c r="T739" s="71" t="s">
        <v>232</v>
      </c>
    </row>
    <row r="740" spans="1:20">
      <c r="A740" s="19">
        <v>738</v>
      </c>
      <c r="B740" s="50">
        <f>IFERROR(VLOOKUP(A:A,变更记录表_产品!A:B,2,0),"")</f>
        <v>42811</v>
      </c>
      <c r="C740" s="43" t="str">
        <f>IFERROR(VLOOKUP(A:A,变更记录表_产品!A:C,3,0),"")</f>
        <v>周晨</v>
      </c>
      <c r="D740" s="43" t="str">
        <f>IFERROR(VLOOKUP(A:A,变更记录表_产品!A:D,4,0),"")</f>
        <v>采购保障部</v>
      </c>
      <c r="E740" s="43" t="str">
        <f>IFERROR(VLOOKUP(A:A,变更记录表_产品!A:E,5,0),"")</f>
        <v>MIS</v>
      </c>
      <c r="F740" s="40" t="str">
        <f>IFERROR(VLOOKUP(A:A,变更记录表_产品!A:F,6,0),"")</f>
        <v>系统数据BUG</v>
      </c>
      <c r="G740" s="46" t="str">
        <f>IFERROR(VLOOKUP(A:A,变更记录表_产品!A:G,7,0),"")</f>
        <v>工具查询界面, 和综合查询界面重复数据删除</v>
      </c>
      <c r="H740" s="57" t="str">
        <f>IFERROR(VLOOKUP(A:A,变更记录表_产品!A:I,9,0),"")</f>
        <v>中</v>
      </c>
      <c r="I740" s="57">
        <f>IFERROR(VLOOKUP(A:A,变更记录表_产品!A:J,10,0),"")</f>
        <v>0</v>
      </c>
      <c r="J740" s="61">
        <f>IFERROR(VLOOKUP(A:A,变更记录表_产品!A:H,8,0),"")</f>
        <v>0</v>
      </c>
      <c r="K740" s="65" t="str">
        <f>IFERROR(VLOOKUP(A:A,变更记录表_产品!A:M,13,0),"")</f>
        <v>杨潇白</v>
      </c>
      <c r="L740" s="65" t="str">
        <f>IFERROR(VLOOKUP(A:A,变更记录表_产品!A:N,14,0),"")</f>
        <v>陈飞</v>
      </c>
      <c r="M740" s="50">
        <f>IFERROR(VLOOKUP(A:A,变更记录表_产品!A:K,11,0),"")</f>
        <v>0</v>
      </c>
      <c r="N740" s="50">
        <f>IFERROR(VLOOKUP(A:A,变更记录表_产品!A:L,12,0),"")</f>
        <v>0</v>
      </c>
      <c r="O740" s="20">
        <f t="shared" ca="1" si="11"/>
        <v>306</v>
      </c>
      <c r="P740" s="65" t="str">
        <f>IFERROR(VLOOKUP(A:A,变更记录表_产品!A:O,15,0),"")</f>
        <v>数据变更</v>
      </c>
      <c r="Q740" s="70" t="str">
        <f>IFERROR(VLOOKUP(A:A,变更记录表_产品!A:P,16,0),"")</f>
        <v>进行中</v>
      </c>
      <c r="R740" s="40" t="str">
        <f>IFERROR(VLOOKUP(A:A,变更记录表_产品!A:Q,17,0),"")</f>
        <v>待签字</v>
      </c>
      <c r="S740" s="220" t="s">
        <v>145</v>
      </c>
      <c r="T740" s="71" t="s">
        <v>232</v>
      </c>
    </row>
    <row r="741" spans="1:20">
      <c r="A741" s="19">
        <v>739</v>
      </c>
      <c r="B741" s="50">
        <f>IFERROR(VLOOKUP(A:A,变更记录表_产品!A:B,2,0),"")</f>
        <v>42811</v>
      </c>
      <c r="C741" s="43" t="str">
        <f>IFERROR(VLOOKUP(A:A,变更记录表_产品!A:C,3,0),"")</f>
        <v>周晨</v>
      </c>
      <c r="D741" s="43" t="str">
        <f>IFERROR(VLOOKUP(A:A,变更记录表_产品!A:D,4,0),"")</f>
        <v>采购保障部</v>
      </c>
      <c r="E741" s="43" t="str">
        <f>IFERROR(VLOOKUP(A:A,变更记录表_产品!A:E,5,0),"")</f>
        <v>MIS</v>
      </c>
      <c r="F741" s="40" t="str">
        <f>IFERROR(VLOOKUP(A:A,变更记录表_产品!A:F,6,0),"")</f>
        <v>系统BUG，产生多余数据</v>
      </c>
      <c r="G741" s="46" t="str">
        <f>IFERROR(VLOOKUP(A:A,变更记录表_产品!A:G,7,0),"")</f>
        <v>工具查询界面, 和综合查询界面重复数据删除</v>
      </c>
      <c r="H741" s="57" t="str">
        <f>IFERROR(VLOOKUP(A:A,变更记录表_产品!A:I,9,0),"")</f>
        <v>中</v>
      </c>
      <c r="I741" s="57">
        <f>IFERROR(VLOOKUP(A:A,变更记录表_产品!A:J,10,0),"")</f>
        <v>0</v>
      </c>
      <c r="J741" s="61">
        <f>IFERROR(VLOOKUP(A:A,变更记录表_产品!A:H,8,0),"")</f>
        <v>0</v>
      </c>
      <c r="K741" s="65" t="str">
        <f>IFERROR(VLOOKUP(A:A,变更记录表_产品!A:M,13,0),"")</f>
        <v>杨潇白</v>
      </c>
      <c r="L741" s="65" t="str">
        <f>IFERROR(VLOOKUP(A:A,变更记录表_产品!A:N,14,0),"")</f>
        <v>陈飞</v>
      </c>
      <c r="M741" s="50">
        <f>IFERROR(VLOOKUP(A:A,变更记录表_产品!A:K,11,0),"")</f>
        <v>0</v>
      </c>
      <c r="N741" s="50">
        <f>IFERROR(VLOOKUP(A:A,变更记录表_产品!A:L,12,0),"")</f>
        <v>0</v>
      </c>
      <c r="O741" s="20">
        <f t="shared" ca="1" si="11"/>
        <v>306</v>
      </c>
      <c r="P741" s="65" t="str">
        <f>IFERROR(VLOOKUP(A:A,变更记录表_产品!A:O,15,0),"")</f>
        <v>数据变更</v>
      </c>
      <c r="Q741" s="70" t="str">
        <f>IFERROR(VLOOKUP(A:A,变更记录表_产品!A:P,16,0),"")</f>
        <v>进行中</v>
      </c>
      <c r="R741" s="40" t="str">
        <f>IFERROR(VLOOKUP(A:A,变更记录表_产品!A:Q,17,0),"")</f>
        <v>待签字</v>
      </c>
      <c r="S741" s="220" t="s">
        <v>145</v>
      </c>
      <c r="T741" s="71" t="s">
        <v>232</v>
      </c>
    </row>
    <row r="742" spans="1:20" ht="22.5">
      <c r="A742" s="19">
        <v>740</v>
      </c>
      <c r="B742" s="50">
        <f>IFERROR(VLOOKUP(A:A,变更记录表_产品!A:B,2,0),"")</f>
        <v>42811</v>
      </c>
      <c r="C742" s="43" t="str">
        <f>IFERROR(VLOOKUP(A:A,变更记录表_产品!A:C,3,0),"")</f>
        <v>蔡磊</v>
      </c>
      <c r="D742" s="43" t="str">
        <f>IFERROR(VLOOKUP(A:A,变更记录表_产品!A:D,4,0),"")</f>
        <v>维修工程部</v>
      </c>
      <c r="E742" s="43" t="str">
        <f>IFERROR(VLOOKUP(A:A,变更记录表_产品!A:E,5,0),"")</f>
        <v>MIS</v>
      </c>
      <c r="F742" s="40" t="str">
        <f>IFERROR(VLOOKUP(A:A,变更记录表_产品!A:F,6,0),"")</f>
        <v>发动机573222换发数据修改</v>
      </c>
      <c r="G742" s="46" t="str">
        <f>IFERROR(VLOOKUP(A:A,变更记录表_产品!A:G,7,0),"")</f>
        <v>附件清单中部件的装机日期选错了，麻烦将这6个件退回到DZ位</v>
      </c>
      <c r="H742" s="57" t="str">
        <f>IFERROR(VLOOKUP(A:A,变更记录表_产品!A:I,9,0),"")</f>
        <v>高</v>
      </c>
      <c r="I742" s="57">
        <f>IFERROR(VLOOKUP(A:A,变更记录表_产品!A:J,10,0),"")</f>
        <v>0.1</v>
      </c>
      <c r="J742" s="61" t="str">
        <f>IFERROR(VLOOKUP(A:A,变更记录表_产品!A:H,8,0),"")</f>
        <v>操作失误</v>
      </c>
      <c r="K742" s="65" t="str">
        <f>IFERROR(VLOOKUP(A:A,变更记录表_产品!A:M,13,0),"")</f>
        <v>程泽</v>
      </c>
      <c r="L742" s="65" t="str">
        <f>IFERROR(VLOOKUP(A:A,变更记录表_产品!A:N,14,0),"")</f>
        <v>陈飞</v>
      </c>
      <c r="M742" s="50">
        <f>IFERROR(VLOOKUP(A:A,变更记录表_产品!A:K,11,0),"")</f>
        <v>0</v>
      </c>
      <c r="N742" s="50">
        <f>IFERROR(VLOOKUP(A:A,变更记录表_产品!A:L,12,0),"")</f>
        <v>42811</v>
      </c>
      <c r="O742" s="20">
        <f t="shared" ca="1" si="11"/>
        <v>306</v>
      </c>
      <c r="P742" s="65" t="str">
        <f>IFERROR(VLOOKUP(A:A,变更记录表_产品!A:O,15,0),"")</f>
        <v>数据变更</v>
      </c>
      <c r="Q742" s="70" t="str">
        <f>IFERROR(VLOOKUP(A:A,变更记录表_产品!A:P,16,0),"")</f>
        <v>已完成</v>
      </c>
      <c r="R742" s="40" t="str">
        <f>IFERROR(VLOOKUP(A:A,变更记录表_产品!A:Q,17,0),"")</f>
        <v>待签字</v>
      </c>
      <c r="S742" s="220" t="s">
        <v>92</v>
      </c>
      <c r="T742" s="71" t="s">
        <v>232</v>
      </c>
    </row>
    <row r="743" spans="1:20">
      <c r="A743" s="19"/>
      <c r="B743" s="50" t="str">
        <f>IFERROR(VLOOKUP(A:A,变更记录表_产品!A:B,2,0),"")</f>
        <v/>
      </c>
      <c r="C743" s="43" t="str">
        <f>IFERROR(VLOOKUP(A:A,变更记录表_产品!A:C,3,0),"")</f>
        <v/>
      </c>
      <c r="D743" s="43" t="str">
        <f>IFERROR(VLOOKUP(A:A,变更记录表_产品!A:D,4,0),"")</f>
        <v/>
      </c>
      <c r="E743" s="43" t="str">
        <f>IFERROR(VLOOKUP(A:A,变更记录表_产品!A:E,5,0),"")</f>
        <v/>
      </c>
      <c r="F743" s="40" t="str">
        <f>IFERROR(VLOOKUP(A:A,变更记录表_产品!A:F,6,0),"")</f>
        <v/>
      </c>
      <c r="G743" s="46" t="str">
        <f>IFERROR(VLOOKUP(A:A,变更记录表_产品!A:G,7,0),"")</f>
        <v/>
      </c>
      <c r="H743" s="57" t="str">
        <f>IFERROR(VLOOKUP(A:A,变更记录表_产品!A:I,9,0),"")</f>
        <v/>
      </c>
      <c r="I743" s="57" t="str">
        <f>IFERROR(VLOOKUP(A:A,变更记录表_产品!A:J,10,0),"")</f>
        <v/>
      </c>
      <c r="J743" s="61" t="str">
        <f>IFERROR(VLOOKUP(A:A,变更记录表_产品!A:H,8,0),"")</f>
        <v/>
      </c>
      <c r="K743" s="65" t="str">
        <f>IFERROR(VLOOKUP(A:A,变更记录表_产品!A:M,13,0),"")</f>
        <v/>
      </c>
      <c r="L743" s="65" t="str">
        <f>IFERROR(VLOOKUP(A:A,变更记录表_产品!A:N,14,0),"")</f>
        <v/>
      </c>
      <c r="M743" s="50" t="str">
        <f>IFERROR(VLOOKUP(A:A,变更记录表_产品!A:K,11,0),"")</f>
        <v/>
      </c>
      <c r="N743" s="50" t="str">
        <f>IFERROR(VLOOKUP(A:A,变更记录表_产品!A:L,12,0),"")</f>
        <v/>
      </c>
      <c r="O743" s="20" t="str">
        <f t="shared" ca="1" si="11"/>
        <v/>
      </c>
      <c r="P743" s="65" t="str">
        <f>IFERROR(VLOOKUP(A:A,变更记录表_产品!A:O,15,0),"")</f>
        <v/>
      </c>
      <c r="Q743" s="70" t="str">
        <f>IFERROR(VLOOKUP(A:A,变更记录表_产品!A:P,16,0),"")</f>
        <v/>
      </c>
      <c r="R743" s="40" t="str">
        <f>IFERROR(VLOOKUP(A:A,变更记录表_产品!A:Q,17,0),"")</f>
        <v/>
      </c>
      <c r="S743" s="70"/>
      <c r="T743" s="71" t="s">
        <v>232</v>
      </c>
    </row>
    <row r="744" spans="1:20">
      <c r="A744" s="19"/>
      <c r="B744" s="50" t="str">
        <f>IFERROR(VLOOKUP(A:A,变更记录表_产品!A:B,2,0),"")</f>
        <v/>
      </c>
      <c r="C744" s="43" t="str">
        <f>IFERROR(VLOOKUP(A:A,变更记录表_产品!A:C,3,0),"")</f>
        <v/>
      </c>
      <c r="D744" s="43" t="str">
        <f>IFERROR(VLOOKUP(A:A,变更记录表_产品!A:D,4,0),"")</f>
        <v/>
      </c>
      <c r="E744" s="43" t="str">
        <f>IFERROR(VLOOKUP(A:A,变更记录表_产品!A:E,5,0),"")</f>
        <v/>
      </c>
      <c r="F744" s="40" t="str">
        <f>IFERROR(VLOOKUP(A:A,变更记录表_产品!A:F,6,0),"")</f>
        <v/>
      </c>
      <c r="G744" s="46" t="str">
        <f>IFERROR(VLOOKUP(A:A,变更记录表_产品!A:G,7,0),"")</f>
        <v/>
      </c>
      <c r="H744" s="57" t="str">
        <f>IFERROR(VLOOKUP(A:A,变更记录表_产品!A:I,9,0),"")</f>
        <v/>
      </c>
      <c r="I744" s="57" t="str">
        <f>IFERROR(VLOOKUP(A:A,变更记录表_产品!A:J,10,0),"")</f>
        <v/>
      </c>
      <c r="J744" s="61" t="str">
        <f>IFERROR(VLOOKUP(A:A,变更记录表_产品!A:H,8,0),"")</f>
        <v/>
      </c>
      <c r="K744" s="65" t="str">
        <f>IFERROR(VLOOKUP(A:A,变更记录表_产品!A:M,13,0),"")</f>
        <v/>
      </c>
      <c r="L744" s="65" t="str">
        <f>IFERROR(VLOOKUP(A:A,变更记录表_产品!A:N,14,0),"")</f>
        <v/>
      </c>
      <c r="M744" s="50" t="str">
        <f>IFERROR(VLOOKUP(A:A,变更记录表_产品!A:K,11,0),"")</f>
        <v/>
      </c>
      <c r="N744" s="50" t="str">
        <f>IFERROR(VLOOKUP(A:A,变更记录表_产品!A:L,12,0),"")</f>
        <v/>
      </c>
      <c r="O744" s="20" t="str">
        <f t="shared" ca="1" si="11"/>
        <v/>
      </c>
      <c r="P744" s="65" t="str">
        <f>IFERROR(VLOOKUP(A:A,变更记录表_产品!A:O,15,0),"")</f>
        <v/>
      </c>
      <c r="Q744" s="70" t="str">
        <f>IFERROR(VLOOKUP(A:A,变更记录表_产品!A:P,16,0),"")</f>
        <v/>
      </c>
      <c r="R744" s="40" t="str">
        <f>IFERROR(VLOOKUP(A:A,变更记录表_产品!A:Q,17,0),"")</f>
        <v/>
      </c>
      <c r="S744" s="70"/>
      <c r="T744" s="71" t="s">
        <v>232</v>
      </c>
    </row>
    <row r="745" spans="1:20">
      <c r="A745" s="19"/>
      <c r="B745" s="50" t="str">
        <f>IFERROR(VLOOKUP(A:A,变更记录表_产品!A:B,2,0),"")</f>
        <v/>
      </c>
      <c r="C745" s="43" t="str">
        <f>IFERROR(VLOOKUP(A:A,变更记录表_产品!A:C,3,0),"")</f>
        <v/>
      </c>
      <c r="D745" s="43" t="str">
        <f>IFERROR(VLOOKUP(A:A,变更记录表_产品!A:D,4,0),"")</f>
        <v/>
      </c>
      <c r="E745" s="43" t="str">
        <f>IFERROR(VLOOKUP(A:A,变更记录表_产品!A:E,5,0),"")</f>
        <v/>
      </c>
      <c r="F745" s="40" t="str">
        <f>IFERROR(VLOOKUP(A:A,变更记录表_产品!A:F,6,0),"")</f>
        <v/>
      </c>
      <c r="G745" s="46" t="str">
        <f>IFERROR(VLOOKUP(A:A,变更记录表_产品!A:G,7,0),"")</f>
        <v/>
      </c>
      <c r="H745" s="57" t="str">
        <f>IFERROR(VLOOKUP(A:A,变更记录表_产品!A:I,9,0),"")</f>
        <v/>
      </c>
      <c r="I745" s="57" t="str">
        <f>IFERROR(VLOOKUP(A:A,变更记录表_产品!A:J,10,0),"")</f>
        <v/>
      </c>
      <c r="J745" s="61" t="str">
        <f>IFERROR(VLOOKUP(A:A,变更记录表_产品!A:H,8,0),"")</f>
        <v/>
      </c>
      <c r="K745" s="65" t="str">
        <f>IFERROR(VLOOKUP(A:A,变更记录表_产品!A:M,13,0),"")</f>
        <v/>
      </c>
      <c r="L745" s="65" t="str">
        <f>IFERROR(VLOOKUP(A:A,变更记录表_产品!A:N,14,0),"")</f>
        <v/>
      </c>
      <c r="M745" s="50" t="str">
        <f>IFERROR(VLOOKUP(A:A,变更记录表_产品!A:K,11,0),"")</f>
        <v/>
      </c>
      <c r="N745" s="50" t="str">
        <f>IFERROR(VLOOKUP(A:A,变更记录表_产品!A:L,12,0),"")</f>
        <v/>
      </c>
      <c r="O745" s="20" t="str">
        <f t="shared" ca="1" si="11"/>
        <v/>
      </c>
      <c r="P745" s="65" t="str">
        <f>IFERROR(VLOOKUP(A:A,变更记录表_产品!A:O,15,0),"")</f>
        <v/>
      </c>
      <c r="Q745" s="70" t="str">
        <f>IFERROR(VLOOKUP(A:A,变更记录表_产品!A:P,16,0),"")</f>
        <v/>
      </c>
      <c r="R745" s="40" t="str">
        <f>IFERROR(VLOOKUP(A:A,变更记录表_产品!A:Q,17,0),"")</f>
        <v/>
      </c>
      <c r="S745" s="70"/>
      <c r="T745" s="71" t="s">
        <v>232</v>
      </c>
    </row>
    <row r="746" spans="1:20">
      <c r="A746" s="21"/>
      <c r="B746" s="50" t="str">
        <f>IFERROR(VLOOKUP(A:A,变更记录表_产品!A:B,2,0),"")</f>
        <v/>
      </c>
      <c r="C746" s="43" t="str">
        <f>IFERROR(VLOOKUP(A:A,变更记录表_产品!A:C,3,0),"")</f>
        <v/>
      </c>
      <c r="D746" s="43" t="str">
        <f>IFERROR(VLOOKUP(A:A,变更记录表_产品!A:D,4,0),"")</f>
        <v/>
      </c>
      <c r="E746" s="43" t="str">
        <f>IFERROR(VLOOKUP(A:A,变更记录表_产品!A:E,5,0),"")</f>
        <v/>
      </c>
      <c r="F746" s="40" t="str">
        <f>IFERROR(VLOOKUP(A:A,变更记录表_产品!A:F,6,0),"")</f>
        <v/>
      </c>
      <c r="G746" s="46" t="str">
        <f>IFERROR(VLOOKUP(A:A,变更记录表_产品!A:G,7,0),"")</f>
        <v/>
      </c>
      <c r="H746" s="57" t="str">
        <f>IFERROR(VLOOKUP(A:A,变更记录表_产品!A:I,9,0),"")</f>
        <v/>
      </c>
      <c r="I746" s="57" t="str">
        <f>IFERROR(VLOOKUP(A:A,变更记录表_产品!A:J,10,0),"")</f>
        <v/>
      </c>
      <c r="J746" s="61" t="str">
        <f>IFERROR(VLOOKUP(A:A,变更记录表_产品!A:H,8,0),"")</f>
        <v/>
      </c>
      <c r="K746" s="65" t="str">
        <f>IFERROR(VLOOKUP(A:A,变更记录表_产品!A:M,13,0),"")</f>
        <v/>
      </c>
      <c r="L746" s="65" t="str">
        <f>IFERROR(VLOOKUP(A:A,变更记录表_产品!A:N,14,0),"")</f>
        <v/>
      </c>
      <c r="M746" s="50" t="str">
        <f>IFERROR(VLOOKUP(A:A,变更记录表_产品!A:K,11,0),"")</f>
        <v/>
      </c>
      <c r="N746" s="50" t="str">
        <f>IFERROR(VLOOKUP(A:A,变更记录表_产品!A:L,12,0),"")</f>
        <v/>
      </c>
      <c r="O746" s="20" t="str">
        <f t="shared" ca="1" si="11"/>
        <v/>
      </c>
      <c r="P746" s="65" t="str">
        <f>IFERROR(VLOOKUP(A:A,变更记录表_产品!A:O,15,0),"")</f>
        <v/>
      </c>
      <c r="Q746" s="70" t="str">
        <f>IFERROR(VLOOKUP(A:A,变更记录表_产品!A:P,16,0),"")</f>
        <v/>
      </c>
      <c r="R746" s="40" t="str">
        <f>IFERROR(VLOOKUP(A:A,变更记录表_产品!A:Q,17,0),"")</f>
        <v/>
      </c>
      <c r="S746" s="70"/>
      <c r="T746" s="71" t="s">
        <v>232</v>
      </c>
    </row>
    <row r="747" spans="1:20">
      <c r="A747" s="21"/>
      <c r="B747" s="50" t="str">
        <f>IFERROR(VLOOKUP(A:A,变更记录表_产品!A:B,2,0),"")</f>
        <v/>
      </c>
      <c r="C747" s="43" t="str">
        <f>IFERROR(VLOOKUP(A:A,变更记录表_产品!A:C,3,0),"")</f>
        <v/>
      </c>
      <c r="D747" s="43" t="str">
        <f>IFERROR(VLOOKUP(A:A,变更记录表_产品!A:D,4,0),"")</f>
        <v/>
      </c>
      <c r="E747" s="43" t="str">
        <f>IFERROR(VLOOKUP(A:A,变更记录表_产品!A:E,5,0),"")</f>
        <v/>
      </c>
      <c r="F747" s="40" t="str">
        <f>IFERROR(VLOOKUP(A:A,变更记录表_产品!A:F,6,0),"")</f>
        <v/>
      </c>
      <c r="G747" s="46" t="str">
        <f>IFERROR(VLOOKUP(A:A,变更记录表_产品!A:G,7,0),"")</f>
        <v/>
      </c>
      <c r="H747" s="57" t="str">
        <f>IFERROR(VLOOKUP(A:A,变更记录表_产品!A:I,9,0),"")</f>
        <v/>
      </c>
      <c r="I747" s="57" t="str">
        <f>IFERROR(VLOOKUP(A:A,变更记录表_产品!A:J,10,0),"")</f>
        <v/>
      </c>
      <c r="J747" s="61" t="str">
        <f>IFERROR(VLOOKUP(A:A,变更记录表_产品!A:H,8,0),"")</f>
        <v/>
      </c>
      <c r="K747" s="65" t="str">
        <f>IFERROR(VLOOKUP(A:A,变更记录表_产品!A:M,13,0),"")</f>
        <v/>
      </c>
      <c r="L747" s="65" t="str">
        <f>IFERROR(VLOOKUP(A:A,变更记录表_产品!A:N,14,0),"")</f>
        <v/>
      </c>
      <c r="M747" s="50" t="str">
        <f>IFERROR(VLOOKUP(A:A,变更记录表_产品!A:K,11,0),"")</f>
        <v/>
      </c>
      <c r="N747" s="50" t="str">
        <f>IFERROR(VLOOKUP(A:A,变更记录表_产品!A:L,12,0),"")</f>
        <v/>
      </c>
      <c r="O747" s="20" t="str">
        <f t="shared" ca="1" si="11"/>
        <v/>
      </c>
      <c r="P747" s="65" t="str">
        <f>IFERROR(VLOOKUP(A:A,变更记录表_产品!A:O,15,0),"")</f>
        <v/>
      </c>
      <c r="Q747" s="70" t="str">
        <f>IFERROR(VLOOKUP(A:A,变更记录表_产品!A:P,16,0),"")</f>
        <v/>
      </c>
      <c r="R747" s="40" t="str">
        <f>IFERROR(VLOOKUP(A:A,变更记录表_产品!A:Q,17,0),"")</f>
        <v/>
      </c>
      <c r="S747" s="70"/>
      <c r="T747" s="71" t="s">
        <v>232</v>
      </c>
    </row>
    <row r="748" spans="1:20">
      <c r="A748" s="21"/>
      <c r="B748" s="50" t="str">
        <f>IFERROR(VLOOKUP(A:A,变更记录表_产品!A:B,2,0),"")</f>
        <v/>
      </c>
      <c r="C748" s="43" t="str">
        <f>IFERROR(VLOOKUP(A:A,变更记录表_产品!A:C,3,0),"")</f>
        <v/>
      </c>
      <c r="D748" s="43" t="str">
        <f>IFERROR(VLOOKUP(A:A,变更记录表_产品!A:D,4,0),"")</f>
        <v/>
      </c>
      <c r="E748" s="43" t="str">
        <f>IFERROR(VLOOKUP(A:A,变更记录表_产品!A:E,5,0),"")</f>
        <v/>
      </c>
      <c r="F748" s="40" t="str">
        <f>IFERROR(VLOOKUP(A:A,变更记录表_产品!A:F,6,0),"")</f>
        <v/>
      </c>
      <c r="G748" s="46" t="str">
        <f>IFERROR(VLOOKUP(A:A,变更记录表_产品!A:G,7,0),"")</f>
        <v/>
      </c>
      <c r="H748" s="57" t="str">
        <f>IFERROR(VLOOKUP(A:A,变更记录表_产品!A:I,9,0),"")</f>
        <v/>
      </c>
      <c r="I748" s="57" t="str">
        <f>IFERROR(VLOOKUP(A:A,变更记录表_产品!A:J,10,0),"")</f>
        <v/>
      </c>
      <c r="J748" s="61" t="str">
        <f>IFERROR(VLOOKUP(A:A,变更记录表_产品!A:H,8,0),"")</f>
        <v/>
      </c>
      <c r="K748" s="65" t="str">
        <f>IFERROR(VLOOKUP(A:A,变更记录表_产品!A:M,13,0),"")</f>
        <v/>
      </c>
      <c r="L748" s="65" t="str">
        <f>IFERROR(VLOOKUP(A:A,变更记录表_产品!A:N,14,0),"")</f>
        <v/>
      </c>
      <c r="M748" s="50" t="str">
        <f>IFERROR(VLOOKUP(A:A,变更记录表_产品!A:K,11,0),"")</f>
        <v/>
      </c>
      <c r="N748" s="50" t="str">
        <f>IFERROR(VLOOKUP(A:A,变更记录表_产品!A:L,12,0),"")</f>
        <v/>
      </c>
      <c r="O748" s="20" t="str">
        <f t="shared" ca="1" si="11"/>
        <v/>
      </c>
      <c r="P748" s="65" t="str">
        <f>IFERROR(VLOOKUP(A:A,变更记录表_产品!A:O,15,0),"")</f>
        <v/>
      </c>
      <c r="Q748" s="70" t="str">
        <f>IFERROR(VLOOKUP(A:A,变更记录表_产品!A:P,16,0),"")</f>
        <v/>
      </c>
      <c r="R748" s="40" t="str">
        <f>IFERROR(VLOOKUP(A:A,变更记录表_产品!A:Q,17,0),"")</f>
        <v/>
      </c>
      <c r="S748" s="70"/>
      <c r="T748" s="71" t="s">
        <v>232</v>
      </c>
    </row>
    <row r="749" spans="1:20">
      <c r="A749" s="21"/>
      <c r="B749" s="50" t="str">
        <f>IFERROR(VLOOKUP(A:A,变更记录表_产品!A:B,2,0),"")</f>
        <v/>
      </c>
      <c r="C749" s="43" t="str">
        <f>IFERROR(VLOOKUP(A:A,变更记录表_产品!A:C,3,0),"")</f>
        <v/>
      </c>
      <c r="D749" s="43" t="str">
        <f>IFERROR(VLOOKUP(A:A,变更记录表_产品!A:D,4,0),"")</f>
        <v/>
      </c>
      <c r="E749" s="43" t="str">
        <f>IFERROR(VLOOKUP(A:A,变更记录表_产品!A:E,5,0),"")</f>
        <v/>
      </c>
      <c r="F749" s="40" t="str">
        <f>IFERROR(VLOOKUP(A:A,变更记录表_产品!A:F,6,0),"")</f>
        <v/>
      </c>
      <c r="G749" s="46" t="str">
        <f>IFERROR(VLOOKUP(A:A,变更记录表_产品!A:G,7,0),"")</f>
        <v/>
      </c>
      <c r="H749" s="57" t="str">
        <f>IFERROR(VLOOKUP(A:A,变更记录表_产品!A:I,9,0),"")</f>
        <v/>
      </c>
      <c r="I749" s="57" t="str">
        <f>IFERROR(VLOOKUP(A:A,变更记录表_产品!A:J,10,0),"")</f>
        <v/>
      </c>
      <c r="J749" s="61" t="str">
        <f>IFERROR(VLOOKUP(A:A,变更记录表_产品!A:H,8,0),"")</f>
        <v/>
      </c>
      <c r="K749" s="65" t="str">
        <f>IFERROR(VLOOKUP(A:A,变更记录表_产品!A:M,13,0),"")</f>
        <v/>
      </c>
      <c r="L749" s="65" t="str">
        <f>IFERROR(VLOOKUP(A:A,变更记录表_产品!A:N,14,0),"")</f>
        <v/>
      </c>
      <c r="M749" s="50" t="str">
        <f>IFERROR(VLOOKUP(A:A,变更记录表_产品!A:K,11,0),"")</f>
        <v/>
      </c>
      <c r="N749" s="50" t="str">
        <f>IFERROR(VLOOKUP(A:A,变更记录表_产品!A:L,12,0),"")</f>
        <v/>
      </c>
      <c r="O749" s="20" t="str">
        <f t="shared" ca="1" si="11"/>
        <v/>
      </c>
      <c r="P749" s="65" t="str">
        <f>IFERROR(VLOOKUP(A:A,变更记录表_产品!A:O,15,0),"")</f>
        <v/>
      </c>
      <c r="Q749" s="70" t="str">
        <f>IFERROR(VLOOKUP(A:A,变更记录表_产品!A:P,16,0),"")</f>
        <v/>
      </c>
      <c r="R749" s="40" t="str">
        <f>IFERROR(VLOOKUP(A:A,变更记录表_产品!A:Q,17,0),"")</f>
        <v/>
      </c>
      <c r="S749" s="70"/>
      <c r="T749" s="71" t="s">
        <v>232</v>
      </c>
    </row>
    <row r="750" spans="1:20">
      <c r="A750" s="21"/>
      <c r="B750" s="50" t="str">
        <f>IFERROR(VLOOKUP(A:A,变更记录表_产品!A:B,2,0),"")</f>
        <v/>
      </c>
      <c r="C750" s="43" t="str">
        <f>IFERROR(VLOOKUP(A:A,变更记录表_产品!A:C,3,0),"")</f>
        <v/>
      </c>
      <c r="D750" s="43" t="str">
        <f>IFERROR(VLOOKUP(A:A,变更记录表_产品!A:D,4,0),"")</f>
        <v/>
      </c>
      <c r="E750" s="43" t="str">
        <f>IFERROR(VLOOKUP(A:A,变更记录表_产品!A:E,5,0),"")</f>
        <v/>
      </c>
      <c r="F750" s="40" t="str">
        <f>IFERROR(VLOOKUP(A:A,变更记录表_产品!A:F,6,0),"")</f>
        <v/>
      </c>
      <c r="G750" s="46" t="str">
        <f>IFERROR(VLOOKUP(A:A,变更记录表_产品!A:G,7,0),"")</f>
        <v/>
      </c>
      <c r="H750" s="57" t="str">
        <f>IFERROR(VLOOKUP(A:A,变更记录表_产品!A:I,9,0),"")</f>
        <v/>
      </c>
      <c r="I750" s="57" t="str">
        <f>IFERROR(VLOOKUP(A:A,变更记录表_产品!A:J,10,0),"")</f>
        <v/>
      </c>
      <c r="J750" s="61" t="str">
        <f>IFERROR(VLOOKUP(A:A,变更记录表_产品!A:H,8,0),"")</f>
        <v/>
      </c>
      <c r="K750" s="65" t="str">
        <f>IFERROR(VLOOKUP(A:A,变更记录表_产品!A:M,13,0),"")</f>
        <v/>
      </c>
      <c r="L750" s="65" t="str">
        <f>IFERROR(VLOOKUP(A:A,变更记录表_产品!A:N,14,0),"")</f>
        <v/>
      </c>
      <c r="M750" s="50" t="str">
        <f>IFERROR(VLOOKUP(A:A,变更记录表_产品!A:K,11,0),"")</f>
        <v/>
      </c>
      <c r="N750" s="50" t="str">
        <f>IFERROR(VLOOKUP(A:A,变更记录表_产品!A:L,12,0),"")</f>
        <v/>
      </c>
      <c r="O750" s="20" t="str">
        <f t="shared" ca="1" si="11"/>
        <v/>
      </c>
      <c r="P750" s="65" t="str">
        <f>IFERROR(VLOOKUP(A:A,变更记录表_产品!A:O,15,0),"")</f>
        <v/>
      </c>
      <c r="Q750" s="70" t="str">
        <f>IFERROR(VLOOKUP(A:A,变更记录表_产品!A:P,16,0),"")</f>
        <v/>
      </c>
      <c r="R750" s="40" t="str">
        <f>IFERROR(VLOOKUP(A:A,变更记录表_产品!A:Q,17,0),"")</f>
        <v/>
      </c>
      <c r="S750" s="70"/>
      <c r="T750" s="71" t="s">
        <v>232</v>
      </c>
    </row>
    <row r="751" spans="1:20">
      <c r="A751" s="21"/>
      <c r="B751" s="50" t="str">
        <f>IFERROR(VLOOKUP(A:A,变更记录表_产品!A:B,2,0),"")</f>
        <v/>
      </c>
      <c r="C751" s="43" t="str">
        <f>IFERROR(VLOOKUP(A:A,变更记录表_产品!A:C,3,0),"")</f>
        <v/>
      </c>
      <c r="D751" s="43" t="str">
        <f>IFERROR(VLOOKUP(A:A,变更记录表_产品!A:D,4,0),"")</f>
        <v/>
      </c>
      <c r="E751" s="43" t="str">
        <f>IFERROR(VLOOKUP(A:A,变更记录表_产品!A:E,5,0),"")</f>
        <v/>
      </c>
      <c r="F751" s="40" t="str">
        <f>IFERROR(VLOOKUP(A:A,变更记录表_产品!A:F,6,0),"")</f>
        <v/>
      </c>
      <c r="G751" s="46" t="str">
        <f>IFERROR(VLOOKUP(A:A,变更记录表_产品!A:G,7,0),"")</f>
        <v/>
      </c>
      <c r="H751" s="57" t="str">
        <f>IFERROR(VLOOKUP(A:A,变更记录表_产品!A:I,9,0),"")</f>
        <v/>
      </c>
      <c r="I751" s="57" t="str">
        <f>IFERROR(VLOOKUP(A:A,变更记录表_产品!A:J,10,0),"")</f>
        <v/>
      </c>
      <c r="J751" s="61" t="str">
        <f>IFERROR(VLOOKUP(A:A,变更记录表_产品!A:H,8,0),"")</f>
        <v/>
      </c>
      <c r="K751" s="65" t="str">
        <f>IFERROR(VLOOKUP(A:A,变更记录表_产品!A:M,13,0),"")</f>
        <v/>
      </c>
      <c r="L751" s="65" t="str">
        <f>IFERROR(VLOOKUP(A:A,变更记录表_产品!A:N,14,0),"")</f>
        <v/>
      </c>
      <c r="M751" s="50" t="str">
        <f>IFERROR(VLOOKUP(A:A,变更记录表_产品!A:K,11,0),"")</f>
        <v/>
      </c>
      <c r="N751" s="50" t="str">
        <f>IFERROR(VLOOKUP(A:A,变更记录表_产品!A:L,12,0),"")</f>
        <v/>
      </c>
      <c r="O751" s="20" t="str">
        <f t="shared" ca="1" si="11"/>
        <v/>
      </c>
      <c r="P751" s="65" t="str">
        <f>IFERROR(VLOOKUP(A:A,变更记录表_产品!A:O,15,0),"")</f>
        <v/>
      </c>
      <c r="Q751" s="70" t="str">
        <f>IFERROR(VLOOKUP(A:A,变更记录表_产品!A:P,16,0),"")</f>
        <v/>
      </c>
      <c r="R751" s="40" t="str">
        <f>IFERROR(VLOOKUP(A:A,变更记录表_产品!A:Q,17,0),"")</f>
        <v/>
      </c>
      <c r="S751" s="70"/>
      <c r="T751" s="71" t="s">
        <v>232</v>
      </c>
    </row>
    <row r="752" spans="1:20">
      <c r="A752" s="21"/>
      <c r="B752" s="50" t="str">
        <f>IFERROR(VLOOKUP(A:A,变更记录表_产品!A:B,2,0),"")</f>
        <v/>
      </c>
      <c r="C752" s="43" t="str">
        <f>IFERROR(VLOOKUP(A:A,变更记录表_产品!A:C,3,0),"")</f>
        <v/>
      </c>
      <c r="D752" s="43" t="str">
        <f>IFERROR(VLOOKUP(A:A,变更记录表_产品!A:D,4,0),"")</f>
        <v/>
      </c>
      <c r="E752" s="43" t="str">
        <f>IFERROR(VLOOKUP(A:A,变更记录表_产品!A:E,5,0),"")</f>
        <v/>
      </c>
      <c r="F752" s="40" t="str">
        <f>IFERROR(VLOOKUP(A:A,变更记录表_产品!A:F,6,0),"")</f>
        <v/>
      </c>
      <c r="G752" s="46" t="str">
        <f>IFERROR(VLOOKUP(A:A,变更记录表_产品!A:G,7,0),"")</f>
        <v/>
      </c>
      <c r="H752" s="57" t="str">
        <f>IFERROR(VLOOKUP(A:A,变更记录表_产品!A:I,9,0),"")</f>
        <v/>
      </c>
      <c r="I752" s="57" t="str">
        <f>IFERROR(VLOOKUP(A:A,变更记录表_产品!A:J,10,0),"")</f>
        <v/>
      </c>
      <c r="J752" s="61" t="str">
        <f>IFERROR(VLOOKUP(A:A,变更记录表_产品!A:H,8,0),"")</f>
        <v/>
      </c>
      <c r="K752" s="65" t="str">
        <f>IFERROR(VLOOKUP(A:A,变更记录表_产品!A:M,13,0),"")</f>
        <v/>
      </c>
      <c r="L752" s="65" t="str">
        <f>IFERROR(VLOOKUP(A:A,变更记录表_产品!A:N,14,0),"")</f>
        <v/>
      </c>
      <c r="M752" s="50" t="str">
        <f>IFERROR(VLOOKUP(A:A,变更记录表_产品!A:K,11,0),"")</f>
        <v/>
      </c>
      <c r="N752" s="50" t="str">
        <f>IFERROR(VLOOKUP(A:A,变更记录表_产品!A:L,12,0),"")</f>
        <v/>
      </c>
      <c r="O752" s="20" t="str">
        <f t="shared" ca="1" si="11"/>
        <v/>
      </c>
      <c r="P752" s="65" t="str">
        <f>IFERROR(VLOOKUP(A:A,变更记录表_产品!A:O,15,0),"")</f>
        <v/>
      </c>
      <c r="Q752" s="70" t="str">
        <f>IFERROR(VLOOKUP(A:A,变更记录表_产品!A:P,16,0),"")</f>
        <v/>
      </c>
      <c r="R752" s="40" t="str">
        <f>IFERROR(VLOOKUP(A:A,变更记录表_产品!A:Q,17,0),"")</f>
        <v/>
      </c>
      <c r="S752" s="70"/>
      <c r="T752" s="71" t="s">
        <v>232</v>
      </c>
    </row>
    <row r="753" spans="1:20">
      <c r="A753" s="21"/>
      <c r="B753" s="50" t="str">
        <f>IFERROR(VLOOKUP(A:A,变更记录表_产品!A:B,2,0),"")</f>
        <v/>
      </c>
      <c r="C753" s="43" t="str">
        <f>IFERROR(VLOOKUP(A:A,变更记录表_产品!A:C,3,0),"")</f>
        <v/>
      </c>
      <c r="D753" s="43" t="str">
        <f>IFERROR(VLOOKUP(A:A,变更记录表_产品!A:D,4,0),"")</f>
        <v/>
      </c>
      <c r="E753" s="43" t="str">
        <f>IFERROR(VLOOKUP(A:A,变更记录表_产品!A:E,5,0),"")</f>
        <v/>
      </c>
      <c r="F753" s="40" t="str">
        <f>IFERROR(VLOOKUP(A:A,变更记录表_产品!A:F,6,0),"")</f>
        <v/>
      </c>
      <c r="G753" s="46" t="str">
        <f>IFERROR(VLOOKUP(A:A,变更记录表_产品!A:G,7,0),"")</f>
        <v/>
      </c>
      <c r="H753" s="57" t="str">
        <f>IFERROR(VLOOKUP(A:A,变更记录表_产品!A:I,9,0),"")</f>
        <v/>
      </c>
      <c r="I753" s="57" t="str">
        <f>IFERROR(VLOOKUP(A:A,变更记录表_产品!A:J,10,0),"")</f>
        <v/>
      </c>
      <c r="J753" s="61" t="str">
        <f>IFERROR(VLOOKUP(A:A,变更记录表_产品!A:H,8,0),"")</f>
        <v/>
      </c>
      <c r="K753" s="65" t="str">
        <f>IFERROR(VLOOKUP(A:A,变更记录表_产品!A:M,13,0),"")</f>
        <v/>
      </c>
      <c r="L753" s="65" t="str">
        <f>IFERROR(VLOOKUP(A:A,变更记录表_产品!A:N,14,0),"")</f>
        <v/>
      </c>
      <c r="M753" s="50" t="str">
        <f>IFERROR(VLOOKUP(A:A,变更记录表_产品!A:K,11,0),"")</f>
        <v/>
      </c>
      <c r="N753" s="50" t="str">
        <f>IFERROR(VLOOKUP(A:A,变更记录表_产品!A:L,12,0),"")</f>
        <v/>
      </c>
      <c r="O753" s="20" t="str">
        <f t="shared" ca="1" si="11"/>
        <v/>
      </c>
      <c r="P753" s="65" t="str">
        <f>IFERROR(VLOOKUP(A:A,变更记录表_产品!A:O,15,0),"")</f>
        <v/>
      </c>
      <c r="Q753" s="70" t="str">
        <f>IFERROR(VLOOKUP(A:A,变更记录表_产品!A:P,16,0),"")</f>
        <v/>
      </c>
      <c r="R753" s="40" t="str">
        <f>IFERROR(VLOOKUP(A:A,变更记录表_产品!A:Q,17,0),"")</f>
        <v/>
      </c>
      <c r="S753" s="70"/>
      <c r="T753" s="71" t="s">
        <v>232</v>
      </c>
    </row>
    <row r="754" spans="1:20">
      <c r="A754" s="21"/>
      <c r="B754" s="50" t="str">
        <f>IFERROR(VLOOKUP(A:A,变更记录表_产品!A:B,2,0),"")</f>
        <v/>
      </c>
      <c r="C754" s="43" t="str">
        <f>IFERROR(VLOOKUP(A:A,变更记录表_产品!A:C,3,0),"")</f>
        <v/>
      </c>
      <c r="D754" s="43" t="str">
        <f>IFERROR(VLOOKUP(A:A,变更记录表_产品!A:D,4,0),"")</f>
        <v/>
      </c>
      <c r="E754" s="43" t="str">
        <f>IFERROR(VLOOKUP(A:A,变更记录表_产品!A:E,5,0),"")</f>
        <v/>
      </c>
      <c r="F754" s="40" t="str">
        <f>IFERROR(VLOOKUP(A:A,变更记录表_产品!A:F,6,0),"")</f>
        <v/>
      </c>
      <c r="G754" s="46" t="str">
        <f>IFERROR(VLOOKUP(A:A,变更记录表_产品!A:G,7,0),"")</f>
        <v/>
      </c>
      <c r="H754" s="57" t="str">
        <f>IFERROR(VLOOKUP(A:A,变更记录表_产品!A:I,9,0),"")</f>
        <v/>
      </c>
      <c r="I754" s="57" t="str">
        <f>IFERROR(VLOOKUP(A:A,变更记录表_产品!A:J,10,0),"")</f>
        <v/>
      </c>
      <c r="J754" s="61" t="str">
        <f>IFERROR(VLOOKUP(A:A,变更记录表_产品!A:H,8,0),"")</f>
        <v/>
      </c>
      <c r="K754" s="65" t="str">
        <f>IFERROR(VLOOKUP(A:A,变更记录表_产品!A:M,13,0),"")</f>
        <v/>
      </c>
      <c r="L754" s="65" t="str">
        <f>IFERROR(VLOOKUP(A:A,变更记录表_产品!A:N,14,0),"")</f>
        <v/>
      </c>
      <c r="M754" s="50" t="str">
        <f>IFERROR(VLOOKUP(A:A,变更记录表_产品!A:K,11,0),"")</f>
        <v/>
      </c>
      <c r="N754" s="50" t="str">
        <f>IFERROR(VLOOKUP(A:A,变更记录表_产品!A:L,12,0),"")</f>
        <v/>
      </c>
      <c r="O754" s="20" t="str">
        <f t="shared" ca="1" si="11"/>
        <v/>
      </c>
      <c r="P754" s="65" t="str">
        <f>IFERROR(VLOOKUP(A:A,变更记录表_产品!A:O,15,0),"")</f>
        <v/>
      </c>
      <c r="Q754" s="70" t="str">
        <f>IFERROR(VLOOKUP(A:A,变更记录表_产品!A:P,16,0),"")</f>
        <v/>
      </c>
      <c r="R754" s="40" t="str">
        <f>IFERROR(VLOOKUP(A:A,变更记录表_产品!A:Q,17,0),"")</f>
        <v/>
      </c>
      <c r="S754" s="70"/>
      <c r="T754" s="71" t="s">
        <v>232</v>
      </c>
    </row>
    <row r="755" spans="1:20">
      <c r="A755" s="21"/>
      <c r="B755" s="50" t="str">
        <f>IFERROR(VLOOKUP(A:A,变更记录表_产品!A:B,2,0),"")</f>
        <v/>
      </c>
      <c r="C755" s="43" t="str">
        <f>IFERROR(VLOOKUP(A:A,变更记录表_产品!A:C,3,0),"")</f>
        <v/>
      </c>
      <c r="D755" s="43" t="str">
        <f>IFERROR(VLOOKUP(A:A,变更记录表_产品!A:D,4,0),"")</f>
        <v/>
      </c>
      <c r="E755" s="43" t="str">
        <f>IFERROR(VLOOKUP(A:A,变更记录表_产品!A:E,5,0),"")</f>
        <v/>
      </c>
      <c r="F755" s="40" t="str">
        <f>IFERROR(VLOOKUP(A:A,变更记录表_产品!A:F,6,0),"")</f>
        <v/>
      </c>
      <c r="G755" s="46" t="str">
        <f>IFERROR(VLOOKUP(A:A,变更记录表_产品!A:G,7,0),"")</f>
        <v/>
      </c>
      <c r="H755" s="57" t="str">
        <f>IFERROR(VLOOKUP(A:A,变更记录表_产品!A:I,9,0),"")</f>
        <v/>
      </c>
      <c r="I755" s="57" t="str">
        <f>IFERROR(VLOOKUP(A:A,变更记录表_产品!A:J,10,0),"")</f>
        <v/>
      </c>
      <c r="J755" s="61" t="str">
        <f>IFERROR(VLOOKUP(A:A,变更记录表_产品!A:H,8,0),"")</f>
        <v/>
      </c>
      <c r="K755" s="65" t="str">
        <f>IFERROR(VLOOKUP(A:A,变更记录表_产品!A:M,13,0),"")</f>
        <v/>
      </c>
      <c r="L755" s="65" t="str">
        <f>IFERROR(VLOOKUP(A:A,变更记录表_产品!A:N,14,0),"")</f>
        <v/>
      </c>
      <c r="M755" s="50" t="str">
        <f>IFERROR(VLOOKUP(A:A,变更记录表_产品!A:K,11,0),"")</f>
        <v/>
      </c>
      <c r="N755" s="50" t="str">
        <f>IFERROR(VLOOKUP(A:A,变更记录表_产品!A:L,12,0),"")</f>
        <v/>
      </c>
      <c r="O755" s="20" t="str">
        <f t="shared" ca="1" si="11"/>
        <v/>
      </c>
      <c r="P755" s="65" t="str">
        <f>IFERROR(VLOOKUP(A:A,变更记录表_产品!A:O,15,0),"")</f>
        <v/>
      </c>
      <c r="Q755" s="70" t="str">
        <f>IFERROR(VLOOKUP(A:A,变更记录表_产品!A:P,16,0),"")</f>
        <v/>
      </c>
      <c r="R755" s="40" t="str">
        <f>IFERROR(VLOOKUP(A:A,变更记录表_产品!A:Q,17,0),"")</f>
        <v/>
      </c>
      <c r="S755" s="70"/>
      <c r="T755" s="71" t="s">
        <v>232</v>
      </c>
    </row>
    <row r="756" spans="1:20">
      <c r="A756" s="21"/>
      <c r="B756" s="50" t="str">
        <f>IFERROR(VLOOKUP(A:A,变更记录表_产品!A:B,2,0),"")</f>
        <v/>
      </c>
      <c r="C756" s="43" t="str">
        <f>IFERROR(VLOOKUP(A:A,变更记录表_产品!A:C,3,0),"")</f>
        <v/>
      </c>
      <c r="D756" s="43" t="str">
        <f>IFERROR(VLOOKUP(A:A,变更记录表_产品!A:D,4,0),"")</f>
        <v/>
      </c>
      <c r="E756" s="43" t="str">
        <f>IFERROR(VLOOKUP(A:A,变更记录表_产品!A:E,5,0),"")</f>
        <v/>
      </c>
      <c r="F756" s="40" t="str">
        <f>IFERROR(VLOOKUP(A:A,变更记录表_产品!A:F,6,0),"")</f>
        <v/>
      </c>
      <c r="G756" s="46" t="str">
        <f>IFERROR(VLOOKUP(A:A,变更记录表_产品!A:G,7,0),"")</f>
        <v/>
      </c>
      <c r="H756" s="57" t="str">
        <f>IFERROR(VLOOKUP(A:A,变更记录表_产品!A:I,9,0),"")</f>
        <v/>
      </c>
      <c r="I756" s="57" t="str">
        <f>IFERROR(VLOOKUP(A:A,变更记录表_产品!A:J,10,0),"")</f>
        <v/>
      </c>
      <c r="J756" s="61" t="str">
        <f>IFERROR(VLOOKUP(A:A,变更记录表_产品!A:H,8,0),"")</f>
        <v/>
      </c>
      <c r="K756" s="65" t="str">
        <f>IFERROR(VLOOKUP(A:A,变更记录表_产品!A:M,13,0),"")</f>
        <v/>
      </c>
      <c r="L756" s="65" t="str">
        <f>IFERROR(VLOOKUP(A:A,变更记录表_产品!A:N,14,0),"")</f>
        <v/>
      </c>
      <c r="M756" s="50" t="str">
        <f>IFERROR(VLOOKUP(A:A,变更记录表_产品!A:K,11,0),"")</f>
        <v/>
      </c>
      <c r="N756" s="50" t="str">
        <f>IFERROR(VLOOKUP(A:A,变更记录表_产品!A:L,12,0),"")</f>
        <v/>
      </c>
      <c r="O756" s="20" t="str">
        <f t="shared" ca="1" si="11"/>
        <v/>
      </c>
      <c r="P756" s="65" t="str">
        <f>IFERROR(VLOOKUP(A:A,变更记录表_产品!A:O,15,0),"")</f>
        <v/>
      </c>
      <c r="Q756" s="70" t="str">
        <f>IFERROR(VLOOKUP(A:A,变更记录表_产品!A:P,16,0),"")</f>
        <v/>
      </c>
      <c r="R756" s="40" t="str">
        <f>IFERROR(VLOOKUP(A:A,变更记录表_产品!A:Q,17,0),"")</f>
        <v/>
      </c>
      <c r="S756" s="70"/>
      <c r="T756" s="71" t="s">
        <v>232</v>
      </c>
    </row>
    <row r="757" spans="1:20">
      <c r="A757" s="21"/>
      <c r="B757" s="50" t="str">
        <f>IFERROR(VLOOKUP(A:A,变更记录表_产品!A:B,2,0),"")</f>
        <v/>
      </c>
      <c r="C757" s="43" t="str">
        <f>IFERROR(VLOOKUP(A:A,变更记录表_产品!A:C,3,0),"")</f>
        <v/>
      </c>
      <c r="D757" s="43" t="str">
        <f>IFERROR(VLOOKUP(A:A,变更记录表_产品!A:D,4,0),"")</f>
        <v/>
      </c>
      <c r="E757" s="43" t="str">
        <f>IFERROR(VLOOKUP(A:A,变更记录表_产品!A:E,5,0),"")</f>
        <v/>
      </c>
      <c r="F757" s="40" t="str">
        <f>IFERROR(VLOOKUP(A:A,变更记录表_产品!A:F,6,0),"")</f>
        <v/>
      </c>
      <c r="G757" s="46" t="str">
        <f>IFERROR(VLOOKUP(A:A,变更记录表_产品!A:G,7,0),"")</f>
        <v/>
      </c>
      <c r="H757" s="57" t="str">
        <f>IFERROR(VLOOKUP(A:A,变更记录表_产品!A:I,9,0),"")</f>
        <v/>
      </c>
      <c r="I757" s="57" t="str">
        <f>IFERROR(VLOOKUP(A:A,变更记录表_产品!A:J,10,0),"")</f>
        <v/>
      </c>
      <c r="J757" s="61" t="str">
        <f>IFERROR(VLOOKUP(A:A,变更记录表_产品!A:H,8,0),"")</f>
        <v/>
      </c>
      <c r="K757" s="65" t="str">
        <f>IFERROR(VLOOKUP(A:A,变更记录表_产品!A:M,13,0),"")</f>
        <v/>
      </c>
      <c r="L757" s="65" t="str">
        <f>IFERROR(VLOOKUP(A:A,变更记录表_产品!A:N,14,0),"")</f>
        <v/>
      </c>
      <c r="M757" s="50" t="str">
        <f>IFERROR(VLOOKUP(A:A,变更记录表_产品!A:K,11,0),"")</f>
        <v/>
      </c>
      <c r="N757" s="50" t="str">
        <f>IFERROR(VLOOKUP(A:A,变更记录表_产品!A:L,12,0),"")</f>
        <v/>
      </c>
      <c r="O757" s="20" t="str">
        <f t="shared" ca="1" si="11"/>
        <v/>
      </c>
      <c r="P757" s="65" t="str">
        <f>IFERROR(VLOOKUP(A:A,变更记录表_产品!A:O,15,0),"")</f>
        <v/>
      </c>
      <c r="Q757" s="70" t="str">
        <f>IFERROR(VLOOKUP(A:A,变更记录表_产品!A:P,16,0),"")</f>
        <v/>
      </c>
      <c r="R757" s="40" t="str">
        <f>IFERROR(VLOOKUP(A:A,变更记录表_产品!A:Q,17,0),"")</f>
        <v/>
      </c>
      <c r="S757" s="70"/>
      <c r="T757" s="71" t="s">
        <v>232</v>
      </c>
    </row>
    <row r="758" spans="1:20">
      <c r="A758" s="21"/>
      <c r="B758" s="50" t="str">
        <f>IFERROR(VLOOKUP(A:A,变更记录表_产品!A:B,2,0),"")</f>
        <v/>
      </c>
      <c r="C758" s="43" t="str">
        <f>IFERROR(VLOOKUP(A:A,变更记录表_产品!A:C,3,0),"")</f>
        <v/>
      </c>
      <c r="D758" s="43" t="str">
        <f>IFERROR(VLOOKUP(A:A,变更记录表_产品!A:D,4,0),"")</f>
        <v/>
      </c>
      <c r="E758" s="43" t="str">
        <f>IFERROR(VLOOKUP(A:A,变更记录表_产品!A:E,5,0),"")</f>
        <v/>
      </c>
      <c r="F758" s="40" t="str">
        <f>IFERROR(VLOOKUP(A:A,变更记录表_产品!A:F,6,0),"")</f>
        <v/>
      </c>
      <c r="G758" s="46" t="str">
        <f>IFERROR(VLOOKUP(A:A,变更记录表_产品!A:G,7,0),"")</f>
        <v/>
      </c>
      <c r="H758" s="57" t="str">
        <f>IFERROR(VLOOKUP(A:A,变更记录表_产品!A:I,9,0),"")</f>
        <v/>
      </c>
      <c r="I758" s="57" t="str">
        <f>IFERROR(VLOOKUP(A:A,变更记录表_产品!A:J,10,0),"")</f>
        <v/>
      </c>
      <c r="J758" s="61" t="str">
        <f>IFERROR(VLOOKUP(A:A,变更记录表_产品!A:H,8,0),"")</f>
        <v/>
      </c>
      <c r="K758" s="65" t="str">
        <f>IFERROR(VLOOKUP(A:A,变更记录表_产品!A:M,13,0),"")</f>
        <v/>
      </c>
      <c r="L758" s="65" t="str">
        <f>IFERROR(VLOOKUP(A:A,变更记录表_产品!A:N,14,0),"")</f>
        <v/>
      </c>
      <c r="M758" s="50" t="str">
        <f>IFERROR(VLOOKUP(A:A,变更记录表_产品!A:K,11,0),"")</f>
        <v/>
      </c>
      <c r="N758" s="50" t="str">
        <f>IFERROR(VLOOKUP(A:A,变更记录表_产品!A:L,12,0),"")</f>
        <v/>
      </c>
      <c r="O758" s="20" t="str">
        <f t="shared" ca="1" si="11"/>
        <v/>
      </c>
      <c r="P758" s="65" t="str">
        <f>IFERROR(VLOOKUP(A:A,变更记录表_产品!A:O,15,0),"")</f>
        <v/>
      </c>
      <c r="Q758" s="70" t="str">
        <f>IFERROR(VLOOKUP(A:A,变更记录表_产品!A:P,16,0),"")</f>
        <v/>
      </c>
      <c r="R758" s="40" t="str">
        <f>IFERROR(VLOOKUP(A:A,变更记录表_产品!A:Q,17,0),"")</f>
        <v/>
      </c>
      <c r="S758" s="70"/>
      <c r="T758" s="71" t="s">
        <v>232</v>
      </c>
    </row>
    <row r="759" spans="1:20">
      <c r="A759" s="21"/>
      <c r="B759" s="50" t="str">
        <f>IFERROR(VLOOKUP(A:A,变更记录表_产品!A:B,2,0),"")</f>
        <v/>
      </c>
      <c r="C759" s="43" t="str">
        <f>IFERROR(VLOOKUP(A:A,变更记录表_产品!A:C,3,0),"")</f>
        <v/>
      </c>
      <c r="D759" s="43" t="str">
        <f>IFERROR(VLOOKUP(A:A,变更记录表_产品!A:D,4,0),"")</f>
        <v/>
      </c>
      <c r="E759" s="43" t="str">
        <f>IFERROR(VLOOKUP(A:A,变更记录表_产品!A:E,5,0),"")</f>
        <v/>
      </c>
      <c r="F759" s="40" t="str">
        <f>IFERROR(VLOOKUP(A:A,变更记录表_产品!A:F,6,0),"")</f>
        <v/>
      </c>
      <c r="G759" s="46" t="str">
        <f>IFERROR(VLOOKUP(A:A,变更记录表_产品!A:G,7,0),"")</f>
        <v/>
      </c>
      <c r="H759" s="57" t="str">
        <f>IFERROR(VLOOKUP(A:A,变更记录表_产品!A:I,9,0),"")</f>
        <v/>
      </c>
      <c r="I759" s="57" t="str">
        <f>IFERROR(VLOOKUP(A:A,变更记录表_产品!A:J,10,0),"")</f>
        <v/>
      </c>
      <c r="J759" s="61" t="str">
        <f>IFERROR(VLOOKUP(A:A,变更记录表_产品!A:H,8,0),"")</f>
        <v/>
      </c>
      <c r="K759" s="65" t="str">
        <f>IFERROR(VLOOKUP(A:A,变更记录表_产品!A:M,13,0),"")</f>
        <v/>
      </c>
      <c r="L759" s="65" t="str">
        <f>IFERROR(VLOOKUP(A:A,变更记录表_产品!A:N,14,0),"")</f>
        <v/>
      </c>
      <c r="M759" s="50" t="str">
        <f>IFERROR(VLOOKUP(A:A,变更记录表_产品!A:K,11,0),"")</f>
        <v/>
      </c>
      <c r="N759" s="50" t="str">
        <f>IFERROR(VLOOKUP(A:A,变更记录表_产品!A:L,12,0),"")</f>
        <v/>
      </c>
      <c r="O759" s="20" t="str">
        <f t="shared" ca="1" si="11"/>
        <v/>
      </c>
      <c r="P759" s="65" t="str">
        <f>IFERROR(VLOOKUP(A:A,变更记录表_产品!A:O,15,0),"")</f>
        <v/>
      </c>
      <c r="Q759" s="70" t="str">
        <f>IFERROR(VLOOKUP(A:A,变更记录表_产品!A:P,16,0),"")</f>
        <v/>
      </c>
      <c r="R759" s="40" t="str">
        <f>IFERROR(VLOOKUP(A:A,变更记录表_产品!A:Q,17,0),"")</f>
        <v/>
      </c>
      <c r="S759" s="70"/>
      <c r="T759" s="71" t="s">
        <v>232</v>
      </c>
    </row>
    <row r="760" spans="1:20">
      <c r="A760" s="21"/>
      <c r="B760" s="50" t="str">
        <f>IFERROR(VLOOKUP(A:A,变更记录表_产品!A:B,2,0),"")</f>
        <v/>
      </c>
      <c r="C760" s="43" t="str">
        <f>IFERROR(VLOOKUP(A:A,变更记录表_产品!A:C,3,0),"")</f>
        <v/>
      </c>
      <c r="D760" s="43" t="str">
        <f>IFERROR(VLOOKUP(A:A,变更记录表_产品!A:D,4,0),"")</f>
        <v/>
      </c>
      <c r="E760" s="43" t="str">
        <f>IFERROR(VLOOKUP(A:A,变更记录表_产品!A:E,5,0),"")</f>
        <v/>
      </c>
      <c r="F760" s="40" t="str">
        <f>IFERROR(VLOOKUP(A:A,变更记录表_产品!A:F,6,0),"")</f>
        <v/>
      </c>
      <c r="G760" s="46" t="str">
        <f>IFERROR(VLOOKUP(A:A,变更记录表_产品!A:G,7,0),"")</f>
        <v/>
      </c>
      <c r="H760" s="57" t="str">
        <f>IFERROR(VLOOKUP(A:A,变更记录表_产品!A:I,9,0),"")</f>
        <v/>
      </c>
      <c r="I760" s="57" t="str">
        <f>IFERROR(VLOOKUP(A:A,变更记录表_产品!A:J,10,0),"")</f>
        <v/>
      </c>
      <c r="J760" s="61" t="str">
        <f>IFERROR(VLOOKUP(A:A,变更记录表_产品!A:H,8,0),"")</f>
        <v/>
      </c>
      <c r="K760" s="65" t="str">
        <f>IFERROR(VLOOKUP(A:A,变更记录表_产品!A:M,13,0),"")</f>
        <v/>
      </c>
      <c r="L760" s="65" t="str">
        <f>IFERROR(VLOOKUP(A:A,变更记录表_产品!A:N,14,0),"")</f>
        <v/>
      </c>
      <c r="M760" s="50" t="str">
        <f>IFERROR(VLOOKUP(A:A,变更记录表_产品!A:K,11,0),"")</f>
        <v/>
      </c>
      <c r="N760" s="50" t="str">
        <f>IFERROR(VLOOKUP(A:A,变更记录表_产品!A:L,12,0),"")</f>
        <v/>
      </c>
      <c r="O760" s="20" t="str">
        <f t="shared" ca="1" si="11"/>
        <v/>
      </c>
      <c r="P760" s="65" t="str">
        <f>IFERROR(VLOOKUP(A:A,变更记录表_产品!A:O,15,0),"")</f>
        <v/>
      </c>
      <c r="Q760" s="70" t="str">
        <f>IFERROR(VLOOKUP(A:A,变更记录表_产品!A:P,16,0),"")</f>
        <v/>
      </c>
      <c r="R760" s="40" t="str">
        <f>IFERROR(VLOOKUP(A:A,变更记录表_产品!A:Q,17,0),"")</f>
        <v/>
      </c>
      <c r="S760" s="70"/>
      <c r="T760" s="71" t="s">
        <v>232</v>
      </c>
    </row>
    <row r="761" spans="1:20">
      <c r="A761" s="21"/>
      <c r="B761" s="50" t="str">
        <f>IFERROR(VLOOKUP(A:A,变更记录表_产品!A:B,2,0),"")</f>
        <v/>
      </c>
      <c r="C761" s="43" t="str">
        <f>IFERROR(VLOOKUP(A:A,变更记录表_产品!A:C,3,0),"")</f>
        <v/>
      </c>
      <c r="D761" s="43" t="str">
        <f>IFERROR(VLOOKUP(A:A,变更记录表_产品!A:D,4,0),"")</f>
        <v/>
      </c>
      <c r="E761" s="43" t="str">
        <f>IFERROR(VLOOKUP(A:A,变更记录表_产品!A:E,5,0),"")</f>
        <v/>
      </c>
      <c r="F761" s="40" t="str">
        <f>IFERROR(VLOOKUP(A:A,变更记录表_产品!A:F,6,0),"")</f>
        <v/>
      </c>
      <c r="G761" s="46" t="str">
        <f>IFERROR(VLOOKUP(A:A,变更记录表_产品!A:G,7,0),"")</f>
        <v/>
      </c>
      <c r="H761" s="57" t="str">
        <f>IFERROR(VLOOKUP(A:A,变更记录表_产品!A:I,9,0),"")</f>
        <v/>
      </c>
      <c r="I761" s="57" t="str">
        <f>IFERROR(VLOOKUP(A:A,变更记录表_产品!A:J,10,0),"")</f>
        <v/>
      </c>
      <c r="J761" s="61" t="str">
        <f>IFERROR(VLOOKUP(A:A,变更记录表_产品!A:H,8,0),"")</f>
        <v/>
      </c>
      <c r="K761" s="65" t="str">
        <f>IFERROR(VLOOKUP(A:A,变更记录表_产品!A:M,13,0),"")</f>
        <v/>
      </c>
      <c r="L761" s="65" t="str">
        <f>IFERROR(VLOOKUP(A:A,变更记录表_产品!A:N,14,0),"")</f>
        <v/>
      </c>
      <c r="M761" s="50" t="str">
        <f>IFERROR(VLOOKUP(A:A,变更记录表_产品!A:K,11,0),"")</f>
        <v/>
      </c>
      <c r="N761" s="50" t="str">
        <f>IFERROR(VLOOKUP(A:A,变更记录表_产品!A:L,12,0),"")</f>
        <v/>
      </c>
      <c r="O761" s="20" t="str">
        <f t="shared" ca="1" si="11"/>
        <v/>
      </c>
      <c r="P761" s="65" t="str">
        <f>IFERROR(VLOOKUP(A:A,变更记录表_产品!A:O,15,0),"")</f>
        <v/>
      </c>
      <c r="Q761" s="70" t="str">
        <f>IFERROR(VLOOKUP(A:A,变更记录表_产品!A:P,16,0),"")</f>
        <v/>
      </c>
      <c r="R761" s="40" t="str">
        <f>IFERROR(VLOOKUP(A:A,变更记录表_产品!A:Q,17,0),"")</f>
        <v/>
      </c>
      <c r="S761" s="70"/>
      <c r="T761" s="71" t="s">
        <v>232</v>
      </c>
    </row>
    <row r="762" spans="1:20">
      <c r="A762" s="21"/>
      <c r="B762" s="50" t="str">
        <f>IFERROR(VLOOKUP(A:A,变更记录表_产品!A:B,2,0),"")</f>
        <v/>
      </c>
      <c r="C762" s="43" t="str">
        <f>IFERROR(VLOOKUP(A:A,变更记录表_产品!A:C,3,0),"")</f>
        <v/>
      </c>
      <c r="D762" s="43" t="str">
        <f>IFERROR(VLOOKUP(A:A,变更记录表_产品!A:D,4,0),"")</f>
        <v/>
      </c>
      <c r="E762" s="43" t="str">
        <f>IFERROR(VLOOKUP(A:A,变更记录表_产品!A:E,5,0),"")</f>
        <v/>
      </c>
      <c r="F762" s="40" t="str">
        <f>IFERROR(VLOOKUP(A:A,变更记录表_产品!A:F,6,0),"")</f>
        <v/>
      </c>
      <c r="G762" s="46" t="str">
        <f>IFERROR(VLOOKUP(A:A,变更记录表_产品!A:G,7,0),"")</f>
        <v/>
      </c>
      <c r="H762" s="57" t="str">
        <f>IFERROR(VLOOKUP(A:A,变更记录表_产品!A:I,9,0),"")</f>
        <v/>
      </c>
      <c r="I762" s="57" t="str">
        <f>IFERROR(VLOOKUP(A:A,变更记录表_产品!A:J,10,0),"")</f>
        <v/>
      </c>
      <c r="J762" s="61" t="str">
        <f>IFERROR(VLOOKUP(A:A,变更记录表_产品!A:H,8,0),"")</f>
        <v/>
      </c>
      <c r="K762" s="65" t="str">
        <f>IFERROR(VLOOKUP(A:A,变更记录表_产品!A:M,13,0),"")</f>
        <v/>
      </c>
      <c r="L762" s="65" t="str">
        <f>IFERROR(VLOOKUP(A:A,变更记录表_产品!A:N,14,0),"")</f>
        <v/>
      </c>
      <c r="M762" s="50" t="str">
        <f>IFERROR(VLOOKUP(A:A,变更记录表_产品!A:K,11,0),"")</f>
        <v/>
      </c>
      <c r="N762" s="50" t="str">
        <f>IFERROR(VLOOKUP(A:A,变更记录表_产品!A:L,12,0),"")</f>
        <v/>
      </c>
      <c r="O762" s="20" t="str">
        <f t="shared" ca="1" si="11"/>
        <v/>
      </c>
      <c r="P762" s="65" t="str">
        <f>IFERROR(VLOOKUP(A:A,变更记录表_产品!A:O,15,0),"")</f>
        <v/>
      </c>
      <c r="Q762" s="70" t="str">
        <f>IFERROR(VLOOKUP(A:A,变更记录表_产品!A:P,16,0),"")</f>
        <v/>
      </c>
      <c r="R762" s="40" t="str">
        <f>IFERROR(VLOOKUP(A:A,变更记录表_产品!A:Q,17,0),"")</f>
        <v/>
      </c>
      <c r="S762" s="70"/>
      <c r="T762" s="71" t="s">
        <v>232</v>
      </c>
    </row>
    <row r="763" spans="1:20">
      <c r="A763" s="21"/>
      <c r="B763" s="50" t="str">
        <f>IFERROR(VLOOKUP(A:A,变更记录表_产品!A:B,2,0),"")</f>
        <v/>
      </c>
      <c r="C763" s="43" t="str">
        <f>IFERROR(VLOOKUP(A:A,变更记录表_产品!A:C,3,0),"")</f>
        <v/>
      </c>
      <c r="D763" s="43" t="str">
        <f>IFERROR(VLOOKUP(A:A,变更记录表_产品!A:D,4,0),"")</f>
        <v/>
      </c>
      <c r="E763" s="43" t="str">
        <f>IFERROR(VLOOKUP(A:A,变更记录表_产品!A:E,5,0),"")</f>
        <v/>
      </c>
      <c r="F763" s="40" t="str">
        <f>IFERROR(VLOOKUP(A:A,变更记录表_产品!A:F,6,0),"")</f>
        <v/>
      </c>
      <c r="G763" s="46" t="str">
        <f>IFERROR(VLOOKUP(A:A,变更记录表_产品!A:G,7,0),"")</f>
        <v/>
      </c>
      <c r="H763" s="57" t="str">
        <f>IFERROR(VLOOKUP(A:A,变更记录表_产品!A:I,9,0),"")</f>
        <v/>
      </c>
      <c r="I763" s="57" t="str">
        <f>IFERROR(VLOOKUP(A:A,变更记录表_产品!A:J,10,0),"")</f>
        <v/>
      </c>
      <c r="J763" s="61" t="str">
        <f>IFERROR(VLOOKUP(A:A,变更记录表_产品!A:H,8,0),"")</f>
        <v/>
      </c>
      <c r="K763" s="65" t="str">
        <f>IFERROR(VLOOKUP(A:A,变更记录表_产品!A:M,13,0),"")</f>
        <v/>
      </c>
      <c r="L763" s="65" t="str">
        <f>IFERROR(VLOOKUP(A:A,变更记录表_产品!A:N,14,0),"")</f>
        <v/>
      </c>
      <c r="M763" s="50" t="str">
        <f>IFERROR(VLOOKUP(A:A,变更记录表_产品!A:K,11,0),"")</f>
        <v/>
      </c>
      <c r="N763" s="50" t="str">
        <f>IFERROR(VLOOKUP(A:A,变更记录表_产品!A:L,12,0),"")</f>
        <v/>
      </c>
      <c r="O763" s="20" t="str">
        <f t="shared" ca="1" si="11"/>
        <v/>
      </c>
      <c r="P763" s="65" t="str">
        <f>IFERROR(VLOOKUP(A:A,变更记录表_产品!A:O,15,0),"")</f>
        <v/>
      </c>
      <c r="Q763" s="70" t="str">
        <f>IFERROR(VLOOKUP(A:A,变更记录表_产品!A:P,16,0),"")</f>
        <v/>
      </c>
      <c r="R763" s="40" t="str">
        <f>IFERROR(VLOOKUP(A:A,变更记录表_产品!A:Q,17,0),"")</f>
        <v/>
      </c>
      <c r="S763" s="70"/>
      <c r="T763" s="71" t="s">
        <v>232</v>
      </c>
    </row>
    <row r="764" spans="1:20">
      <c r="A764" s="21"/>
      <c r="B764" s="50" t="str">
        <f>IFERROR(VLOOKUP(A:A,变更记录表_产品!A:B,2,0),"")</f>
        <v/>
      </c>
      <c r="C764" s="43" t="str">
        <f>IFERROR(VLOOKUP(A:A,变更记录表_产品!A:C,3,0),"")</f>
        <v/>
      </c>
      <c r="D764" s="43" t="str">
        <f>IFERROR(VLOOKUP(A:A,变更记录表_产品!A:D,4,0),"")</f>
        <v/>
      </c>
      <c r="E764" s="43" t="str">
        <f>IFERROR(VLOOKUP(A:A,变更记录表_产品!A:E,5,0),"")</f>
        <v/>
      </c>
      <c r="F764" s="40" t="str">
        <f>IFERROR(VLOOKUP(A:A,变更记录表_产品!A:F,6,0),"")</f>
        <v/>
      </c>
      <c r="G764" s="46" t="str">
        <f>IFERROR(VLOOKUP(A:A,变更记录表_产品!A:G,7,0),"")</f>
        <v/>
      </c>
      <c r="H764" s="57" t="str">
        <f>IFERROR(VLOOKUP(A:A,变更记录表_产品!A:I,9,0),"")</f>
        <v/>
      </c>
      <c r="I764" s="57" t="str">
        <f>IFERROR(VLOOKUP(A:A,变更记录表_产品!A:J,10,0),"")</f>
        <v/>
      </c>
      <c r="J764" s="61" t="str">
        <f>IFERROR(VLOOKUP(A:A,变更记录表_产品!A:H,8,0),"")</f>
        <v/>
      </c>
      <c r="K764" s="65" t="str">
        <f>IFERROR(VLOOKUP(A:A,变更记录表_产品!A:M,13,0),"")</f>
        <v/>
      </c>
      <c r="L764" s="65" t="str">
        <f>IFERROR(VLOOKUP(A:A,变更记录表_产品!A:N,14,0),"")</f>
        <v/>
      </c>
      <c r="M764" s="50" t="str">
        <f>IFERROR(VLOOKUP(A:A,变更记录表_产品!A:K,11,0),"")</f>
        <v/>
      </c>
      <c r="N764" s="50" t="str">
        <f>IFERROR(VLOOKUP(A:A,变更记录表_产品!A:L,12,0),"")</f>
        <v/>
      </c>
      <c r="O764" s="20" t="str">
        <f t="shared" ca="1" si="11"/>
        <v/>
      </c>
      <c r="P764" s="65" t="str">
        <f>IFERROR(VLOOKUP(A:A,变更记录表_产品!A:O,15,0),"")</f>
        <v/>
      </c>
      <c r="Q764" s="70" t="str">
        <f>IFERROR(VLOOKUP(A:A,变更记录表_产品!A:P,16,0),"")</f>
        <v/>
      </c>
      <c r="R764" s="40" t="str">
        <f>IFERROR(VLOOKUP(A:A,变更记录表_产品!A:Q,17,0),"")</f>
        <v/>
      </c>
      <c r="S764" s="70"/>
      <c r="T764" s="71" t="s">
        <v>232</v>
      </c>
    </row>
    <row r="765" spans="1:20">
      <c r="A765" s="21"/>
      <c r="B765" s="50" t="str">
        <f>IFERROR(VLOOKUP(A:A,变更记录表_产品!A:B,2,0),"")</f>
        <v/>
      </c>
      <c r="C765" s="43" t="str">
        <f>IFERROR(VLOOKUP(A:A,变更记录表_产品!A:C,3,0),"")</f>
        <v/>
      </c>
      <c r="D765" s="43" t="str">
        <f>IFERROR(VLOOKUP(A:A,变更记录表_产品!A:D,4,0),"")</f>
        <v/>
      </c>
      <c r="E765" s="43" t="str">
        <f>IFERROR(VLOOKUP(A:A,变更记录表_产品!A:E,5,0),"")</f>
        <v/>
      </c>
      <c r="F765" s="40" t="str">
        <f>IFERROR(VLOOKUP(A:A,变更记录表_产品!A:F,6,0),"")</f>
        <v/>
      </c>
      <c r="G765" s="46" t="str">
        <f>IFERROR(VLOOKUP(A:A,变更记录表_产品!A:G,7,0),"")</f>
        <v/>
      </c>
      <c r="H765" s="57" t="str">
        <f>IFERROR(VLOOKUP(A:A,变更记录表_产品!A:I,9,0),"")</f>
        <v/>
      </c>
      <c r="I765" s="57" t="str">
        <f>IFERROR(VLOOKUP(A:A,变更记录表_产品!A:J,10,0),"")</f>
        <v/>
      </c>
      <c r="J765" s="61" t="str">
        <f>IFERROR(VLOOKUP(A:A,变更记录表_产品!A:H,8,0),"")</f>
        <v/>
      </c>
      <c r="K765" s="65" t="str">
        <f>IFERROR(VLOOKUP(A:A,变更记录表_产品!A:M,13,0),"")</f>
        <v/>
      </c>
      <c r="L765" s="65" t="str">
        <f>IFERROR(VLOOKUP(A:A,变更记录表_产品!A:N,14,0),"")</f>
        <v/>
      </c>
      <c r="M765" s="50" t="str">
        <f>IFERROR(VLOOKUP(A:A,变更记录表_产品!A:K,11,0),"")</f>
        <v/>
      </c>
      <c r="N765" s="50" t="str">
        <f>IFERROR(VLOOKUP(A:A,变更记录表_产品!A:L,12,0),"")</f>
        <v/>
      </c>
      <c r="O765" s="20" t="str">
        <f t="shared" ca="1" si="11"/>
        <v/>
      </c>
      <c r="P765" s="65" t="str">
        <f>IFERROR(VLOOKUP(A:A,变更记录表_产品!A:O,15,0),"")</f>
        <v/>
      </c>
      <c r="Q765" s="70" t="str">
        <f>IFERROR(VLOOKUP(A:A,变更记录表_产品!A:P,16,0),"")</f>
        <v/>
      </c>
      <c r="R765" s="40" t="str">
        <f>IFERROR(VLOOKUP(A:A,变更记录表_产品!A:Q,17,0),"")</f>
        <v/>
      </c>
      <c r="S765" s="70"/>
      <c r="T765" s="71" t="s">
        <v>232</v>
      </c>
    </row>
    <row r="766" spans="1:20">
      <c r="A766" s="21"/>
      <c r="B766" s="50" t="str">
        <f>IFERROR(VLOOKUP(A:A,变更记录表_产品!A:B,2,0),"")</f>
        <v/>
      </c>
      <c r="C766" s="43" t="str">
        <f>IFERROR(VLOOKUP(A:A,变更记录表_产品!A:C,3,0),"")</f>
        <v/>
      </c>
      <c r="D766" s="43" t="str">
        <f>IFERROR(VLOOKUP(A:A,变更记录表_产品!A:D,4,0),"")</f>
        <v/>
      </c>
      <c r="E766" s="43" t="str">
        <f>IFERROR(VLOOKUP(A:A,变更记录表_产品!A:E,5,0),"")</f>
        <v/>
      </c>
      <c r="F766" s="40" t="str">
        <f>IFERROR(VLOOKUP(A:A,变更记录表_产品!A:F,6,0),"")</f>
        <v/>
      </c>
      <c r="G766" s="46" t="str">
        <f>IFERROR(VLOOKUP(A:A,变更记录表_产品!A:G,7,0),"")</f>
        <v/>
      </c>
      <c r="H766" s="57" t="str">
        <f>IFERROR(VLOOKUP(A:A,变更记录表_产品!A:I,9,0),"")</f>
        <v/>
      </c>
      <c r="I766" s="57" t="str">
        <f>IFERROR(VLOOKUP(A:A,变更记录表_产品!A:J,10,0),"")</f>
        <v/>
      </c>
      <c r="J766" s="61" t="str">
        <f>IFERROR(VLOOKUP(A:A,变更记录表_产品!A:H,8,0),"")</f>
        <v/>
      </c>
      <c r="K766" s="65" t="str">
        <f>IFERROR(VLOOKUP(A:A,变更记录表_产品!A:M,13,0),"")</f>
        <v/>
      </c>
      <c r="L766" s="65" t="str">
        <f>IFERROR(VLOOKUP(A:A,变更记录表_产品!A:N,14,0),"")</f>
        <v/>
      </c>
      <c r="M766" s="50" t="str">
        <f>IFERROR(VLOOKUP(A:A,变更记录表_产品!A:K,11,0),"")</f>
        <v/>
      </c>
      <c r="N766" s="50" t="str">
        <f>IFERROR(VLOOKUP(A:A,变更记录表_产品!A:L,12,0),"")</f>
        <v/>
      </c>
      <c r="O766" s="20" t="str">
        <f t="shared" ca="1" si="11"/>
        <v/>
      </c>
      <c r="P766" s="65" t="str">
        <f>IFERROR(VLOOKUP(A:A,变更记录表_产品!A:O,15,0),"")</f>
        <v/>
      </c>
      <c r="Q766" s="70" t="str">
        <f>IFERROR(VLOOKUP(A:A,变更记录表_产品!A:P,16,0),"")</f>
        <v/>
      </c>
      <c r="R766" s="40" t="str">
        <f>IFERROR(VLOOKUP(A:A,变更记录表_产品!A:Q,17,0),"")</f>
        <v/>
      </c>
      <c r="S766" s="70"/>
      <c r="T766" s="71" t="s">
        <v>232</v>
      </c>
    </row>
    <row r="767" spans="1:20">
      <c r="A767" s="21"/>
      <c r="B767" s="50" t="str">
        <f>IFERROR(VLOOKUP(A:A,变更记录表_产品!A:B,2,0),"")</f>
        <v/>
      </c>
      <c r="C767" s="43" t="str">
        <f>IFERROR(VLOOKUP(A:A,变更记录表_产品!A:C,3,0),"")</f>
        <v/>
      </c>
      <c r="D767" s="43" t="str">
        <f>IFERROR(VLOOKUP(A:A,变更记录表_产品!A:D,4,0),"")</f>
        <v/>
      </c>
      <c r="E767" s="43" t="str">
        <f>IFERROR(VLOOKUP(A:A,变更记录表_产品!A:E,5,0),"")</f>
        <v/>
      </c>
      <c r="F767" s="40" t="str">
        <f>IFERROR(VLOOKUP(A:A,变更记录表_产品!A:F,6,0),"")</f>
        <v/>
      </c>
      <c r="G767" s="46" t="str">
        <f>IFERROR(VLOOKUP(A:A,变更记录表_产品!A:G,7,0),"")</f>
        <v/>
      </c>
      <c r="H767" s="57" t="str">
        <f>IFERROR(VLOOKUP(A:A,变更记录表_产品!A:I,9,0),"")</f>
        <v/>
      </c>
      <c r="I767" s="57" t="str">
        <f>IFERROR(VLOOKUP(A:A,变更记录表_产品!A:J,10,0),"")</f>
        <v/>
      </c>
      <c r="J767" s="61" t="str">
        <f>IFERROR(VLOOKUP(A:A,变更记录表_产品!A:H,8,0),"")</f>
        <v/>
      </c>
      <c r="K767" s="65" t="str">
        <f>IFERROR(VLOOKUP(A:A,变更记录表_产品!A:M,13,0),"")</f>
        <v/>
      </c>
      <c r="L767" s="65" t="str">
        <f>IFERROR(VLOOKUP(A:A,变更记录表_产品!A:N,14,0),"")</f>
        <v/>
      </c>
      <c r="M767" s="50" t="str">
        <f>IFERROR(VLOOKUP(A:A,变更记录表_产品!A:K,11,0),"")</f>
        <v/>
      </c>
      <c r="N767" s="50" t="str">
        <f>IFERROR(VLOOKUP(A:A,变更记录表_产品!A:L,12,0),"")</f>
        <v/>
      </c>
      <c r="O767" s="20" t="str">
        <f t="shared" ca="1" si="11"/>
        <v/>
      </c>
      <c r="P767" s="65" t="str">
        <f>IFERROR(VLOOKUP(A:A,变更记录表_产品!A:O,15,0),"")</f>
        <v/>
      </c>
      <c r="Q767" s="70" t="str">
        <f>IFERROR(VLOOKUP(A:A,变更记录表_产品!A:P,16,0),"")</f>
        <v/>
      </c>
      <c r="R767" s="40" t="str">
        <f>IFERROR(VLOOKUP(A:A,变更记录表_产品!A:Q,17,0),"")</f>
        <v/>
      </c>
      <c r="S767" s="70"/>
      <c r="T767" s="71" t="s">
        <v>232</v>
      </c>
    </row>
    <row r="768" spans="1:20">
      <c r="A768" s="21"/>
      <c r="B768" s="50" t="str">
        <f>IFERROR(VLOOKUP(A:A,变更记录表_产品!A:B,2,0),"")</f>
        <v/>
      </c>
      <c r="C768" s="43" t="str">
        <f>IFERROR(VLOOKUP(A:A,变更记录表_产品!A:C,3,0),"")</f>
        <v/>
      </c>
      <c r="D768" s="43" t="str">
        <f>IFERROR(VLOOKUP(A:A,变更记录表_产品!A:D,4,0),"")</f>
        <v/>
      </c>
      <c r="E768" s="43" t="str">
        <f>IFERROR(VLOOKUP(A:A,变更记录表_产品!A:E,5,0),"")</f>
        <v/>
      </c>
      <c r="F768" s="40" t="str">
        <f>IFERROR(VLOOKUP(A:A,变更记录表_产品!A:F,6,0),"")</f>
        <v/>
      </c>
      <c r="G768" s="46" t="str">
        <f>IFERROR(VLOOKUP(A:A,变更记录表_产品!A:G,7,0),"")</f>
        <v/>
      </c>
      <c r="H768" s="57" t="str">
        <f>IFERROR(VLOOKUP(A:A,变更记录表_产品!A:I,9,0),"")</f>
        <v/>
      </c>
      <c r="I768" s="57" t="str">
        <f>IFERROR(VLOOKUP(A:A,变更记录表_产品!A:J,10,0),"")</f>
        <v/>
      </c>
      <c r="J768" s="61" t="str">
        <f>IFERROR(VLOOKUP(A:A,变更记录表_产品!A:H,8,0),"")</f>
        <v/>
      </c>
      <c r="K768" s="65" t="str">
        <f>IFERROR(VLOOKUP(A:A,变更记录表_产品!A:M,13,0),"")</f>
        <v/>
      </c>
      <c r="L768" s="65" t="str">
        <f>IFERROR(VLOOKUP(A:A,变更记录表_产品!A:N,14,0),"")</f>
        <v/>
      </c>
      <c r="M768" s="50" t="str">
        <f>IFERROR(VLOOKUP(A:A,变更记录表_产品!A:K,11,0),"")</f>
        <v/>
      </c>
      <c r="N768" s="50" t="str">
        <f>IFERROR(VLOOKUP(A:A,变更记录表_产品!A:L,12,0),"")</f>
        <v/>
      </c>
      <c r="O768" s="20" t="str">
        <f t="shared" ca="1" si="11"/>
        <v/>
      </c>
      <c r="P768" s="65" t="str">
        <f>IFERROR(VLOOKUP(A:A,变更记录表_产品!A:O,15,0),"")</f>
        <v/>
      </c>
      <c r="Q768" s="70" t="str">
        <f>IFERROR(VLOOKUP(A:A,变更记录表_产品!A:P,16,0),"")</f>
        <v/>
      </c>
      <c r="R768" s="40" t="str">
        <f>IFERROR(VLOOKUP(A:A,变更记录表_产品!A:Q,17,0),"")</f>
        <v/>
      </c>
      <c r="S768" s="70"/>
      <c r="T768" s="71" t="s">
        <v>232</v>
      </c>
    </row>
    <row r="769" spans="1:20">
      <c r="A769" s="21"/>
      <c r="B769" s="50" t="str">
        <f>IFERROR(VLOOKUP(A:A,变更记录表_产品!A:B,2,0),"")</f>
        <v/>
      </c>
      <c r="C769" s="43" t="str">
        <f>IFERROR(VLOOKUP(A:A,变更记录表_产品!A:C,3,0),"")</f>
        <v/>
      </c>
      <c r="D769" s="43" t="str">
        <f>IFERROR(VLOOKUP(A:A,变更记录表_产品!A:D,4,0),"")</f>
        <v/>
      </c>
      <c r="E769" s="43" t="str">
        <f>IFERROR(VLOOKUP(A:A,变更记录表_产品!A:E,5,0),"")</f>
        <v/>
      </c>
      <c r="F769" s="40" t="str">
        <f>IFERROR(VLOOKUP(A:A,变更记录表_产品!A:F,6,0),"")</f>
        <v/>
      </c>
      <c r="G769" s="46" t="str">
        <f>IFERROR(VLOOKUP(A:A,变更记录表_产品!A:G,7,0),"")</f>
        <v/>
      </c>
      <c r="H769" s="57" t="str">
        <f>IFERROR(VLOOKUP(A:A,变更记录表_产品!A:I,9,0),"")</f>
        <v/>
      </c>
      <c r="I769" s="57" t="str">
        <f>IFERROR(VLOOKUP(A:A,变更记录表_产品!A:J,10,0),"")</f>
        <v/>
      </c>
      <c r="J769" s="61" t="str">
        <f>IFERROR(VLOOKUP(A:A,变更记录表_产品!A:H,8,0),"")</f>
        <v/>
      </c>
      <c r="K769" s="65" t="str">
        <f>IFERROR(VLOOKUP(A:A,变更记录表_产品!A:M,13,0),"")</f>
        <v/>
      </c>
      <c r="L769" s="65" t="str">
        <f>IFERROR(VLOOKUP(A:A,变更记录表_产品!A:N,14,0),"")</f>
        <v/>
      </c>
      <c r="M769" s="50" t="str">
        <f>IFERROR(VLOOKUP(A:A,变更记录表_产品!A:K,11,0),"")</f>
        <v/>
      </c>
      <c r="N769" s="50" t="str">
        <f>IFERROR(VLOOKUP(A:A,变更记录表_产品!A:L,12,0),"")</f>
        <v/>
      </c>
      <c r="O769" s="20" t="str">
        <f t="shared" ca="1" si="11"/>
        <v/>
      </c>
      <c r="P769" s="65" t="str">
        <f>IFERROR(VLOOKUP(A:A,变更记录表_产品!A:O,15,0),"")</f>
        <v/>
      </c>
      <c r="Q769" s="70" t="str">
        <f>IFERROR(VLOOKUP(A:A,变更记录表_产品!A:P,16,0),"")</f>
        <v/>
      </c>
      <c r="R769" s="40" t="str">
        <f>IFERROR(VLOOKUP(A:A,变更记录表_产品!A:Q,17,0),"")</f>
        <v/>
      </c>
      <c r="S769" s="70"/>
      <c r="T769" s="71" t="s">
        <v>232</v>
      </c>
    </row>
    <row r="770" spans="1:20">
      <c r="A770" s="21"/>
      <c r="B770" s="50" t="str">
        <f>IFERROR(VLOOKUP(A:A,变更记录表_产品!A:B,2,0),"")</f>
        <v/>
      </c>
      <c r="C770" s="43" t="str">
        <f>IFERROR(VLOOKUP(A:A,变更记录表_产品!A:C,3,0),"")</f>
        <v/>
      </c>
      <c r="D770" s="43" t="str">
        <f>IFERROR(VLOOKUP(A:A,变更记录表_产品!A:D,4,0),"")</f>
        <v/>
      </c>
      <c r="E770" s="43" t="str">
        <f>IFERROR(VLOOKUP(A:A,变更记录表_产品!A:E,5,0),"")</f>
        <v/>
      </c>
      <c r="F770" s="40" t="str">
        <f>IFERROR(VLOOKUP(A:A,变更记录表_产品!A:F,6,0),"")</f>
        <v/>
      </c>
      <c r="G770" s="46" t="str">
        <f>IFERROR(VLOOKUP(A:A,变更记录表_产品!A:G,7,0),"")</f>
        <v/>
      </c>
      <c r="H770" s="57" t="str">
        <f>IFERROR(VLOOKUP(A:A,变更记录表_产品!A:I,9,0),"")</f>
        <v/>
      </c>
      <c r="I770" s="57" t="str">
        <f>IFERROR(VLOOKUP(A:A,变更记录表_产品!A:J,10,0),"")</f>
        <v/>
      </c>
      <c r="J770" s="61" t="str">
        <f>IFERROR(VLOOKUP(A:A,变更记录表_产品!A:H,8,0),"")</f>
        <v/>
      </c>
      <c r="K770" s="65" t="str">
        <f>IFERROR(VLOOKUP(A:A,变更记录表_产品!A:M,13,0),"")</f>
        <v/>
      </c>
      <c r="L770" s="65" t="str">
        <f>IFERROR(VLOOKUP(A:A,变更记录表_产品!A:N,14,0),"")</f>
        <v/>
      </c>
      <c r="M770" s="50" t="str">
        <f>IFERROR(VLOOKUP(A:A,变更记录表_产品!A:K,11,0),"")</f>
        <v/>
      </c>
      <c r="N770" s="50" t="str">
        <f>IFERROR(VLOOKUP(A:A,变更记录表_产品!A:L,12,0),"")</f>
        <v/>
      </c>
      <c r="O770" s="20" t="str">
        <f t="shared" ca="1" si="11"/>
        <v/>
      </c>
      <c r="P770" s="65" t="str">
        <f>IFERROR(VLOOKUP(A:A,变更记录表_产品!A:O,15,0),"")</f>
        <v/>
      </c>
      <c r="Q770" s="70" t="str">
        <f>IFERROR(VLOOKUP(A:A,变更记录表_产品!A:P,16,0),"")</f>
        <v/>
      </c>
      <c r="R770" s="40" t="str">
        <f>IFERROR(VLOOKUP(A:A,变更记录表_产品!A:Q,17,0),"")</f>
        <v/>
      </c>
      <c r="S770" s="70"/>
      <c r="T770" s="71" t="s">
        <v>232</v>
      </c>
    </row>
    <row r="771" spans="1:20">
      <c r="A771" s="21"/>
      <c r="B771" s="50" t="str">
        <f>IFERROR(VLOOKUP(A:A,变更记录表_产品!A:B,2,0),"")</f>
        <v/>
      </c>
      <c r="C771" s="43" t="str">
        <f>IFERROR(VLOOKUP(A:A,变更记录表_产品!A:C,3,0),"")</f>
        <v/>
      </c>
      <c r="D771" s="43" t="str">
        <f>IFERROR(VLOOKUP(A:A,变更记录表_产品!A:D,4,0),"")</f>
        <v/>
      </c>
      <c r="E771" s="43" t="str">
        <f>IFERROR(VLOOKUP(A:A,变更记录表_产品!A:E,5,0),"")</f>
        <v/>
      </c>
      <c r="F771" s="40" t="str">
        <f>IFERROR(VLOOKUP(A:A,变更记录表_产品!A:F,6,0),"")</f>
        <v/>
      </c>
      <c r="G771" s="46" t="str">
        <f>IFERROR(VLOOKUP(A:A,变更记录表_产品!A:G,7,0),"")</f>
        <v/>
      </c>
      <c r="H771" s="57" t="str">
        <f>IFERROR(VLOOKUP(A:A,变更记录表_产品!A:I,9,0),"")</f>
        <v/>
      </c>
      <c r="I771" s="57" t="str">
        <f>IFERROR(VLOOKUP(A:A,变更记录表_产品!A:J,10,0),"")</f>
        <v/>
      </c>
      <c r="J771" s="61" t="str">
        <f>IFERROR(VLOOKUP(A:A,变更记录表_产品!A:H,8,0),"")</f>
        <v/>
      </c>
      <c r="K771" s="65" t="str">
        <f>IFERROR(VLOOKUP(A:A,变更记录表_产品!A:M,13,0),"")</f>
        <v/>
      </c>
      <c r="L771" s="65" t="str">
        <f>IFERROR(VLOOKUP(A:A,变更记录表_产品!A:N,14,0),"")</f>
        <v/>
      </c>
      <c r="M771" s="50" t="str">
        <f>IFERROR(VLOOKUP(A:A,变更记录表_产品!A:K,11,0),"")</f>
        <v/>
      </c>
      <c r="N771" s="50" t="str">
        <f>IFERROR(VLOOKUP(A:A,变更记录表_产品!A:L,12,0),"")</f>
        <v/>
      </c>
      <c r="O771" s="20" t="str">
        <f t="shared" ref="O771:O834" ca="1" si="12">IFERROR((TODAY()-B771),"")</f>
        <v/>
      </c>
      <c r="P771" s="65" t="str">
        <f>IFERROR(VLOOKUP(A:A,变更记录表_产品!A:O,15,0),"")</f>
        <v/>
      </c>
      <c r="Q771" s="70" t="str">
        <f>IFERROR(VLOOKUP(A:A,变更记录表_产品!A:P,16,0),"")</f>
        <v/>
      </c>
      <c r="R771" s="40" t="str">
        <f>IFERROR(VLOOKUP(A:A,变更记录表_产品!A:Q,17,0),"")</f>
        <v/>
      </c>
      <c r="S771" s="70"/>
      <c r="T771" s="71" t="s">
        <v>232</v>
      </c>
    </row>
    <row r="772" spans="1:20">
      <c r="A772" s="21"/>
      <c r="B772" s="50" t="str">
        <f>IFERROR(VLOOKUP(A:A,变更记录表_产品!A:B,2,0),"")</f>
        <v/>
      </c>
      <c r="C772" s="43" t="str">
        <f>IFERROR(VLOOKUP(A:A,变更记录表_产品!A:C,3,0),"")</f>
        <v/>
      </c>
      <c r="D772" s="43" t="str">
        <f>IFERROR(VLOOKUP(A:A,变更记录表_产品!A:D,4,0),"")</f>
        <v/>
      </c>
      <c r="E772" s="43" t="str">
        <f>IFERROR(VLOOKUP(A:A,变更记录表_产品!A:E,5,0),"")</f>
        <v/>
      </c>
      <c r="F772" s="40" t="str">
        <f>IFERROR(VLOOKUP(A:A,变更记录表_产品!A:F,6,0),"")</f>
        <v/>
      </c>
      <c r="G772" s="46" t="str">
        <f>IFERROR(VLOOKUP(A:A,变更记录表_产品!A:G,7,0),"")</f>
        <v/>
      </c>
      <c r="H772" s="57" t="str">
        <f>IFERROR(VLOOKUP(A:A,变更记录表_产品!A:I,9,0),"")</f>
        <v/>
      </c>
      <c r="I772" s="57" t="str">
        <f>IFERROR(VLOOKUP(A:A,变更记录表_产品!A:J,10,0),"")</f>
        <v/>
      </c>
      <c r="J772" s="61" t="str">
        <f>IFERROR(VLOOKUP(A:A,变更记录表_产品!A:H,8,0),"")</f>
        <v/>
      </c>
      <c r="K772" s="65" t="str">
        <f>IFERROR(VLOOKUP(A:A,变更记录表_产品!A:M,13,0),"")</f>
        <v/>
      </c>
      <c r="L772" s="65" t="str">
        <f>IFERROR(VLOOKUP(A:A,变更记录表_产品!A:N,14,0),"")</f>
        <v/>
      </c>
      <c r="M772" s="50" t="str">
        <f>IFERROR(VLOOKUP(A:A,变更记录表_产品!A:K,11,0),"")</f>
        <v/>
      </c>
      <c r="N772" s="50" t="str">
        <f>IFERROR(VLOOKUP(A:A,变更记录表_产品!A:L,12,0),"")</f>
        <v/>
      </c>
      <c r="O772" s="20" t="str">
        <f t="shared" ca="1" si="12"/>
        <v/>
      </c>
      <c r="P772" s="65" t="str">
        <f>IFERROR(VLOOKUP(A:A,变更记录表_产品!A:O,15,0),"")</f>
        <v/>
      </c>
      <c r="Q772" s="70" t="str">
        <f>IFERROR(VLOOKUP(A:A,变更记录表_产品!A:P,16,0),"")</f>
        <v/>
      </c>
      <c r="R772" s="40" t="str">
        <f>IFERROR(VLOOKUP(A:A,变更记录表_产品!A:Q,17,0),"")</f>
        <v/>
      </c>
      <c r="S772" s="70"/>
      <c r="T772" s="71" t="s">
        <v>232</v>
      </c>
    </row>
    <row r="773" spans="1:20">
      <c r="A773" s="21"/>
      <c r="B773" s="50" t="str">
        <f>IFERROR(VLOOKUP(A:A,变更记录表_产品!A:B,2,0),"")</f>
        <v/>
      </c>
      <c r="C773" s="43" t="str">
        <f>IFERROR(VLOOKUP(A:A,变更记录表_产品!A:C,3,0),"")</f>
        <v/>
      </c>
      <c r="D773" s="43" t="str">
        <f>IFERROR(VLOOKUP(A:A,变更记录表_产品!A:D,4,0),"")</f>
        <v/>
      </c>
      <c r="E773" s="43" t="str">
        <f>IFERROR(VLOOKUP(A:A,变更记录表_产品!A:E,5,0),"")</f>
        <v/>
      </c>
      <c r="F773" s="40" t="str">
        <f>IFERROR(VLOOKUP(A:A,变更记录表_产品!A:F,6,0),"")</f>
        <v/>
      </c>
      <c r="G773" s="46" t="str">
        <f>IFERROR(VLOOKUP(A:A,变更记录表_产品!A:G,7,0),"")</f>
        <v/>
      </c>
      <c r="H773" s="57" t="str">
        <f>IFERROR(VLOOKUP(A:A,变更记录表_产品!A:I,9,0),"")</f>
        <v/>
      </c>
      <c r="I773" s="57" t="str">
        <f>IFERROR(VLOOKUP(A:A,变更记录表_产品!A:J,10,0),"")</f>
        <v/>
      </c>
      <c r="J773" s="61" t="str">
        <f>IFERROR(VLOOKUP(A:A,变更记录表_产品!A:H,8,0),"")</f>
        <v/>
      </c>
      <c r="K773" s="65" t="str">
        <f>IFERROR(VLOOKUP(A:A,变更记录表_产品!A:M,13,0),"")</f>
        <v/>
      </c>
      <c r="L773" s="65" t="str">
        <f>IFERROR(VLOOKUP(A:A,变更记录表_产品!A:N,14,0),"")</f>
        <v/>
      </c>
      <c r="M773" s="50" t="str">
        <f>IFERROR(VLOOKUP(A:A,变更记录表_产品!A:K,11,0),"")</f>
        <v/>
      </c>
      <c r="N773" s="50" t="str">
        <f>IFERROR(VLOOKUP(A:A,变更记录表_产品!A:L,12,0),"")</f>
        <v/>
      </c>
      <c r="O773" s="20" t="str">
        <f t="shared" ca="1" si="12"/>
        <v/>
      </c>
      <c r="P773" s="65" t="str">
        <f>IFERROR(VLOOKUP(A:A,变更记录表_产品!A:O,15,0),"")</f>
        <v/>
      </c>
      <c r="Q773" s="70" t="str">
        <f>IFERROR(VLOOKUP(A:A,变更记录表_产品!A:P,16,0),"")</f>
        <v/>
      </c>
      <c r="R773" s="40" t="str">
        <f>IFERROR(VLOOKUP(A:A,变更记录表_产品!A:Q,17,0),"")</f>
        <v/>
      </c>
      <c r="S773" s="70"/>
      <c r="T773" s="71" t="s">
        <v>232</v>
      </c>
    </row>
    <row r="774" spans="1:20">
      <c r="A774" s="21"/>
      <c r="B774" s="50" t="str">
        <f>IFERROR(VLOOKUP(A:A,变更记录表_产品!A:B,2,0),"")</f>
        <v/>
      </c>
      <c r="C774" s="43" t="str">
        <f>IFERROR(VLOOKUP(A:A,变更记录表_产品!A:C,3,0),"")</f>
        <v/>
      </c>
      <c r="D774" s="43" t="str">
        <f>IFERROR(VLOOKUP(A:A,变更记录表_产品!A:D,4,0),"")</f>
        <v/>
      </c>
      <c r="E774" s="43" t="str">
        <f>IFERROR(VLOOKUP(A:A,变更记录表_产品!A:E,5,0),"")</f>
        <v/>
      </c>
      <c r="F774" s="40" t="str">
        <f>IFERROR(VLOOKUP(A:A,变更记录表_产品!A:F,6,0),"")</f>
        <v/>
      </c>
      <c r="G774" s="46" t="str">
        <f>IFERROR(VLOOKUP(A:A,变更记录表_产品!A:G,7,0),"")</f>
        <v/>
      </c>
      <c r="H774" s="57" t="str">
        <f>IFERROR(VLOOKUP(A:A,变更记录表_产品!A:I,9,0),"")</f>
        <v/>
      </c>
      <c r="I774" s="57" t="str">
        <f>IFERROR(VLOOKUP(A:A,变更记录表_产品!A:J,10,0),"")</f>
        <v/>
      </c>
      <c r="J774" s="61" t="str">
        <f>IFERROR(VLOOKUP(A:A,变更记录表_产品!A:H,8,0),"")</f>
        <v/>
      </c>
      <c r="K774" s="65" t="str">
        <f>IFERROR(VLOOKUP(A:A,变更记录表_产品!A:M,13,0),"")</f>
        <v/>
      </c>
      <c r="L774" s="65" t="str">
        <f>IFERROR(VLOOKUP(A:A,变更记录表_产品!A:N,14,0),"")</f>
        <v/>
      </c>
      <c r="M774" s="50" t="str">
        <f>IFERROR(VLOOKUP(A:A,变更记录表_产品!A:K,11,0),"")</f>
        <v/>
      </c>
      <c r="N774" s="50" t="str">
        <f>IFERROR(VLOOKUP(A:A,变更记录表_产品!A:L,12,0),"")</f>
        <v/>
      </c>
      <c r="O774" s="20" t="str">
        <f t="shared" ca="1" si="12"/>
        <v/>
      </c>
      <c r="P774" s="65" t="str">
        <f>IFERROR(VLOOKUP(A:A,变更记录表_产品!A:O,15,0),"")</f>
        <v/>
      </c>
      <c r="Q774" s="70" t="str">
        <f>IFERROR(VLOOKUP(A:A,变更记录表_产品!A:P,16,0),"")</f>
        <v/>
      </c>
      <c r="R774" s="40" t="str">
        <f>IFERROR(VLOOKUP(A:A,变更记录表_产品!A:Q,17,0),"")</f>
        <v/>
      </c>
      <c r="S774" s="70"/>
      <c r="T774" s="71" t="s">
        <v>232</v>
      </c>
    </row>
    <row r="775" spans="1:20">
      <c r="A775" s="21"/>
      <c r="B775" s="50" t="str">
        <f>IFERROR(VLOOKUP(A:A,变更记录表_产品!A:B,2,0),"")</f>
        <v/>
      </c>
      <c r="C775" s="43" t="str">
        <f>IFERROR(VLOOKUP(A:A,变更记录表_产品!A:C,3,0),"")</f>
        <v/>
      </c>
      <c r="D775" s="43" t="str">
        <f>IFERROR(VLOOKUP(A:A,变更记录表_产品!A:D,4,0),"")</f>
        <v/>
      </c>
      <c r="E775" s="43" t="str">
        <f>IFERROR(VLOOKUP(A:A,变更记录表_产品!A:E,5,0),"")</f>
        <v/>
      </c>
      <c r="F775" s="40" t="str">
        <f>IFERROR(VLOOKUP(A:A,变更记录表_产品!A:F,6,0),"")</f>
        <v/>
      </c>
      <c r="G775" s="46" t="str">
        <f>IFERROR(VLOOKUP(A:A,变更记录表_产品!A:G,7,0),"")</f>
        <v/>
      </c>
      <c r="H775" s="57" t="str">
        <f>IFERROR(VLOOKUP(A:A,变更记录表_产品!A:I,9,0),"")</f>
        <v/>
      </c>
      <c r="I775" s="57" t="str">
        <f>IFERROR(VLOOKUP(A:A,变更记录表_产品!A:J,10,0),"")</f>
        <v/>
      </c>
      <c r="J775" s="61" t="str">
        <f>IFERROR(VLOOKUP(A:A,变更记录表_产品!A:H,8,0),"")</f>
        <v/>
      </c>
      <c r="K775" s="65" t="str">
        <f>IFERROR(VLOOKUP(A:A,变更记录表_产品!A:M,13,0),"")</f>
        <v/>
      </c>
      <c r="L775" s="65" t="str">
        <f>IFERROR(VLOOKUP(A:A,变更记录表_产品!A:N,14,0),"")</f>
        <v/>
      </c>
      <c r="M775" s="50" t="str">
        <f>IFERROR(VLOOKUP(A:A,变更记录表_产品!A:K,11,0),"")</f>
        <v/>
      </c>
      <c r="N775" s="50" t="str">
        <f>IFERROR(VLOOKUP(A:A,变更记录表_产品!A:L,12,0),"")</f>
        <v/>
      </c>
      <c r="O775" s="20" t="str">
        <f t="shared" ca="1" si="12"/>
        <v/>
      </c>
      <c r="P775" s="65" t="str">
        <f>IFERROR(VLOOKUP(A:A,变更记录表_产品!A:O,15,0),"")</f>
        <v/>
      </c>
      <c r="Q775" s="70" t="str">
        <f>IFERROR(VLOOKUP(A:A,变更记录表_产品!A:P,16,0),"")</f>
        <v/>
      </c>
      <c r="R775" s="40" t="str">
        <f>IFERROR(VLOOKUP(A:A,变更记录表_产品!A:Q,17,0),"")</f>
        <v/>
      </c>
      <c r="S775" s="70"/>
      <c r="T775" s="71" t="s">
        <v>232</v>
      </c>
    </row>
    <row r="776" spans="1:20">
      <c r="A776" s="21"/>
      <c r="B776" s="50" t="str">
        <f>IFERROR(VLOOKUP(A:A,变更记录表_产品!A:B,2,0),"")</f>
        <v/>
      </c>
      <c r="C776" s="43" t="str">
        <f>IFERROR(VLOOKUP(A:A,变更记录表_产品!A:C,3,0),"")</f>
        <v/>
      </c>
      <c r="D776" s="43" t="str">
        <f>IFERROR(VLOOKUP(A:A,变更记录表_产品!A:D,4,0),"")</f>
        <v/>
      </c>
      <c r="E776" s="43" t="str">
        <f>IFERROR(VLOOKUP(A:A,变更记录表_产品!A:E,5,0),"")</f>
        <v/>
      </c>
      <c r="F776" s="40" t="str">
        <f>IFERROR(VLOOKUP(A:A,变更记录表_产品!A:F,6,0),"")</f>
        <v/>
      </c>
      <c r="G776" s="46" t="str">
        <f>IFERROR(VLOOKUP(A:A,变更记录表_产品!A:G,7,0),"")</f>
        <v/>
      </c>
      <c r="H776" s="57" t="str">
        <f>IFERROR(VLOOKUP(A:A,变更记录表_产品!A:I,9,0),"")</f>
        <v/>
      </c>
      <c r="I776" s="57" t="str">
        <f>IFERROR(VLOOKUP(A:A,变更记录表_产品!A:J,10,0),"")</f>
        <v/>
      </c>
      <c r="J776" s="61" t="str">
        <f>IFERROR(VLOOKUP(A:A,变更记录表_产品!A:H,8,0),"")</f>
        <v/>
      </c>
      <c r="K776" s="65" t="str">
        <f>IFERROR(VLOOKUP(A:A,变更记录表_产品!A:M,13,0),"")</f>
        <v/>
      </c>
      <c r="L776" s="65" t="str">
        <f>IFERROR(VLOOKUP(A:A,变更记录表_产品!A:N,14,0),"")</f>
        <v/>
      </c>
      <c r="M776" s="50" t="str">
        <f>IFERROR(VLOOKUP(A:A,变更记录表_产品!A:K,11,0),"")</f>
        <v/>
      </c>
      <c r="N776" s="50" t="str">
        <f>IFERROR(VLOOKUP(A:A,变更记录表_产品!A:L,12,0),"")</f>
        <v/>
      </c>
      <c r="O776" s="20" t="str">
        <f t="shared" ca="1" si="12"/>
        <v/>
      </c>
      <c r="P776" s="65" t="str">
        <f>IFERROR(VLOOKUP(A:A,变更记录表_产品!A:O,15,0),"")</f>
        <v/>
      </c>
      <c r="Q776" s="70" t="str">
        <f>IFERROR(VLOOKUP(A:A,变更记录表_产品!A:P,16,0),"")</f>
        <v/>
      </c>
      <c r="R776" s="40" t="str">
        <f>IFERROR(VLOOKUP(A:A,变更记录表_产品!A:Q,17,0),"")</f>
        <v/>
      </c>
      <c r="S776" s="70"/>
      <c r="T776" s="71" t="s">
        <v>232</v>
      </c>
    </row>
    <row r="777" spans="1:20">
      <c r="A777" s="21"/>
      <c r="B777" s="50" t="str">
        <f>IFERROR(VLOOKUP(A:A,变更记录表_产品!A:B,2,0),"")</f>
        <v/>
      </c>
      <c r="C777" s="43" t="str">
        <f>IFERROR(VLOOKUP(A:A,变更记录表_产品!A:C,3,0),"")</f>
        <v/>
      </c>
      <c r="D777" s="43" t="str">
        <f>IFERROR(VLOOKUP(A:A,变更记录表_产品!A:D,4,0),"")</f>
        <v/>
      </c>
      <c r="E777" s="43" t="str">
        <f>IFERROR(VLOOKUP(A:A,变更记录表_产品!A:E,5,0),"")</f>
        <v/>
      </c>
      <c r="F777" s="40" t="str">
        <f>IFERROR(VLOOKUP(A:A,变更记录表_产品!A:F,6,0),"")</f>
        <v/>
      </c>
      <c r="G777" s="46" t="str">
        <f>IFERROR(VLOOKUP(A:A,变更记录表_产品!A:G,7,0),"")</f>
        <v/>
      </c>
      <c r="H777" s="57" t="str">
        <f>IFERROR(VLOOKUP(A:A,变更记录表_产品!A:I,9,0),"")</f>
        <v/>
      </c>
      <c r="I777" s="57" t="str">
        <f>IFERROR(VLOOKUP(A:A,变更记录表_产品!A:J,10,0),"")</f>
        <v/>
      </c>
      <c r="J777" s="61" t="str">
        <f>IFERROR(VLOOKUP(A:A,变更记录表_产品!A:H,8,0),"")</f>
        <v/>
      </c>
      <c r="K777" s="65" t="str">
        <f>IFERROR(VLOOKUP(A:A,变更记录表_产品!A:M,13,0),"")</f>
        <v/>
      </c>
      <c r="L777" s="65" t="str">
        <f>IFERROR(VLOOKUP(A:A,变更记录表_产品!A:N,14,0),"")</f>
        <v/>
      </c>
      <c r="M777" s="50" t="str">
        <f>IFERROR(VLOOKUP(A:A,变更记录表_产品!A:K,11,0),"")</f>
        <v/>
      </c>
      <c r="N777" s="50" t="str">
        <f>IFERROR(VLOOKUP(A:A,变更记录表_产品!A:L,12,0),"")</f>
        <v/>
      </c>
      <c r="O777" s="20" t="str">
        <f t="shared" ca="1" si="12"/>
        <v/>
      </c>
      <c r="P777" s="65" t="str">
        <f>IFERROR(VLOOKUP(A:A,变更记录表_产品!A:O,15,0),"")</f>
        <v/>
      </c>
      <c r="Q777" s="70" t="str">
        <f>IFERROR(VLOOKUP(A:A,变更记录表_产品!A:P,16,0),"")</f>
        <v/>
      </c>
      <c r="R777" s="40" t="str">
        <f>IFERROR(VLOOKUP(A:A,变更记录表_产品!A:Q,17,0),"")</f>
        <v/>
      </c>
      <c r="S777" s="70"/>
      <c r="T777" s="71" t="s">
        <v>232</v>
      </c>
    </row>
    <row r="778" spans="1:20">
      <c r="A778" s="21"/>
      <c r="B778" s="50" t="str">
        <f>IFERROR(VLOOKUP(A:A,变更记录表_产品!A:B,2,0),"")</f>
        <v/>
      </c>
      <c r="C778" s="43" t="str">
        <f>IFERROR(VLOOKUP(A:A,变更记录表_产品!A:C,3,0),"")</f>
        <v/>
      </c>
      <c r="D778" s="43" t="str">
        <f>IFERROR(VLOOKUP(A:A,变更记录表_产品!A:D,4,0),"")</f>
        <v/>
      </c>
      <c r="E778" s="43" t="str">
        <f>IFERROR(VLOOKUP(A:A,变更记录表_产品!A:E,5,0),"")</f>
        <v/>
      </c>
      <c r="F778" s="40" t="str">
        <f>IFERROR(VLOOKUP(A:A,变更记录表_产品!A:F,6,0),"")</f>
        <v/>
      </c>
      <c r="G778" s="46" t="str">
        <f>IFERROR(VLOOKUP(A:A,变更记录表_产品!A:G,7,0),"")</f>
        <v/>
      </c>
      <c r="H778" s="57" t="str">
        <f>IFERROR(VLOOKUP(A:A,变更记录表_产品!A:I,9,0),"")</f>
        <v/>
      </c>
      <c r="I778" s="57" t="str">
        <f>IFERROR(VLOOKUP(A:A,变更记录表_产品!A:J,10,0),"")</f>
        <v/>
      </c>
      <c r="J778" s="61" t="str">
        <f>IFERROR(VLOOKUP(A:A,变更记录表_产品!A:H,8,0),"")</f>
        <v/>
      </c>
      <c r="K778" s="65" t="str">
        <f>IFERROR(VLOOKUP(A:A,变更记录表_产品!A:M,13,0),"")</f>
        <v/>
      </c>
      <c r="L778" s="65" t="str">
        <f>IFERROR(VLOOKUP(A:A,变更记录表_产品!A:N,14,0),"")</f>
        <v/>
      </c>
      <c r="M778" s="50" t="str">
        <f>IFERROR(VLOOKUP(A:A,变更记录表_产品!A:K,11,0),"")</f>
        <v/>
      </c>
      <c r="N778" s="50" t="str">
        <f>IFERROR(VLOOKUP(A:A,变更记录表_产品!A:L,12,0),"")</f>
        <v/>
      </c>
      <c r="O778" s="20" t="str">
        <f t="shared" ca="1" si="12"/>
        <v/>
      </c>
      <c r="P778" s="65" t="str">
        <f>IFERROR(VLOOKUP(A:A,变更记录表_产品!A:O,15,0),"")</f>
        <v/>
      </c>
      <c r="Q778" s="70" t="str">
        <f>IFERROR(VLOOKUP(A:A,变更记录表_产品!A:P,16,0),"")</f>
        <v/>
      </c>
      <c r="R778" s="40" t="str">
        <f>IFERROR(VLOOKUP(A:A,变更记录表_产品!A:Q,17,0),"")</f>
        <v/>
      </c>
      <c r="S778" s="70"/>
      <c r="T778" s="71" t="s">
        <v>232</v>
      </c>
    </row>
    <row r="779" spans="1:20">
      <c r="A779" s="21"/>
      <c r="B779" s="50" t="str">
        <f>IFERROR(VLOOKUP(A:A,变更记录表_产品!A:B,2,0),"")</f>
        <v/>
      </c>
      <c r="C779" s="43" t="str">
        <f>IFERROR(VLOOKUP(A:A,变更记录表_产品!A:C,3,0),"")</f>
        <v/>
      </c>
      <c r="D779" s="43" t="str">
        <f>IFERROR(VLOOKUP(A:A,变更记录表_产品!A:D,4,0),"")</f>
        <v/>
      </c>
      <c r="E779" s="43" t="str">
        <f>IFERROR(VLOOKUP(A:A,变更记录表_产品!A:E,5,0),"")</f>
        <v/>
      </c>
      <c r="F779" s="40" t="str">
        <f>IFERROR(VLOOKUP(A:A,变更记录表_产品!A:F,6,0),"")</f>
        <v/>
      </c>
      <c r="G779" s="46" t="str">
        <f>IFERROR(VLOOKUP(A:A,变更记录表_产品!A:G,7,0),"")</f>
        <v/>
      </c>
      <c r="H779" s="57" t="str">
        <f>IFERROR(VLOOKUP(A:A,变更记录表_产品!A:I,9,0),"")</f>
        <v/>
      </c>
      <c r="I779" s="57" t="str">
        <f>IFERROR(VLOOKUP(A:A,变更记录表_产品!A:J,10,0),"")</f>
        <v/>
      </c>
      <c r="J779" s="61" t="str">
        <f>IFERROR(VLOOKUP(A:A,变更记录表_产品!A:H,8,0),"")</f>
        <v/>
      </c>
      <c r="K779" s="65" t="str">
        <f>IFERROR(VLOOKUP(A:A,变更记录表_产品!A:M,13,0),"")</f>
        <v/>
      </c>
      <c r="L779" s="65" t="str">
        <f>IFERROR(VLOOKUP(A:A,变更记录表_产品!A:N,14,0),"")</f>
        <v/>
      </c>
      <c r="M779" s="50" t="str">
        <f>IFERROR(VLOOKUP(A:A,变更记录表_产品!A:K,11,0),"")</f>
        <v/>
      </c>
      <c r="N779" s="50" t="str">
        <f>IFERROR(VLOOKUP(A:A,变更记录表_产品!A:L,12,0),"")</f>
        <v/>
      </c>
      <c r="O779" s="20" t="str">
        <f t="shared" ca="1" si="12"/>
        <v/>
      </c>
      <c r="P779" s="65" t="str">
        <f>IFERROR(VLOOKUP(A:A,变更记录表_产品!A:O,15,0),"")</f>
        <v/>
      </c>
      <c r="Q779" s="70" t="str">
        <f>IFERROR(VLOOKUP(A:A,变更记录表_产品!A:P,16,0),"")</f>
        <v/>
      </c>
      <c r="R779" s="40" t="str">
        <f>IFERROR(VLOOKUP(A:A,变更记录表_产品!A:Q,17,0),"")</f>
        <v/>
      </c>
      <c r="S779" s="70"/>
      <c r="T779" s="71" t="s">
        <v>232</v>
      </c>
    </row>
    <row r="780" spans="1:20">
      <c r="A780" s="21"/>
      <c r="B780" s="50" t="str">
        <f>IFERROR(VLOOKUP(A:A,变更记录表_产品!A:B,2,0),"")</f>
        <v/>
      </c>
      <c r="C780" s="43" t="str">
        <f>IFERROR(VLOOKUP(A:A,变更记录表_产品!A:C,3,0),"")</f>
        <v/>
      </c>
      <c r="D780" s="43" t="str">
        <f>IFERROR(VLOOKUP(A:A,变更记录表_产品!A:D,4,0),"")</f>
        <v/>
      </c>
      <c r="E780" s="43" t="str">
        <f>IFERROR(VLOOKUP(A:A,变更记录表_产品!A:E,5,0),"")</f>
        <v/>
      </c>
      <c r="F780" s="40" t="str">
        <f>IFERROR(VLOOKUP(A:A,变更记录表_产品!A:F,6,0),"")</f>
        <v/>
      </c>
      <c r="G780" s="46" t="str">
        <f>IFERROR(VLOOKUP(A:A,变更记录表_产品!A:G,7,0),"")</f>
        <v/>
      </c>
      <c r="H780" s="57" t="str">
        <f>IFERROR(VLOOKUP(A:A,变更记录表_产品!A:I,9,0),"")</f>
        <v/>
      </c>
      <c r="I780" s="57" t="str">
        <f>IFERROR(VLOOKUP(A:A,变更记录表_产品!A:J,10,0),"")</f>
        <v/>
      </c>
      <c r="J780" s="61" t="str">
        <f>IFERROR(VLOOKUP(A:A,变更记录表_产品!A:H,8,0),"")</f>
        <v/>
      </c>
      <c r="K780" s="65" t="str">
        <f>IFERROR(VLOOKUP(A:A,变更记录表_产品!A:M,13,0),"")</f>
        <v/>
      </c>
      <c r="L780" s="65" t="str">
        <f>IFERROR(VLOOKUP(A:A,变更记录表_产品!A:N,14,0),"")</f>
        <v/>
      </c>
      <c r="M780" s="50" t="str">
        <f>IFERROR(VLOOKUP(A:A,变更记录表_产品!A:K,11,0),"")</f>
        <v/>
      </c>
      <c r="N780" s="50" t="str">
        <f>IFERROR(VLOOKUP(A:A,变更记录表_产品!A:L,12,0),"")</f>
        <v/>
      </c>
      <c r="O780" s="20" t="str">
        <f t="shared" ca="1" si="12"/>
        <v/>
      </c>
      <c r="P780" s="65" t="str">
        <f>IFERROR(VLOOKUP(A:A,变更记录表_产品!A:O,15,0),"")</f>
        <v/>
      </c>
      <c r="Q780" s="70" t="str">
        <f>IFERROR(VLOOKUP(A:A,变更记录表_产品!A:P,16,0),"")</f>
        <v/>
      </c>
      <c r="R780" s="40" t="str">
        <f>IFERROR(VLOOKUP(A:A,变更记录表_产品!A:Q,17,0),"")</f>
        <v/>
      </c>
      <c r="S780" s="70"/>
      <c r="T780" s="71" t="s">
        <v>232</v>
      </c>
    </row>
    <row r="781" spans="1:20">
      <c r="A781" s="21"/>
      <c r="B781" s="50" t="str">
        <f>IFERROR(VLOOKUP(A:A,变更记录表_产品!A:B,2,0),"")</f>
        <v/>
      </c>
      <c r="C781" s="43" t="str">
        <f>IFERROR(VLOOKUP(A:A,变更记录表_产品!A:C,3,0),"")</f>
        <v/>
      </c>
      <c r="D781" s="43" t="str">
        <f>IFERROR(VLOOKUP(A:A,变更记录表_产品!A:D,4,0),"")</f>
        <v/>
      </c>
      <c r="E781" s="43" t="str">
        <f>IFERROR(VLOOKUP(A:A,变更记录表_产品!A:E,5,0),"")</f>
        <v/>
      </c>
      <c r="F781" s="40" t="str">
        <f>IFERROR(VLOOKUP(A:A,变更记录表_产品!A:F,6,0),"")</f>
        <v/>
      </c>
      <c r="G781" s="46" t="str">
        <f>IFERROR(VLOOKUP(A:A,变更记录表_产品!A:G,7,0),"")</f>
        <v/>
      </c>
      <c r="H781" s="57" t="str">
        <f>IFERROR(VLOOKUP(A:A,变更记录表_产品!A:I,9,0),"")</f>
        <v/>
      </c>
      <c r="I781" s="57" t="str">
        <f>IFERROR(VLOOKUP(A:A,变更记录表_产品!A:J,10,0),"")</f>
        <v/>
      </c>
      <c r="J781" s="61" t="str">
        <f>IFERROR(VLOOKUP(A:A,变更记录表_产品!A:H,8,0),"")</f>
        <v/>
      </c>
      <c r="K781" s="65" t="str">
        <f>IFERROR(VLOOKUP(A:A,变更记录表_产品!A:M,13,0),"")</f>
        <v/>
      </c>
      <c r="L781" s="65" t="str">
        <f>IFERROR(VLOOKUP(A:A,变更记录表_产品!A:N,14,0),"")</f>
        <v/>
      </c>
      <c r="M781" s="50" t="str">
        <f>IFERROR(VLOOKUP(A:A,变更记录表_产品!A:K,11,0),"")</f>
        <v/>
      </c>
      <c r="N781" s="50" t="str">
        <f>IFERROR(VLOOKUP(A:A,变更记录表_产品!A:L,12,0),"")</f>
        <v/>
      </c>
      <c r="O781" s="20" t="str">
        <f t="shared" ca="1" si="12"/>
        <v/>
      </c>
      <c r="P781" s="65" t="str">
        <f>IFERROR(VLOOKUP(A:A,变更记录表_产品!A:O,15,0),"")</f>
        <v/>
      </c>
      <c r="Q781" s="70" t="str">
        <f>IFERROR(VLOOKUP(A:A,变更记录表_产品!A:P,16,0),"")</f>
        <v/>
      </c>
      <c r="R781" s="40" t="str">
        <f>IFERROR(VLOOKUP(A:A,变更记录表_产品!A:Q,17,0),"")</f>
        <v/>
      </c>
      <c r="S781" s="70"/>
      <c r="T781" s="71" t="s">
        <v>232</v>
      </c>
    </row>
    <row r="782" spans="1:20">
      <c r="A782" s="21"/>
      <c r="B782" s="50" t="str">
        <f>IFERROR(VLOOKUP(A:A,变更记录表_产品!A:B,2,0),"")</f>
        <v/>
      </c>
      <c r="C782" s="43" t="str">
        <f>IFERROR(VLOOKUP(A:A,变更记录表_产品!A:C,3,0),"")</f>
        <v/>
      </c>
      <c r="D782" s="43" t="str">
        <f>IFERROR(VLOOKUP(A:A,变更记录表_产品!A:D,4,0),"")</f>
        <v/>
      </c>
      <c r="E782" s="43" t="str">
        <f>IFERROR(VLOOKUP(A:A,变更记录表_产品!A:E,5,0),"")</f>
        <v/>
      </c>
      <c r="F782" s="40" t="str">
        <f>IFERROR(VLOOKUP(A:A,变更记录表_产品!A:F,6,0),"")</f>
        <v/>
      </c>
      <c r="G782" s="46" t="str">
        <f>IFERROR(VLOOKUP(A:A,变更记录表_产品!A:G,7,0),"")</f>
        <v/>
      </c>
      <c r="H782" s="57" t="str">
        <f>IFERROR(VLOOKUP(A:A,变更记录表_产品!A:I,9,0),"")</f>
        <v/>
      </c>
      <c r="I782" s="57" t="str">
        <f>IFERROR(VLOOKUP(A:A,变更记录表_产品!A:J,10,0),"")</f>
        <v/>
      </c>
      <c r="J782" s="61" t="str">
        <f>IFERROR(VLOOKUP(A:A,变更记录表_产品!A:H,8,0),"")</f>
        <v/>
      </c>
      <c r="K782" s="65" t="str">
        <f>IFERROR(VLOOKUP(A:A,变更记录表_产品!A:M,13,0),"")</f>
        <v/>
      </c>
      <c r="L782" s="65" t="str">
        <f>IFERROR(VLOOKUP(A:A,变更记录表_产品!A:N,14,0),"")</f>
        <v/>
      </c>
      <c r="M782" s="50" t="str">
        <f>IFERROR(VLOOKUP(A:A,变更记录表_产品!A:K,11,0),"")</f>
        <v/>
      </c>
      <c r="N782" s="50" t="str">
        <f>IFERROR(VLOOKUP(A:A,变更记录表_产品!A:L,12,0),"")</f>
        <v/>
      </c>
      <c r="O782" s="20" t="str">
        <f t="shared" ca="1" si="12"/>
        <v/>
      </c>
      <c r="P782" s="65" t="str">
        <f>IFERROR(VLOOKUP(A:A,变更记录表_产品!A:O,15,0),"")</f>
        <v/>
      </c>
      <c r="Q782" s="70" t="str">
        <f>IFERROR(VLOOKUP(A:A,变更记录表_产品!A:P,16,0),"")</f>
        <v/>
      </c>
      <c r="R782" s="40" t="str">
        <f>IFERROR(VLOOKUP(A:A,变更记录表_产品!A:Q,17,0),"")</f>
        <v/>
      </c>
      <c r="S782" s="70"/>
      <c r="T782" s="71" t="s">
        <v>232</v>
      </c>
    </row>
    <row r="783" spans="1:20">
      <c r="A783" s="21"/>
      <c r="B783" s="50" t="str">
        <f>IFERROR(VLOOKUP(A:A,变更记录表_产品!A:B,2,0),"")</f>
        <v/>
      </c>
      <c r="C783" s="43" t="str">
        <f>IFERROR(VLOOKUP(A:A,变更记录表_产品!A:C,3,0),"")</f>
        <v/>
      </c>
      <c r="D783" s="43" t="str">
        <f>IFERROR(VLOOKUP(A:A,变更记录表_产品!A:D,4,0),"")</f>
        <v/>
      </c>
      <c r="E783" s="43" t="str">
        <f>IFERROR(VLOOKUP(A:A,变更记录表_产品!A:E,5,0),"")</f>
        <v/>
      </c>
      <c r="F783" s="40" t="str">
        <f>IFERROR(VLOOKUP(A:A,变更记录表_产品!A:F,6,0),"")</f>
        <v/>
      </c>
      <c r="G783" s="46" t="str">
        <f>IFERROR(VLOOKUP(A:A,变更记录表_产品!A:G,7,0),"")</f>
        <v/>
      </c>
      <c r="H783" s="57" t="str">
        <f>IFERROR(VLOOKUP(A:A,变更记录表_产品!A:I,9,0),"")</f>
        <v/>
      </c>
      <c r="I783" s="57" t="str">
        <f>IFERROR(VLOOKUP(A:A,变更记录表_产品!A:J,10,0),"")</f>
        <v/>
      </c>
      <c r="J783" s="61" t="str">
        <f>IFERROR(VLOOKUP(A:A,变更记录表_产品!A:H,8,0),"")</f>
        <v/>
      </c>
      <c r="K783" s="65" t="str">
        <f>IFERROR(VLOOKUP(A:A,变更记录表_产品!A:M,13,0),"")</f>
        <v/>
      </c>
      <c r="L783" s="65" t="str">
        <f>IFERROR(VLOOKUP(A:A,变更记录表_产品!A:N,14,0),"")</f>
        <v/>
      </c>
      <c r="M783" s="50" t="str">
        <f>IFERROR(VLOOKUP(A:A,变更记录表_产品!A:K,11,0),"")</f>
        <v/>
      </c>
      <c r="N783" s="50" t="str">
        <f>IFERROR(VLOOKUP(A:A,变更记录表_产品!A:L,12,0),"")</f>
        <v/>
      </c>
      <c r="O783" s="20" t="str">
        <f t="shared" ca="1" si="12"/>
        <v/>
      </c>
      <c r="P783" s="65" t="str">
        <f>IFERROR(VLOOKUP(A:A,变更记录表_产品!A:O,15,0),"")</f>
        <v/>
      </c>
      <c r="Q783" s="70" t="str">
        <f>IFERROR(VLOOKUP(A:A,变更记录表_产品!A:P,16,0),"")</f>
        <v/>
      </c>
      <c r="R783" s="40" t="str">
        <f>IFERROR(VLOOKUP(A:A,变更记录表_产品!A:Q,17,0),"")</f>
        <v/>
      </c>
      <c r="S783" s="70"/>
      <c r="T783" s="71" t="s">
        <v>232</v>
      </c>
    </row>
    <row r="784" spans="1:20">
      <c r="A784" s="21"/>
      <c r="B784" s="50" t="str">
        <f>IFERROR(VLOOKUP(A:A,变更记录表_产品!A:B,2,0),"")</f>
        <v/>
      </c>
      <c r="C784" s="43" t="str">
        <f>IFERROR(VLOOKUP(A:A,变更记录表_产品!A:C,3,0),"")</f>
        <v/>
      </c>
      <c r="D784" s="43" t="str">
        <f>IFERROR(VLOOKUP(A:A,变更记录表_产品!A:D,4,0),"")</f>
        <v/>
      </c>
      <c r="E784" s="43" t="str">
        <f>IFERROR(VLOOKUP(A:A,变更记录表_产品!A:E,5,0),"")</f>
        <v/>
      </c>
      <c r="F784" s="40" t="str">
        <f>IFERROR(VLOOKUP(A:A,变更记录表_产品!A:F,6,0),"")</f>
        <v/>
      </c>
      <c r="G784" s="46" t="str">
        <f>IFERROR(VLOOKUP(A:A,变更记录表_产品!A:G,7,0),"")</f>
        <v/>
      </c>
      <c r="H784" s="57" t="str">
        <f>IFERROR(VLOOKUP(A:A,变更记录表_产品!A:I,9,0),"")</f>
        <v/>
      </c>
      <c r="I784" s="57" t="str">
        <f>IFERROR(VLOOKUP(A:A,变更记录表_产品!A:J,10,0),"")</f>
        <v/>
      </c>
      <c r="J784" s="61" t="str">
        <f>IFERROR(VLOOKUP(A:A,变更记录表_产品!A:H,8,0),"")</f>
        <v/>
      </c>
      <c r="K784" s="65" t="str">
        <f>IFERROR(VLOOKUP(A:A,变更记录表_产品!A:M,13,0),"")</f>
        <v/>
      </c>
      <c r="L784" s="65" t="str">
        <f>IFERROR(VLOOKUP(A:A,变更记录表_产品!A:N,14,0),"")</f>
        <v/>
      </c>
      <c r="M784" s="50" t="str">
        <f>IFERROR(VLOOKUP(A:A,变更记录表_产品!A:K,11,0),"")</f>
        <v/>
      </c>
      <c r="N784" s="50" t="str">
        <f>IFERROR(VLOOKUP(A:A,变更记录表_产品!A:L,12,0),"")</f>
        <v/>
      </c>
      <c r="O784" s="20" t="str">
        <f t="shared" ca="1" si="12"/>
        <v/>
      </c>
      <c r="P784" s="65" t="str">
        <f>IFERROR(VLOOKUP(A:A,变更记录表_产品!A:O,15,0),"")</f>
        <v/>
      </c>
      <c r="Q784" s="70" t="str">
        <f>IFERROR(VLOOKUP(A:A,变更记录表_产品!A:P,16,0),"")</f>
        <v/>
      </c>
      <c r="R784" s="40" t="str">
        <f>IFERROR(VLOOKUP(A:A,变更记录表_产品!A:Q,17,0),"")</f>
        <v/>
      </c>
      <c r="S784" s="70"/>
      <c r="T784" s="71" t="s">
        <v>232</v>
      </c>
    </row>
    <row r="785" spans="1:20">
      <c r="A785" s="21"/>
      <c r="B785" s="50" t="str">
        <f>IFERROR(VLOOKUP(A:A,变更记录表_产品!A:B,2,0),"")</f>
        <v/>
      </c>
      <c r="C785" s="43" t="str">
        <f>IFERROR(VLOOKUP(A:A,变更记录表_产品!A:C,3,0),"")</f>
        <v/>
      </c>
      <c r="D785" s="43" t="str">
        <f>IFERROR(VLOOKUP(A:A,变更记录表_产品!A:D,4,0),"")</f>
        <v/>
      </c>
      <c r="E785" s="43" t="str">
        <f>IFERROR(VLOOKUP(A:A,变更记录表_产品!A:E,5,0),"")</f>
        <v/>
      </c>
      <c r="F785" s="40" t="str">
        <f>IFERROR(VLOOKUP(A:A,变更记录表_产品!A:F,6,0),"")</f>
        <v/>
      </c>
      <c r="G785" s="46" t="str">
        <f>IFERROR(VLOOKUP(A:A,变更记录表_产品!A:G,7,0),"")</f>
        <v/>
      </c>
      <c r="H785" s="57" t="str">
        <f>IFERROR(VLOOKUP(A:A,变更记录表_产品!A:I,9,0),"")</f>
        <v/>
      </c>
      <c r="I785" s="57" t="str">
        <f>IFERROR(VLOOKUP(A:A,变更记录表_产品!A:J,10,0),"")</f>
        <v/>
      </c>
      <c r="J785" s="61" t="str">
        <f>IFERROR(VLOOKUP(A:A,变更记录表_产品!A:H,8,0),"")</f>
        <v/>
      </c>
      <c r="K785" s="65" t="str">
        <f>IFERROR(VLOOKUP(A:A,变更记录表_产品!A:M,13,0),"")</f>
        <v/>
      </c>
      <c r="L785" s="65" t="str">
        <f>IFERROR(VLOOKUP(A:A,变更记录表_产品!A:N,14,0),"")</f>
        <v/>
      </c>
      <c r="M785" s="50" t="str">
        <f>IFERROR(VLOOKUP(A:A,变更记录表_产品!A:K,11,0),"")</f>
        <v/>
      </c>
      <c r="N785" s="50" t="str">
        <f>IFERROR(VLOOKUP(A:A,变更记录表_产品!A:L,12,0),"")</f>
        <v/>
      </c>
      <c r="O785" s="20" t="str">
        <f t="shared" ca="1" si="12"/>
        <v/>
      </c>
      <c r="P785" s="65" t="str">
        <f>IFERROR(VLOOKUP(A:A,变更记录表_产品!A:O,15,0),"")</f>
        <v/>
      </c>
      <c r="Q785" s="70" t="str">
        <f>IFERROR(VLOOKUP(A:A,变更记录表_产品!A:P,16,0),"")</f>
        <v/>
      </c>
      <c r="R785" s="40" t="str">
        <f>IFERROR(VLOOKUP(A:A,变更记录表_产品!A:Q,17,0),"")</f>
        <v/>
      </c>
      <c r="S785" s="70"/>
      <c r="T785" s="71" t="s">
        <v>232</v>
      </c>
    </row>
    <row r="786" spans="1:20">
      <c r="A786" s="21"/>
      <c r="B786" s="50" t="str">
        <f>IFERROR(VLOOKUP(A:A,变更记录表_产品!A:B,2,0),"")</f>
        <v/>
      </c>
      <c r="C786" s="43" t="str">
        <f>IFERROR(VLOOKUP(A:A,变更记录表_产品!A:C,3,0),"")</f>
        <v/>
      </c>
      <c r="D786" s="43" t="str">
        <f>IFERROR(VLOOKUP(A:A,变更记录表_产品!A:D,4,0),"")</f>
        <v/>
      </c>
      <c r="E786" s="43" t="str">
        <f>IFERROR(VLOOKUP(A:A,变更记录表_产品!A:E,5,0),"")</f>
        <v/>
      </c>
      <c r="F786" s="40" t="str">
        <f>IFERROR(VLOOKUP(A:A,变更记录表_产品!A:F,6,0),"")</f>
        <v/>
      </c>
      <c r="G786" s="46" t="str">
        <f>IFERROR(VLOOKUP(A:A,变更记录表_产品!A:G,7,0),"")</f>
        <v/>
      </c>
      <c r="H786" s="57" t="str">
        <f>IFERROR(VLOOKUP(A:A,变更记录表_产品!A:I,9,0),"")</f>
        <v/>
      </c>
      <c r="I786" s="57" t="str">
        <f>IFERROR(VLOOKUP(A:A,变更记录表_产品!A:J,10,0),"")</f>
        <v/>
      </c>
      <c r="J786" s="61" t="str">
        <f>IFERROR(VLOOKUP(A:A,变更记录表_产品!A:H,8,0),"")</f>
        <v/>
      </c>
      <c r="K786" s="65" t="str">
        <f>IFERROR(VLOOKUP(A:A,变更记录表_产品!A:M,13,0),"")</f>
        <v/>
      </c>
      <c r="L786" s="65" t="str">
        <f>IFERROR(VLOOKUP(A:A,变更记录表_产品!A:N,14,0),"")</f>
        <v/>
      </c>
      <c r="M786" s="50" t="str">
        <f>IFERROR(VLOOKUP(A:A,变更记录表_产品!A:K,11,0),"")</f>
        <v/>
      </c>
      <c r="N786" s="50" t="str">
        <f>IFERROR(VLOOKUP(A:A,变更记录表_产品!A:L,12,0),"")</f>
        <v/>
      </c>
      <c r="O786" s="20" t="str">
        <f t="shared" ca="1" si="12"/>
        <v/>
      </c>
      <c r="P786" s="65" t="str">
        <f>IFERROR(VLOOKUP(A:A,变更记录表_产品!A:O,15,0),"")</f>
        <v/>
      </c>
      <c r="Q786" s="70" t="str">
        <f>IFERROR(VLOOKUP(A:A,变更记录表_产品!A:P,16,0),"")</f>
        <v/>
      </c>
      <c r="R786" s="40" t="str">
        <f>IFERROR(VLOOKUP(A:A,变更记录表_产品!A:Q,17,0),"")</f>
        <v/>
      </c>
      <c r="S786" s="70"/>
      <c r="T786" s="71" t="s">
        <v>232</v>
      </c>
    </row>
    <row r="787" spans="1:20">
      <c r="A787" s="21"/>
      <c r="B787" s="50" t="str">
        <f>IFERROR(VLOOKUP(A:A,变更记录表_产品!A:B,2,0),"")</f>
        <v/>
      </c>
      <c r="C787" s="43" t="str">
        <f>IFERROR(VLOOKUP(A:A,变更记录表_产品!A:C,3,0),"")</f>
        <v/>
      </c>
      <c r="D787" s="43" t="str">
        <f>IFERROR(VLOOKUP(A:A,变更记录表_产品!A:D,4,0),"")</f>
        <v/>
      </c>
      <c r="E787" s="43" t="str">
        <f>IFERROR(VLOOKUP(A:A,变更记录表_产品!A:E,5,0),"")</f>
        <v/>
      </c>
      <c r="F787" s="40" t="str">
        <f>IFERROR(VLOOKUP(A:A,变更记录表_产品!A:F,6,0),"")</f>
        <v/>
      </c>
      <c r="G787" s="46" t="str">
        <f>IFERROR(VLOOKUP(A:A,变更记录表_产品!A:G,7,0),"")</f>
        <v/>
      </c>
      <c r="H787" s="57" t="str">
        <f>IFERROR(VLOOKUP(A:A,变更记录表_产品!A:I,9,0),"")</f>
        <v/>
      </c>
      <c r="I787" s="57" t="str">
        <f>IFERROR(VLOOKUP(A:A,变更记录表_产品!A:J,10,0),"")</f>
        <v/>
      </c>
      <c r="J787" s="61" t="str">
        <f>IFERROR(VLOOKUP(A:A,变更记录表_产品!A:H,8,0),"")</f>
        <v/>
      </c>
      <c r="K787" s="65" t="str">
        <f>IFERROR(VLOOKUP(A:A,变更记录表_产品!A:M,13,0),"")</f>
        <v/>
      </c>
      <c r="L787" s="65" t="str">
        <f>IFERROR(VLOOKUP(A:A,变更记录表_产品!A:N,14,0),"")</f>
        <v/>
      </c>
      <c r="M787" s="50" t="str">
        <f>IFERROR(VLOOKUP(A:A,变更记录表_产品!A:K,11,0),"")</f>
        <v/>
      </c>
      <c r="N787" s="50" t="str">
        <f>IFERROR(VLOOKUP(A:A,变更记录表_产品!A:L,12,0),"")</f>
        <v/>
      </c>
      <c r="O787" s="20" t="str">
        <f t="shared" ca="1" si="12"/>
        <v/>
      </c>
      <c r="P787" s="65" t="str">
        <f>IFERROR(VLOOKUP(A:A,变更记录表_产品!A:O,15,0),"")</f>
        <v/>
      </c>
      <c r="Q787" s="70" t="str">
        <f>IFERROR(VLOOKUP(A:A,变更记录表_产品!A:P,16,0),"")</f>
        <v/>
      </c>
      <c r="R787" s="40" t="str">
        <f>IFERROR(VLOOKUP(A:A,变更记录表_产品!A:Q,17,0),"")</f>
        <v/>
      </c>
      <c r="S787" s="70"/>
      <c r="T787" s="71" t="s">
        <v>232</v>
      </c>
    </row>
    <row r="788" spans="1:20">
      <c r="A788" s="21"/>
      <c r="B788" s="50" t="str">
        <f>IFERROR(VLOOKUP(A:A,变更记录表_产品!A:B,2,0),"")</f>
        <v/>
      </c>
      <c r="C788" s="43" t="str">
        <f>IFERROR(VLOOKUP(A:A,变更记录表_产品!A:C,3,0),"")</f>
        <v/>
      </c>
      <c r="D788" s="43" t="str">
        <f>IFERROR(VLOOKUP(A:A,变更记录表_产品!A:D,4,0),"")</f>
        <v/>
      </c>
      <c r="E788" s="43" t="str">
        <f>IFERROR(VLOOKUP(A:A,变更记录表_产品!A:E,5,0),"")</f>
        <v/>
      </c>
      <c r="F788" s="40" t="str">
        <f>IFERROR(VLOOKUP(A:A,变更记录表_产品!A:F,6,0),"")</f>
        <v/>
      </c>
      <c r="G788" s="46" t="str">
        <f>IFERROR(VLOOKUP(A:A,变更记录表_产品!A:G,7,0),"")</f>
        <v/>
      </c>
      <c r="H788" s="57" t="str">
        <f>IFERROR(VLOOKUP(A:A,变更记录表_产品!A:I,9,0),"")</f>
        <v/>
      </c>
      <c r="I788" s="57" t="str">
        <f>IFERROR(VLOOKUP(A:A,变更记录表_产品!A:J,10,0),"")</f>
        <v/>
      </c>
      <c r="J788" s="61" t="str">
        <f>IFERROR(VLOOKUP(A:A,变更记录表_产品!A:H,8,0),"")</f>
        <v/>
      </c>
      <c r="K788" s="65" t="str">
        <f>IFERROR(VLOOKUP(A:A,变更记录表_产品!A:M,13,0),"")</f>
        <v/>
      </c>
      <c r="L788" s="65" t="str">
        <f>IFERROR(VLOOKUP(A:A,变更记录表_产品!A:N,14,0),"")</f>
        <v/>
      </c>
      <c r="M788" s="50" t="str">
        <f>IFERROR(VLOOKUP(A:A,变更记录表_产品!A:K,11,0),"")</f>
        <v/>
      </c>
      <c r="N788" s="50" t="str">
        <f>IFERROR(VLOOKUP(A:A,变更记录表_产品!A:L,12,0),"")</f>
        <v/>
      </c>
      <c r="O788" s="20" t="str">
        <f t="shared" ca="1" si="12"/>
        <v/>
      </c>
      <c r="P788" s="65" t="str">
        <f>IFERROR(VLOOKUP(A:A,变更记录表_产品!A:O,15,0),"")</f>
        <v/>
      </c>
      <c r="Q788" s="70" t="str">
        <f>IFERROR(VLOOKUP(A:A,变更记录表_产品!A:P,16,0),"")</f>
        <v/>
      </c>
      <c r="R788" s="40" t="str">
        <f>IFERROR(VLOOKUP(A:A,变更记录表_产品!A:Q,17,0),"")</f>
        <v/>
      </c>
      <c r="S788" s="70"/>
      <c r="T788" s="71" t="s">
        <v>232</v>
      </c>
    </row>
    <row r="789" spans="1:20">
      <c r="A789" s="21"/>
      <c r="B789" s="50" t="str">
        <f>IFERROR(VLOOKUP(A:A,变更记录表_产品!A:B,2,0),"")</f>
        <v/>
      </c>
      <c r="C789" s="43" t="str">
        <f>IFERROR(VLOOKUP(A:A,变更记录表_产品!A:C,3,0),"")</f>
        <v/>
      </c>
      <c r="D789" s="43" t="str">
        <f>IFERROR(VLOOKUP(A:A,变更记录表_产品!A:D,4,0),"")</f>
        <v/>
      </c>
      <c r="E789" s="43" t="str">
        <f>IFERROR(VLOOKUP(A:A,变更记录表_产品!A:E,5,0),"")</f>
        <v/>
      </c>
      <c r="F789" s="40" t="str">
        <f>IFERROR(VLOOKUP(A:A,变更记录表_产品!A:F,6,0),"")</f>
        <v/>
      </c>
      <c r="G789" s="46" t="str">
        <f>IFERROR(VLOOKUP(A:A,变更记录表_产品!A:G,7,0),"")</f>
        <v/>
      </c>
      <c r="H789" s="57" t="str">
        <f>IFERROR(VLOOKUP(A:A,变更记录表_产品!A:I,9,0),"")</f>
        <v/>
      </c>
      <c r="I789" s="57" t="str">
        <f>IFERROR(VLOOKUP(A:A,变更记录表_产品!A:J,10,0),"")</f>
        <v/>
      </c>
      <c r="J789" s="61" t="str">
        <f>IFERROR(VLOOKUP(A:A,变更记录表_产品!A:H,8,0),"")</f>
        <v/>
      </c>
      <c r="K789" s="65" t="str">
        <f>IFERROR(VLOOKUP(A:A,变更记录表_产品!A:M,13,0),"")</f>
        <v/>
      </c>
      <c r="L789" s="65" t="str">
        <f>IFERROR(VLOOKUP(A:A,变更记录表_产品!A:N,14,0),"")</f>
        <v/>
      </c>
      <c r="M789" s="50" t="str">
        <f>IFERROR(VLOOKUP(A:A,变更记录表_产品!A:K,11,0),"")</f>
        <v/>
      </c>
      <c r="N789" s="50" t="str">
        <f>IFERROR(VLOOKUP(A:A,变更记录表_产品!A:L,12,0),"")</f>
        <v/>
      </c>
      <c r="O789" s="20" t="str">
        <f t="shared" ca="1" si="12"/>
        <v/>
      </c>
      <c r="P789" s="65" t="str">
        <f>IFERROR(VLOOKUP(A:A,变更记录表_产品!A:O,15,0),"")</f>
        <v/>
      </c>
      <c r="Q789" s="70" t="str">
        <f>IFERROR(VLOOKUP(A:A,变更记录表_产品!A:P,16,0),"")</f>
        <v/>
      </c>
      <c r="R789" s="40" t="str">
        <f>IFERROR(VLOOKUP(A:A,变更记录表_产品!A:Q,17,0),"")</f>
        <v/>
      </c>
      <c r="S789" s="70"/>
      <c r="T789" s="71" t="s">
        <v>232</v>
      </c>
    </row>
    <row r="790" spans="1:20">
      <c r="A790" s="21"/>
      <c r="B790" s="50" t="str">
        <f>IFERROR(VLOOKUP(A:A,变更记录表_产品!A:B,2,0),"")</f>
        <v/>
      </c>
      <c r="C790" s="43" t="str">
        <f>IFERROR(VLOOKUP(A:A,变更记录表_产品!A:C,3,0),"")</f>
        <v/>
      </c>
      <c r="D790" s="43" t="str">
        <f>IFERROR(VLOOKUP(A:A,变更记录表_产品!A:D,4,0),"")</f>
        <v/>
      </c>
      <c r="E790" s="43" t="str">
        <f>IFERROR(VLOOKUP(A:A,变更记录表_产品!A:E,5,0),"")</f>
        <v/>
      </c>
      <c r="F790" s="40" t="str">
        <f>IFERROR(VLOOKUP(A:A,变更记录表_产品!A:F,6,0),"")</f>
        <v/>
      </c>
      <c r="G790" s="46" t="str">
        <f>IFERROR(VLOOKUP(A:A,变更记录表_产品!A:G,7,0),"")</f>
        <v/>
      </c>
      <c r="H790" s="57" t="str">
        <f>IFERROR(VLOOKUP(A:A,变更记录表_产品!A:I,9,0),"")</f>
        <v/>
      </c>
      <c r="I790" s="57" t="str">
        <f>IFERROR(VLOOKUP(A:A,变更记录表_产品!A:J,10,0),"")</f>
        <v/>
      </c>
      <c r="J790" s="61" t="str">
        <f>IFERROR(VLOOKUP(A:A,变更记录表_产品!A:H,8,0),"")</f>
        <v/>
      </c>
      <c r="K790" s="65" t="str">
        <f>IFERROR(VLOOKUP(A:A,变更记录表_产品!A:M,13,0),"")</f>
        <v/>
      </c>
      <c r="L790" s="65" t="str">
        <f>IFERROR(VLOOKUP(A:A,变更记录表_产品!A:N,14,0),"")</f>
        <v/>
      </c>
      <c r="M790" s="50" t="str">
        <f>IFERROR(VLOOKUP(A:A,变更记录表_产品!A:K,11,0),"")</f>
        <v/>
      </c>
      <c r="N790" s="50" t="str">
        <f>IFERROR(VLOOKUP(A:A,变更记录表_产品!A:L,12,0),"")</f>
        <v/>
      </c>
      <c r="O790" s="20" t="str">
        <f t="shared" ca="1" si="12"/>
        <v/>
      </c>
      <c r="P790" s="65" t="str">
        <f>IFERROR(VLOOKUP(A:A,变更记录表_产品!A:O,15,0),"")</f>
        <v/>
      </c>
      <c r="Q790" s="70" t="str">
        <f>IFERROR(VLOOKUP(A:A,变更记录表_产品!A:P,16,0),"")</f>
        <v/>
      </c>
      <c r="R790" s="40" t="str">
        <f>IFERROR(VLOOKUP(A:A,变更记录表_产品!A:Q,17,0),"")</f>
        <v/>
      </c>
      <c r="S790" s="70"/>
      <c r="T790" s="71" t="s">
        <v>232</v>
      </c>
    </row>
    <row r="791" spans="1:20">
      <c r="A791" s="21"/>
      <c r="B791" s="50" t="str">
        <f>IFERROR(VLOOKUP(A:A,变更记录表_产品!A:B,2,0),"")</f>
        <v/>
      </c>
      <c r="C791" s="43" t="str">
        <f>IFERROR(VLOOKUP(A:A,变更记录表_产品!A:C,3,0),"")</f>
        <v/>
      </c>
      <c r="D791" s="43" t="str">
        <f>IFERROR(VLOOKUP(A:A,变更记录表_产品!A:D,4,0),"")</f>
        <v/>
      </c>
      <c r="E791" s="43" t="str">
        <f>IFERROR(VLOOKUP(A:A,变更记录表_产品!A:E,5,0),"")</f>
        <v/>
      </c>
      <c r="F791" s="40" t="str">
        <f>IFERROR(VLOOKUP(A:A,变更记录表_产品!A:F,6,0),"")</f>
        <v/>
      </c>
      <c r="G791" s="46" t="str">
        <f>IFERROR(VLOOKUP(A:A,变更记录表_产品!A:G,7,0),"")</f>
        <v/>
      </c>
      <c r="H791" s="57" t="str">
        <f>IFERROR(VLOOKUP(A:A,变更记录表_产品!A:I,9,0),"")</f>
        <v/>
      </c>
      <c r="I791" s="57" t="str">
        <f>IFERROR(VLOOKUP(A:A,变更记录表_产品!A:J,10,0),"")</f>
        <v/>
      </c>
      <c r="J791" s="61" t="str">
        <f>IFERROR(VLOOKUP(A:A,变更记录表_产品!A:H,8,0),"")</f>
        <v/>
      </c>
      <c r="K791" s="65" t="str">
        <f>IFERROR(VLOOKUP(A:A,变更记录表_产品!A:M,13,0),"")</f>
        <v/>
      </c>
      <c r="L791" s="65" t="str">
        <f>IFERROR(VLOOKUP(A:A,变更记录表_产品!A:N,14,0),"")</f>
        <v/>
      </c>
      <c r="M791" s="50" t="str">
        <f>IFERROR(VLOOKUP(A:A,变更记录表_产品!A:K,11,0),"")</f>
        <v/>
      </c>
      <c r="N791" s="50" t="str">
        <f>IFERROR(VLOOKUP(A:A,变更记录表_产品!A:L,12,0),"")</f>
        <v/>
      </c>
      <c r="O791" s="20" t="str">
        <f t="shared" ca="1" si="12"/>
        <v/>
      </c>
      <c r="P791" s="65" t="str">
        <f>IFERROR(VLOOKUP(A:A,变更记录表_产品!A:O,15,0),"")</f>
        <v/>
      </c>
      <c r="Q791" s="70" t="str">
        <f>IFERROR(VLOOKUP(A:A,变更记录表_产品!A:P,16,0),"")</f>
        <v/>
      </c>
      <c r="R791" s="40" t="str">
        <f>IFERROR(VLOOKUP(A:A,变更记录表_产品!A:Q,17,0),"")</f>
        <v/>
      </c>
      <c r="S791" s="70"/>
      <c r="T791" s="71" t="s">
        <v>232</v>
      </c>
    </row>
    <row r="792" spans="1:20">
      <c r="A792" s="21"/>
      <c r="B792" s="50" t="str">
        <f>IFERROR(VLOOKUP(A:A,变更记录表_产品!A:B,2,0),"")</f>
        <v/>
      </c>
      <c r="C792" s="43" t="str">
        <f>IFERROR(VLOOKUP(A:A,变更记录表_产品!A:C,3,0),"")</f>
        <v/>
      </c>
      <c r="D792" s="43" t="str">
        <f>IFERROR(VLOOKUP(A:A,变更记录表_产品!A:D,4,0),"")</f>
        <v/>
      </c>
      <c r="E792" s="43" t="str">
        <f>IFERROR(VLOOKUP(A:A,变更记录表_产品!A:E,5,0),"")</f>
        <v/>
      </c>
      <c r="F792" s="40" t="str">
        <f>IFERROR(VLOOKUP(A:A,变更记录表_产品!A:F,6,0),"")</f>
        <v/>
      </c>
      <c r="G792" s="46" t="str">
        <f>IFERROR(VLOOKUP(A:A,变更记录表_产品!A:G,7,0),"")</f>
        <v/>
      </c>
      <c r="H792" s="57" t="str">
        <f>IFERROR(VLOOKUP(A:A,变更记录表_产品!A:I,9,0),"")</f>
        <v/>
      </c>
      <c r="I792" s="57" t="str">
        <f>IFERROR(VLOOKUP(A:A,变更记录表_产品!A:J,10,0),"")</f>
        <v/>
      </c>
      <c r="J792" s="61" t="str">
        <f>IFERROR(VLOOKUP(A:A,变更记录表_产品!A:H,8,0),"")</f>
        <v/>
      </c>
      <c r="K792" s="65" t="str">
        <f>IFERROR(VLOOKUP(A:A,变更记录表_产品!A:M,13,0),"")</f>
        <v/>
      </c>
      <c r="L792" s="65" t="str">
        <f>IFERROR(VLOOKUP(A:A,变更记录表_产品!A:N,14,0),"")</f>
        <v/>
      </c>
      <c r="M792" s="50" t="str">
        <f>IFERROR(VLOOKUP(A:A,变更记录表_产品!A:K,11,0),"")</f>
        <v/>
      </c>
      <c r="N792" s="50" t="str">
        <f>IFERROR(VLOOKUP(A:A,变更记录表_产品!A:L,12,0),"")</f>
        <v/>
      </c>
      <c r="O792" s="20" t="str">
        <f t="shared" ca="1" si="12"/>
        <v/>
      </c>
      <c r="P792" s="65" t="str">
        <f>IFERROR(VLOOKUP(A:A,变更记录表_产品!A:O,15,0),"")</f>
        <v/>
      </c>
      <c r="Q792" s="70" t="str">
        <f>IFERROR(VLOOKUP(A:A,变更记录表_产品!A:P,16,0),"")</f>
        <v/>
      </c>
      <c r="R792" s="40" t="str">
        <f>IFERROR(VLOOKUP(A:A,变更记录表_产品!A:Q,17,0),"")</f>
        <v/>
      </c>
      <c r="S792" s="70"/>
      <c r="T792" s="71" t="s">
        <v>232</v>
      </c>
    </row>
    <row r="793" spans="1:20">
      <c r="A793" s="21"/>
      <c r="B793" s="50" t="str">
        <f>IFERROR(VLOOKUP(A:A,变更记录表_产品!A:B,2,0),"")</f>
        <v/>
      </c>
      <c r="C793" s="43" t="str">
        <f>IFERROR(VLOOKUP(A:A,变更记录表_产品!A:C,3,0),"")</f>
        <v/>
      </c>
      <c r="D793" s="43" t="str">
        <f>IFERROR(VLOOKUP(A:A,变更记录表_产品!A:D,4,0),"")</f>
        <v/>
      </c>
      <c r="E793" s="43" t="str">
        <f>IFERROR(VLOOKUP(A:A,变更记录表_产品!A:E,5,0),"")</f>
        <v/>
      </c>
      <c r="F793" s="40" t="str">
        <f>IFERROR(VLOOKUP(A:A,变更记录表_产品!A:F,6,0),"")</f>
        <v/>
      </c>
      <c r="G793" s="46" t="str">
        <f>IFERROR(VLOOKUP(A:A,变更记录表_产品!A:G,7,0),"")</f>
        <v/>
      </c>
      <c r="H793" s="57" t="str">
        <f>IFERROR(VLOOKUP(A:A,变更记录表_产品!A:I,9,0),"")</f>
        <v/>
      </c>
      <c r="I793" s="57" t="str">
        <f>IFERROR(VLOOKUP(A:A,变更记录表_产品!A:J,10,0),"")</f>
        <v/>
      </c>
      <c r="J793" s="61" t="str">
        <f>IFERROR(VLOOKUP(A:A,变更记录表_产品!A:H,8,0),"")</f>
        <v/>
      </c>
      <c r="K793" s="65" t="str">
        <f>IFERROR(VLOOKUP(A:A,变更记录表_产品!A:M,13,0),"")</f>
        <v/>
      </c>
      <c r="L793" s="65" t="str">
        <f>IFERROR(VLOOKUP(A:A,变更记录表_产品!A:N,14,0),"")</f>
        <v/>
      </c>
      <c r="M793" s="50" t="str">
        <f>IFERROR(VLOOKUP(A:A,变更记录表_产品!A:K,11,0),"")</f>
        <v/>
      </c>
      <c r="N793" s="50" t="str">
        <f>IFERROR(VLOOKUP(A:A,变更记录表_产品!A:L,12,0),"")</f>
        <v/>
      </c>
      <c r="O793" s="20" t="str">
        <f t="shared" ca="1" si="12"/>
        <v/>
      </c>
      <c r="P793" s="65" t="str">
        <f>IFERROR(VLOOKUP(A:A,变更记录表_产品!A:O,15,0),"")</f>
        <v/>
      </c>
      <c r="Q793" s="70" t="str">
        <f>IFERROR(VLOOKUP(A:A,变更记录表_产品!A:P,16,0),"")</f>
        <v/>
      </c>
      <c r="R793" s="40" t="str">
        <f>IFERROR(VLOOKUP(A:A,变更记录表_产品!A:Q,17,0),"")</f>
        <v/>
      </c>
      <c r="S793" s="70"/>
      <c r="T793" s="71" t="s">
        <v>232</v>
      </c>
    </row>
    <row r="794" spans="1:20">
      <c r="A794" s="21"/>
      <c r="B794" s="50" t="str">
        <f>IFERROR(VLOOKUP(A:A,变更记录表_产品!A:B,2,0),"")</f>
        <v/>
      </c>
      <c r="C794" s="43" t="str">
        <f>IFERROR(VLOOKUP(A:A,变更记录表_产品!A:C,3,0),"")</f>
        <v/>
      </c>
      <c r="D794" s="43" t="str">
        <f>IFERROR(VLOOKUP(A:A,变更记录表_产品!A:D,4,0),"")</f>
        <v/>
      </c>
      <c r="E794" s="43" t="str">
        <f>IFERROR(VLOOKUP(A:A,变更记录表_产品!A:E,5,0),"")</f>
        <v/>
      </c>
      <c r="F794" s="40" t="str">
        <f>IFERROR(VLOOKUP(A:A,变更记录表_产品!A:F,6,0),"")</f>
        <v/>
      </c>
      <c r="G794" s="46" t="str">
        <f>IFERROR(VLOOKUP(A:A,变更记录表_产品!A:G,7,0),"")</f>
        <v/>
      </c>
      <c r="H794" s="57" t="str">
        <f>IFERROR(VLOOKUP(A:A,变更记录表_产品!A:I,9,0),"")</f>
        <v/>
      </c>
      <c r="I794" s="57" t="str">
        <f>IFERROR(VLOOKUP(A:A,变更记录表_产品!A:J,10,0),"")</f>
        <v/>
      </c>
      <c r="J794" s="61" t="str">
        <f>IFERROR(VLOOKUP(A:A,变更记录表_产品!A:H,8,0),"")</f>
        <v/>
      </c>
      <c r="K794" s="65" t="str">
        <f>IFERROR(VLOOKUP(A:A,变更记录表_产品!A:M,13,0),"")</f>
        <v/>
      </c>
      <c r="L794" s="65" t="str">
        <f>IFERROR(VLOOKUP(A:A,变更记录表_产品!A:N,14,0),"")</f>
        <v/>
      </c>
      <c r="M794" s="50" t="str">
        <f>IFERROR(VLOOKUP(A:A,变更记录表_产品!A:K,11,0),"")</f>
        <v/>
      </c>
      <c r="N794" s="50" t="str">
        <f>IFERROR(VLOOKUP(A:A,变更记录表_产品!A:L,12,0),"")</f>
        <v/>
      </c>
      <c r="O794" s="20" t="str">
        <f t="shared" ca="1" si="12"/>
        <v/>
      </c>
      <c r="P794" s="65" t="str">
        <f>IFERROR(VLOOKUP(A:A,变更记录表_产品!A:O,15,0),"")</f>
        <v/>
      </c>
      <c r="Q794" s="70" t="str">
        <f>IFERROR(VLOOKUP(A:A,变更记录表_产品!A:P,16,0),"")</f>
        <v/>
      </c>
      <c r="R794" s="40" t="str">
        <f>IFERROR(VLOOKUP(A:A,变更记录表_产品!A:Q,17,0),"")</f>
        <v/>
      </c>
      <c r="S794" s="70"/>
      <c r="T794" s="71" t="s">
        <v>232</v>
      </c>
    </row>
    <row r="795" spans="1:20">
      <c r="A795" s="21"/>
      <c r="B795" s="50" t="str">
        <f>IFERROR(VLOOKUP(A:A,变更记录表_产品!A:B,2,0),"")</f>
        <v/>
      </c>
      <c r="C795" s="43" t="str">
        <f>IFERROR(VLOOKUP(A:A,变更记录表_产品!A:C,3,0),"")</f>
        <v/>
      </c>
      <c r="D795" s="43" t="str">
        <f>IFERROR(VLOOKUP(A:A,变更记录表_产品!A:D,4,0),"")</f>
        <v/>
      </c>
      <c r="E795" s="43" t="str">
        <f>IFERROR(VLOOKUP(A:A,变更记录表_产品!A:E,5,0),"")</f>
        <v/>
      </c>
      <c r="F795" s="40" t="str">
        <f>IFERROR(VLOOKUP(A:A,变更记录表_产品!A:F,6,0),"")</f>
        <v/>
      </c>
      <c r="G795" s="46" t="str">
        <f>IFERROR(VLOOKUP(A:A,变更记录表_产品!A:G,7,0),"")</f>
        <v/>
      </c>
      <c r="H795" s="57" t="str">
        <f>IFERROR(VLOOKUP(A:A,变更记录表_产品!A:I,9,0),"")</f>
        <v/>
      </c>
      <c r="I795" s="57" t="str">
        <f>IFERROR(VLOOKUP(A:A,变更记录表_产品!A:J,10,0),"")</f>
        <v/>
      </c>
      <c r="J795" s="61" t="str">
        <f>IFERROR(VLOOKUP(A:A,变更记录表_产品!A:H,8,0),"")</f>
        <v/>
      </c>
      <c r="K795" s="65" t="str">
        <f>IFERROR(VLOOKUP(A:A,变更记录表_产品!A:M,13,0),"")</f>
        <v/>
      </c>
      <c r="L795" s="65" t="str">
        <f>IFERROR(VLOOKUP(A:A,变更记录表_产品!A:N,14,0),"")</f>
        <v/>
      </c>
      <c r="M795" s="50" t="str">
        <f>IFERROR(VLOOKUP(A:A,变更记录表_产品!A:K,11,0),"")</f>
        <v/>
      </c>
      <c r="N795" s="50" t="str">
        <f>IFERROR(VLOOKUP(A:A,变更记录表_产品!A:L,12,0),"")</f>
        <v/>
      </c>
      <c r="O795" s="20" t="str">
        <f t="shared" ca="1" si="12"/>
        <v/>
      </c>
      <c r="P795" s="65" t="str">
        <f>IFERROR(VLOOKUP(A:A,变更记录表_产品!A:O,15,0),"")</f>
        <v/>
      </c>
      <c r="Q795" s="70" t="str">
        <f>IFERROR(VLOOKUP(A:A,变更记录表_产品!A:P,16,0),"")</f>
        <v/>
      </c>
      <c r="R795" s="40" t="str">
        <f>IFERROR(VLOOKUP(A:A,变更记录表_产品!A:Q,17,0),"")</f>
        <v/>
      </c>
      <c r="S795" s="70"/>
      <c r="T795" s="71" t="s">
        <v>232</v>
      </c>
    </row>
    <row r="796" spans="1:20">
      <c r="A796" s="21"/>
      <c r="B796" s="50" t="str">
        <f>IFERROR(VLOOKUP(A:A,变更记录表_产品!A:B,2,0),"")</f>
        <v/>
      </c>
      <c r="C796" s="43" t="str">
        <f>IFERROR(VLOOKUP(A:A,变更记录表_产品!A:C,3,0),"")</f>
        <v/>
      </c>
      <c r="D796" s="43" t="str">
        <f>IFERROR(VLOOKUP(A:A,变更记录表_产品!A:D,4,0),"")</f>
        <v/>
      </c>
      <c r="E796" s="43" t="str">
        <f>IFERROR(VLOOKUP(A:A,变更记录表_产品!A:E,5,0),"")</f>
        <v/>
      </c>
      <c r="F796" s="40" t="str">
        <f>IFERROR(VLOOKUP(A:A,变更记录表_产品!A:F,6,0),"")</f>
        <v/>
      </c>
      <c r="G796" s="46" t="str">
        <f>IFERROR(VLOOKUP(A:A,变更记录表_产品!A:G,7,0),"")</f>
        <v/>
      </c>
      <c r="H796" s="57" t="str">
        <f>IFERROR(VLOOKUP(A:A,变更记录表_产品!A:I,9,0),"")</f>
        <v/>
      </c>
      <c r="I796" s="57" t="str">
        <f>IFERROR(VLOOKUP(A:A,变更记录表_产品!A:J,10,0),"")</f>
        <v/>
      </c>
      <c r="J796" s="61" t="str">
        <f>IFERROR(VLOOKUP(A:A,变更记录表_产品!A:H,8,0),"")</f>
        <v/>
      </c>
      <c r="K796" s="65" t="str">
        <f>IFERROR(VLOOKUP(A:A,变更记录表_产品!A:M,13,0),"")</f>
        <v/>
      </c>
      <c r="L796" s="65" t="str">
        <f>IFERROR(VLOOKUP(A:A,变更记录表_产品!A:N,14,0),"")</f>
        <v/>
      </c>
      <c r="M796" s="50" t="str">
        <f>IFERROR(VLOOKUP(A:A,变更记录表_产品!A:K,11,0),"")</f>
        <v/>
      </c>
      <c r="N796" s="50" t="str">
        <f>IFERROR(VLOOKUP(A:A,变更记录表_产品!A:L,12,0),"")</f>
        <v/>
      </c>
      <c r="O796" s="20" t="str">
        <f t="shared" ca="1" si="12"/>
        <v/>
      </c>
      <c r="P796" s="65" t="str">
        <f>IFERROR(VLOOKUP(A:A,变更记录表_产品!A:O,15,0),"")</f>
        <v/>
      </c>
      <c r="Q796" s="70" t="str">
        <f>IFERROR(VLOOKUP(A:A,变更记录表_产品!A:P,16,0),"")</f>
        <v/>
      </c>
      <c r="R796" s="40" t="str">
        <f>IFERROR(VLOOKUP(A:A,变更记录表_产品!A:Q,17,0),"")</f>
        <v/>
      </c>
      <c r="S796" s="70"/>
      <c r="T796" s="71" t="s">
        <v>232</v>
      </c>
    </row>
    <row r="797" spans="1:20">
      <c r="A797" s="21"/>
      <c r="B797" s="50" t="str">
        <f>IFERROR(VLOOKUP(A:A,变更记录表_产品!A:B,2,0),"")</f>
        <v/>
      </c>
      <c r="C797" s="43" t="str">
        <f>IFERROR(VLOOKUP(A:A,变更记录表_产品!A:C,3,0),"")</f>
        <v/>
      </c>
      <c r="D797" s="43" t="str">
        <f>IFERROR(VLOOKUP(A:A,变更记录表_产品!A:D,4,0),"")</f>
        <v/>
      </c>
      <c r="E797" s="43" t="str">
        <f>IFERROR(VLOOKUP(A:A,变更记录表_产品!A:E,5,0),"")</f>
        <v/>
      </c>
      <c r="F797" s="40" t="str">
        <f>IFERROR(VLOOKUP(A:A,变更记录表_产品!A:F,6,0),"")</f>
        <v/>
      </c>
      <c r="G797" s="46" t="str">
        <f>IFERROR(VLOOKUP(A:A,变更记录表_产品!A:G,7,0),"")</f>
        <v/>
      </c>
      <c r="H797" s="57" t="str">
        <f>IFERROR(VLOOKUP(A:A,变更记录表_产品!A:I,9,0),"")</f>
        <v/>
      </c>
      <c r="I797" s="57" t="str">
        <f>IFERROR(VLOOKUP(A:A,变更记录表_产品!A:J,10,0),"")</f>
        <v/>
      </c>
      <c r="J797" s="61" t="str">
        <f>IFERROR(VLOOKUP(A:A,变更记录表_产品!A:H,8,0),"")</f>
        <v/>
      </c>
      <c r="K797" s="65" t="str">
        <f>IFERROR(VLOOKUP(A:A,变更记录表_产品!A:M,13,0),"")</f>
        <v/>
      </c>
      <c r="L797" s="65" t="str">
        <f>IFERROR(VLOOKUP(A:A,变更记录表_产品!A:N,14,0),"")</f>
        <v/>
      </c>
      <c r="M797" s="50" t="str">
        <f>IFERROR(VLOOKUP(A:A,变更记录表_产品!A:K,11,0),"")</f>
        <v/>
      </c>
      <c r="N797" s="50" t="str">
        <f>IFERROR(VLOOKUP(A:A,变更记录表_产品!A:L,12,0),"")</f>
        <v/>
      </c>
      <c r="O797" s="20" t="str">
        <f t="shared" ca="1" si="12"/>
        <v/>
      </c>
      <c r="P797" s="65" t="str">
        <f>IFERROR(VLOOKUP(A:A,变更记录表_产品!A:O,15,0),"")</f>
        <v/>
      </c>
      <c r="Q797" s="70" t="str">
        <f>IFERROR(VLOOKUP(A:A,变更记录表_产品!A:P,16,0),"")</f>
        <v/>
      </c>
      <c r="R797" s="40" t="str">
        <f>IFERROR(VLOOKUP(A:A,变更记录表_产品!A:Q,17,0),"")</f>
        <v/>
      </c>
      <c r="S797" s="70"/>
      <c r="T797" s="71" t="s">
        <v>232</v>
      </c>
    </row>
    <row r="798" spans="1:20">
      <c r="A798" s="21"/>
      <c r="B798" s="50" t="str">
        <f>IFERROR(VLOOKUP(A:A,变更记录表_产品!A:B,2,0),"")</f>
        <v/>
      </c>
      <c r="C798" s="43" t="str">
        <f>IFERROR(VLOOKUP(A:A,变更记录表_产品!A:C,3,0),"")</f>
        <v/>
      </c>
      <c r="D798" s="43" t="str">
        <f>IFERROR(VLOOKUP(A:A,变更记录表_产品!A:D,4,0),"")</f>
        <v/>
      </c>
      <c r="E798" s="43" t="str">
        <f>IFERROR(VLOOKUP(A:A,变更记录表_产品!A:E,5,0),"")</f>
        <v/>
      </c>
      <c r="F798" s="40" t="str">
        <f>IFERROR(VLOOKUP(A:A,变更记录表_产品!A:F,6,0),"")</f>
        <v/>
      </c>
      <c r="G798" s="46" t="str">
        <f>IFERROR(VLOOKUP(A:A,变更记录表_产品!A:G,7,0),"")</f>
        <v/>
      </c>
      <c r="H798" s="57" t="str">
        <f>IFERROR(VLOOKUP(A:A,变更记录表_产品!A:I,9,0),"")</f>
        <v/>
      </c>
      <c r="I798" s="57" t="str">
        <f>IFERROR(VLOOKUP(A:A,变更记录表_产品!A:J,10,0),"")</f>
        <v/>
      </c>
      <c r="J798" s="61" t="str">
        <f>IFERROR(VLOOKUP(A:A,变更记录表_产品!A:H,8,0),"")</f>
        <v/>
      </c>
      <c r="K798" s="65" t="str">
        <f>IFERROR(VLOOKUP(A:A,变更记录表_产品!A:M,13,0),"")</f>
        <v/>
      </c>
      <c r="L798" s="65" t="str">
        <f>IFERROR(VLOOKUP(A:A,变更记录表_产品!A:N,14,0),"")</f>
        <v/>
      </c>
      <c r="M798" s="50" t="str">
        <f>IFERROR(VLOOKUP(A:A,变更记录表_产品!A:K,11,0),"")</f>
        <v/>
      </c>
      <c r="N798" s="50" t="str">
        <f>IFERROR(VLOOKUP(A:A,变更记录表_产品!A:L,12,0),"")</f>
        <v/>
      </c>
      <c r="O798" s="20" t="str">
        <f t="shared" ca="1" si="12"/>
        <v/>
      </c>
      <c r="P798" s="65" t="str">
        <f>IFERROR(VLOOKUP(A:A,变更记录表_产品!A:O,15,0),"")</f>
        <v/>
      </c>
      <c r="Q798" s="70" t="str">
        <f>IFERROR(VLOOKUP(A:A,变更记录表_产品!A:P,16,0),"")</f>
        <v/>
      </c>
      <c r="R798" s="40" t="str">
        <f>IFERROR(VLOOKUP(A:A,变更记录表_产品!A:Q,17,0),"")</f>
        <v/>
      </c>
      <c r="S798" s="70"/>
      <c r="T798" s="71" t="s">
        <v>232</v>
      </c>
    </row>
    <row r="799" spans="1:20">
      <c r="A799" s="21"/>
      <c r="B799" s="50" t="str">
        <f>IFERROR(VLOOKUP(A:A,变更记录表_产品!A:B,2,0),"")</f>
        <v/>
      </c>
      <c r="C799" s="43" t="str">
        <f>IFERROR(VLOOKUP(A:A,变更记录表_产品!A:C,3,0),"")</f>
        <v/>
      </c>
      <c r="D799" s="43" t="str">
        <f>IFERROR(VLOOKUP(A:A,变更记录表_产品!A:D,4,0),"")</f>
        <v/>
      </c>
      <c r="E799" s="43" t="str">
        <f>IFERROR(VLOOKUP(A:A,变更记录表_产品!A:E,5,0),"")</f>
        <v/>
      </c>
      <c r="F799" s="40" t="str">
        <f>IFERROR(VLOOKUP(A:A,变更记录表_产品!A:F,6,0),"")</f>
        <v/>
      </c>
      <c r="G799" s="46" t="str">
        <f>IFERROR(VLOOKUP(A:A,变更记录表_产品!A:G,7,0),"")</f>
        <v/>
      </c>
      <c r="H799" s="57" t="str">
        <f>IFERROR(VLOOKUP(A:A,变更记录表_产品!A:I,9,0),"")</f>
        <v/>
      </c>
      <c r="I799" s="57" t="str">
        <f>IFERROR(VLOOKUP(A:A,变更记录表_产品!A:J,10,0),"")</f>
        <v/>
      </c>
      <c r="J799" s="61" t="str">
        <f>IFERROR(VLOOKUP(A:A,变更记录表_产品!A:H,8,0),"")</f>
        <v/>
      </c>
      <c r="K799" s="65" t="str">
        <f>IFERROR(VLOOKUP(A:A,变更记录表_产品!A:M,13,0),"")</f>
        <v/>
      </c>
      <c r="L799" s="65" t="str">
        <f>IFERROR(VLOOKUP(A:A,变更记录表_产品!A:N,14,0),"")</f>
        <v/>
      </c>
      <c r="M799" s="50" t="str">
        <f>IFERROR(VLOOKUP(A:A,变更记录表_产品!A:K,11,0),"")</f>
        <v/>
      </c>
      <c r="N799" s="50" t="str">
        <f>IFERROR(VLOOKUP(A:A,变更记录表_产品!A:L,12,0),"")</f>
        <v/>
      </c>
      <c r="O799" s="20" t="str">
        <f t="shared" ca="1" si="12"/>
        <v/>
      </c>
      <c r="P799" s="65" t="str">
        <f>IFERROR(VLOOKUP(A:A,变更记录表_产品!A:O,15,0),"")</f>
        <v/>
      </c>
      <c r="Q799" s="70" t="str">
        <f>IFERROR(VLOOKUP(A:A,变更记录表_产品!A:P,16,0),"")</f>
        <v/>
      </c>
      <c r="R799" s="40" t="str">
        <f>IFERROR(VLOOKUP(A:A,变更记录表_产品!A:Q,17,0),"")</f>
        <v/>
      </c>
      <c r="S799" s="70"/>
      <c r="T799" s="71" t="s">
        <v>232</v>
      </c>
    </row>
    <row r="800" spans="1:20">
      <c r="A800" s="21"/>
      <c r="B800" s="50" t="str">
        <f>IFERROR(VLOOKUP(A:A,变更记录表_产品!A:B,2,0),"")</f>
        <v/>
      </c>
      <c r="C800" s="43" t="str">
        <f>IFERROR(VLOOKUP(A:A,变更记录表_产品!A:C,3,0),"")</f>
        <v/>
      </c>
      <c r="D800" s="43" t="str">
        <f>IFERROR(VLOOKUP(A:A,变更记录表_产品!A:D,4,0),"")</f>
        <v/>
      </c>
      <c r="E800" s="43" t="str">
        <f>IFERROR(VLOOKUP(A:A,变更记录表_产品!A:E,5,0),"")</f>
        <v/>
      </c>
      <c r="F800" s="40" t="str">
        <f>IFERROR(VLOOKUP(A:A,变更记录表_产品!A:F,6,0),"")</f>
        <v/>
      </c>
      <c r="G800" s="46" t="str">
        <f>IFERROR(VLOOKUP(A:A,变更记录表_产品!A:G,7,0),"")</f>
        <v/>
      </c>
      <c r="H800" s="57" t="str">
        <f>IFERROR(VLOOKUP(A:A,变更记录表_产品!A:I,9,0),"")</f>
        <v/>
      </c>
      <c r="I800" s="57" t="str">
        <f>IFERROR(VLOOKUP(A:A,变更记录表_产品!A:J,10,0),"")</f>
        <v/>
      </c>
      <c r="J800" s="61" t="str">
        <f>IFERROR(VLOOKUP(A:A,变更记录表_产品!A:H,8,0),"")</f>
        <v/>
      </c>
      <c r="K800" s="65" t="str">
        <f>IFERROR(VLOOKUP(A:A,变更记录表_产品!A:M,13,0),"")</f>
        <v/>
      </c>
      <c r="L800" s="65" t="str">
        <f>IFERROR(VLOOKUP(A:A,变更记录表_产品!A:N,14,0),"")</f>
        <v/>
      </c>
      <c r="M800" s="50" t="str">
        <f>IFERROR(VLOOKUP(A:A,变更记录表_产品!A:K,11,0),"")</f>
        <v/>
      </c>
      <c r="N800" s="50" t="str">
        <f>IFERROR(VLOOKUP(A:A,变更记录表_产品!A:L,12,0),"")</f>
        <v/>
      </c>
      <c r="O800" s="20" t="str">
        <f t="shared" ca="1" si="12"/>
        <v/>
      </c>
      <c r="P800" s="65" t="str">
        <f>IFERROR(VLOOKUP(A:A,变更记录表_产品!A:O,15,0),"")</f>
        <v/>
      </c>
      <c r="Q800" s="70" t="str">
        <f>IFERROR(VLOOKUP(A:A,变更记录表_产品!A:P,16,0),"")</f>
        <v/>
      </c>
      <c r="R800" s="40" t="str">
        <f>IFERROR(VLOOKUP(A:A,变更记录表_产品!A:Q,17,0),"")</f>
        <v/>
      </c>
      <c r="S800" s="70"/>
      <c r="T800" s="71" t="s">
        <v>232</v>
      </c>
    </row>
    <row r="801" spans="1:20">
      <c r="A801" s="21"/>
      <c r="B801" s="50" t="str">
        <f>IFERROR(VLOOKUP(A:A,变更记录表_产品!A:B,2,0),"")</f>
        <v/>
      </c>
      <c r="C801" s="43" t="str">
        <f>IFERROR(VLOOKUP(A:A,变更记录表_产品!A:C,3,0),"")</f>
        <v/>
      </c>
      <c r="D801" s="43" t="str">
        <f>IFERROR(VLOOKUP(A:A,变更记录表_产品!A:D,4,0),"")</f>
        <v/>
      </c>
      <c r="E801" s="43" t="str">
        <f>IFERROR(VLOOKUP(A:A,变更记录表_产品!A:E,5,0),"")</f>
        <v/>
      </c>
      <c r="F801" s="40" t="str">
        <f>IFERROR(VLOOKUP(A:A,变更记录表_产品!A:F,6,0),"")</f>
        <v/>
      </c>
      <c r="G801" s="46" t="str">
        <f>IFERROR(VLOOKUP(A:A,变更记录表_产品!A:G,7,0),"")</f>
        <v/>
      </c>
      <c r="H801" s="57" t="str">
        <f>IFERROR(VLOOKUP(A:A,变更记录表_产品!A:I,9,0),"")</f>
        <v/>
      </c>
      <c r="I801" s="57" t="str">
        <f>IFERROR(VLOOKUP(A:A,变更记录表_产品!A:J,10,0),"")</f>
        <v/>
      </c>
      <c r="J801" s="61" t="str">
        <f>IFERROR(VLOOKUP(A:A,变更记录表_产品!A:H,8,0),"")</f>
        <v/>
      </c>
      <c r="K801" s="65" t="str">
        <f>IFERROR(VLOOKUP(A:A,变更记录表_产品!A:M,13,0),"")</f>
        <v/>
      </c>
      <c r="L801" s="65" t="str">
        <f>IFERROR(VLOOKUP(A:A,变更记录表_产品!A:N,14,0),"")</f>
        <v/>
      </c>
      <c r="M801" s="50" t="str">
        <f>IFERROR(VLOOKUP(A:A,变更记录表_产品!A:K,11,0),"")</f>
        <v/>
      </c>
      <c r="N801" s="50" t="str">
        <f>IFERROR(VLOOKUP(A:A,变更记录表_产品!A:L,12,0),"")</f>
        <v/>
      </c>
      <c r="O801" s="20" t="str">
        <f t="shared" ca="1" si="12"/>
        <v/>
      </c>
      <c r="P801" s="65" t="str">
        <f>IFERROR(VLOOKUP(A:A,变更记录表_产品!A:O,15,0),"")</f>
        <v/>
      </c>
      <c r="Q801" s="70" t="str">
        <f>IFERROR(VLOOKUP(A:A,变更记录表_产品!A:P,16,0),"")</f>
        <v/>
      </c>
      <c r="R801" s="40" t="str">
        <f>IFERROR(VLOOKUP(A:A,变更记录表_产品!A:Q,17,0),"")</f>
        <v/>
      </c>
      <c r="S801" s="70"/>
      <c r="T801" s="71" t="s">
        <v>232</v>
      </c>
    </row>
    <row r="802" spans="1:20">
      <c r="A802" s="21"/>
      <c r="B802" s="50" t="str">
        <f>IFERROR(VLOOKUP(A:A,变更记录表_产品!A:B,2,0),"")</f>
        <v/>
      </c>
      <c r="C802" s="43" t="str">
        <f>IFERROR(VLOOKUP(A:A,变更记录表_产品!A:C,3,0),"")</f>
        <v/>
      </c>
      <c r="D802" s="43" t="str">
        <f>IFERROR(VLOOKUP(A:A,变更记录表_产品!A:D,4,0),"")</f>
        <v/>
      </c>
      <c r="E802" s="43" t="str">
        <f>IFERROR(VLOOKUP(A:A,变更记录表_产品!A:E,5,0),"")</f>
        <v/>
      </c>
      <c r="F802" s="40" t="str">
        <f>IFERROR(VLOOKUP(A:A,变更记录表_产品!A:F,6,0),"")</f>
        <v/>
      </c>
      <c r="G802" s="46" t="str">
        <f>IFERROR(VLOOKUP(A:A,变更记录表_产品!A:G,7,0),"")</f>
        <v/>
      </c>
      <c r="H802" s="57" t="str">
        <f>IFERROR(VLOOKUP(A:A,变更记录表_产品!A:I,9,0),"")</f>
        <v/>
      </c>
      <c r="I802" s="57" t="str">
        <f>IFERROR(VLOOKUP(A:A,变更记录表_产品!A:J,10,0),"")</f>
        <v/>
      </c>
      <c r="J802" s="61" t="str">
        <f>IFERROR(VLOOKUP(A:A,变更记录表_产品!A:H,8,0),"")</f>
        <v/>
      </c>
      <c r="K802" s="65" t="str">
        <f>IFERROR(VLOOKUP(A:A,变更记录表_产品!A:M,13,0),"")</f>
        <v/>
      </c>
      <c r="L802" s="65" t="str">
        <f>IFERROR(VLOOKUP(A:A,变更记录表_产品!A:N,14,0),"")</f>
        <v/>
      </c>
      <c r="M802" s="50" t="str">
        <f>IFERROR(VLOOKUP(A:A,变更记录表_产品!A:K,11,0),"")</f>
        <v/>
      </c>
      <c r="N802" s="50" t="str">
        <f>IFERROR(VLOOKUP(A:A,变更记录表_产品!A:L,12,0),"")</f>
        <v/>
      </c>
      <c r="O802" s="20" t="str">
        <f t="shared" ca="1" si="12"/>
        <v/>
      </c>
      <c r="P802" s="65" t="str">
        <f>IFERROR(VLOOKUP(A:A,变更记录表_产品!A:O,15,0),"")</f>
        <v/>
      </c>
      <c r="Q802" s="70" t="str">
        <f>IFERROR(VLOOKUP(A:A,变更记录表_产品!A:P,16,0),"")</f>
        <v/>
      </c>
      <c r="R802" s="40" t="str">
        <f>IFERROR(VLOOKUP(A:A,变更记录表_产品!A:Q,17,0),"")</f>
        <v/>
      </c>
      <c r="S802" s="70"/>
      <c r="T802" s="71" t="s">
        <v>232</v>
      </c>
    </row>
    <row r="803" spans="1:20">
      <c r="A803" s="21"/>
      <c r="B803" s="50" t="str">
        <f>IFERROR(VLOOKUP(A:A,变更记录表_产品!A:B,2,0),"")</f>
        <v/>
      </c>
      <c r="C803" s="43" t="str">
        <f>IFERROR(VLOOKUP(A:A,变更记录表_产品!A:C,3,0),"")</f>
        <v/>
      </c>
      <c r="D803" s="43" t="str">
        <f>IFERROR(VLOOKUP(A:A,变更记录表_产品!A:D,4,0),"")</f>
        <v/>
      </c>
      <c r="E803" s="43" t="str">
        <f>IFERROR(VLOOKUP(A:A,变更记录表_产品!A:E,5,0),"")</f>
        <v/>
      </c>
      <c r="F803" s="40" t="str">
        <f>IFERROR(VLOOKUP(A:A,变更记录表_产品!A:F,6,0),"")</f>
        <v/>
      </c>
      <c r="G803" s="46" t="str">
        <f>IFERROR(VLOOKUP(A:A,变更记录表_产品!A:G,7,0),"")</f>
        <v/>
      </c>
      <c r="H803" s="57" t="str">
        <f>IFERROR(VLOOKUP(A:A,变更记录表_产品!A:I,9,0),"")</f>
        <v/>
      </c>
      <c r="I803" s="57" t="str">
        <f>IFERROR(VLOOKUP(A:A,变更记录表_产品!A:J,10,0),"")</f>
        <v/>
      </c>
      <c r="J803" s="61" t="str">
        <f>IFERROR(VLOOKUP(A:A,变更记录表_产品!A:H,8,0),"")</f>
        <v/>
      </c>
      <c r="K803" s="65" t="str">
        <f>IFERROR(VLOOKUP(A:A,变更记录表_产品!A:M,13,0),"")</f>
        <v/>
      </c>
      <c r="L803" s="65" t="str">
        <f>IFERROR(VLOOKUP(A:A,变更记录表_产品!A:N,14,0),"")</f>
        <v/>
      </c>
      <c r="M803" s="50" t="str">
        <f>IFERROR(VLOOKUP(A:A,变更记录表_产品!A:K,11,0),"")</f>
        <v/>
      </c>
      <c r="N803" s="50" t="str">
        <f>IFERROR(VLOOKUP(A:A,变更记录表_产品!A:L,12,0),"")</f>
        <v/>
      </c>
      <c r="O803" s="20" t="str">
        <f t="shared" ca="1" si="12"/>
        <v/>
      </c>
      <c r="P803" s="65" t="str">
        <f>IFERROR(VLOOKUP(A:A,变更记录表_产品!A:O,15,0),"")</f>
        <v/>
      </c>
      <c r="Q803" s="70" t="str">
        <f>IFERROR(VLOOKUP(A:A,变更记录表_产品!A:P,16,0),"")</f>
        <v/>
      </c>
      <c r="R803" s="40" t="str">
        <f>IFERROR(VLOOKUP(A:A,变更记录表_产品!A:Q,17,0),"")</f>
        <v/>
      </c>
      <c r="S803" s="70"/>
      <c r="T803" s="71" t="s">
        <v>232</v>
      </c>
    </row>
    <row r="804" spans="1:20">
      <c r="A804" s="21"/>
      <c r="B804" s="50" t="str">
        <f>IFERROR(VLOOKUP(A:A,变更记录表_产品!A:B,2,0),"")</f>
        <v/>
      </c>
      <c r="C804" s="43" t="str">
        <f>IFERROR(VLOOKUP(A:A,变更记录表_产品!A:C,3,0),"")</f>
        <v/>
      </c>
      <c r="D804" s="43" t="str">
        <f>IFERROR(VLOOKUP(A:A,变更记录表_产品!A:D,4,0),"")</f>
        <v/>
      </c>
      <c r="E804" s="43" t="str">
        <f>IFERROR(VLOOKUP(A:A,变更记录表_产品!A:E,5,0),"")</f>
        <v/>
      </c>
      <c r="F804" s="40" t="str">
        <f>IFERROR(VLOOKUP(A:A,变更记录表_产品!A:F,6,0),"")</f>
        <v/>
      </c>
      <c r="G804" s="46" t="str">
        <f>IFERROR(VLOOKUP(A:A,变更记录表_产品!A:G,7,0),"")</f>
        <v/>
      </c>
      <c r="H804" s="57" t="str">
        <f>IFERROR(VLOOKUP(A:A,变更记录表_产品!A:I,9,0),"")</f>
        <v/>
      </c>
      <c r="I804" s="57" t="str">
        <f>IFERROR(VLOOKUP(A:A,变更记录表_产品!A:J,10,0),"")</f>
        <v/>
      </c>
      <c r="J804" s="61" t="str">
        <f>IFERROR(VLOOKUP(A:A,变更记录表_产品!A:H,8,0),"")</f>
        <v/>
      </c>
      <c r="K804" s="65" t="str">
        <f>IFERROR(VLOOKUP(A:A,变更记录表_产品!A:M,13,0),"")</f>
        <v/>
      </c>
      <c r="L804" s="65" t="str">
        <f>IFERROR(VLOOKUP(A:A,变更记录表_产品!A:N,14,0),"")</f>
        <v/>
      </c>
      <c r="M804" s="50" t="str">
        <f>IFERROR(VLOOKUP(A:A,变更记录表_产品!A:K,11,0),"")</f>
        <v/>
      </c>
      <c r="N804" s="50" t="str">
        <f>IFERROR(VLOOKUP(A:A,变更记录表_产品!A:L,12,0),"")</f>
        <v/>
      </c>
      <c r="O804" s="20" t="str">
        <f t="shared" ca="1" si="12"/>
        <v/>
      </c>
      <c r="P804" s="65" t="str">
        <f>IFERROR(VLOOKUP(A:A,变更记录表_产品!A:O,15,0),"")</f>
        <v/>
      </c>
      <c r="Q804" s="70" t="str">
        <f>IFERROR(VLOOKUP(A:A,变更记录表_产品!A:P,16,0),"")</f>
        <v/>
      </c>
      <c r="R804" s="40" t="str">
        <f>IFERROR(VLOOKUP(A:A,变更记录表_产品!A:Q,17,0),"")</f>
        <v/>
      </c>
      <c r="S804" s="70"/>
      <c r="T804" s="71" t="s">
        <v>232</v>
      </c>
    </row>
    <row r="805" spans="1:20">
      <c r="A805" s="21"/>
      <c r="B805" s="50" t="str">
        <f>IFERROR(VLOOKUP(A:A,变更记录表_产品!A:B,2,0),"")</f>
        <v/>
      </c>
      <c r="C805" s="43" t="str">
        <f>IFERROR(VLOOKUP(A:A,变更记录表_产品!A:C,3,0),"")</f>
        <v/>
      </c>
      <c r="D805" s="43" t="str">
        <f>IFERROR(VLOOKUP(A:A,变更记录表_产品!A:D,4,0),"")</f>
        <v/>
      </c>
      <c r="E805" s="43" t="str">
        <f>IFERROR(VLOOKUP(A:A,变更记录表_产品!A:E,5,0),"")</f>
        <v/>
      </c>
      <c r="F805" s="40" t="str">
        <f>IFERROR(VLOOKUP(A:A,变更记录表_产品!A:F,6,0),"")</f>
        <v/>
      </c>
      <c r="G805" s="46" t="str">
        <f>IFERROR(VLOOKUP(A:A,变更记录表_产品!A:G,7,0),"")</f>
        <v/>
      </c>
      <c r="H805" s="57" t="str">
        <f>IFERROR(VLOOKUP(A:A,变更记录表_产品!A:I,9,0),"")</f>
        <v/>
      </c>
      <c r="I805" s="57" t="str">
        <f>IFERROR(VLOOKUP(A:A,变更记录表_产品!A:J,10,0),"")</f>
        <v/>
      </c>
      <c r="J805" s="61" t="str">
        <f>IFERROR(VLOOKUP(A:A,变更记录表_产品!A:H,8,0),"")</f>
        <v/>
      </c>
      <c r="K805" s="65" t="str">
        <f>IFERROR(VLOOKUP(A:A,变更记录表_产品!A:M,13,0),"")</f>
        <v/>
      </c>
      <c r="L805" s="65" t="str">
        <f>IFERROR(VLOOKUP(A:A,变更记录表_产品!A:N,14,0),"")</f>
        <v/>
      </c>
      <c r="M805" s="50" t="str">
        <f>IFERROR(VLOOKUP(A:A,变更记录表_产品!A:K,11,0),"")</f>
        <v/>
      </c>
      <c r="N805" s="50" t="str">
        <f>IFERROR(VLOOKUP(A:A,变更记录表_产品!A:L,12,0),"")</f>
        <v/>
      </c>
      <c r="O805" s="20" t="str">
        <f t="shared" ca="1" si="12"/>
        <v/>
      </c>
      <c r="P805" s="65" t="str">
        <f>IFERROR(VLOOKUP(A:A,变更记录表_产品!A:O,15,0),"")</f>
        <v/>
      </c>
      <c r="Q805" s="70" t="str">
        <f>IFERROR(VLOOKUP(A:A,变更记录表_产品!A:P,16,0),"")</f>
        <v/>
      </c>
      <c r="R805" s="40" t="str">
        <f>IFERROR(VLOOKUP(A:A,变更记录表_产品!A:Q,17,0),"")</f>
        <v/>
      </c>
      <c r="S805" s="70"/>
      <c r="T805" s="71" t="s">
        <v>232</v>
      </c>
    </row>
    <row r="806" spans="1:20">
      <c r="A806" s="21"/>
      <c r="B806" s="50" t="str">
        <f>IFERROR(VLOOKUP(A:A,变更记录表_产品!A:B,2,0),"")</f>
        <v/>
      </c>
      <c r="C806" s="43" t="str">
        <f>IFERROR(VLOOKUP(A:A,变更记录表_产品!A:C,3,0),"")</f>
        <v/>
      </c>
      <c r="D806" s="43" t="str">
        <f>IFERROR(VLOOKUP(A:A,变更记录表_产品!A:D,4,0),"")</f>
        <v/>
      </c>
      <c r="E806" s="43" t="str">
        <f>IFERROR(VLOOKUP(A:A,变更记录表_产品!A:E,5,0),"")</f>
        <v/>
      </c>
      <c r="F806" s="40" t="str">
        <f>IFERROR(VLOOKUP(A:A,变更记录表_产品!A:F,6,0),"")</f>
        <v/>
      </c>
      <c r="G806" s="46" t="str">
        <f>IFERROR(VLOOKUP(A:A,变更记录表_产品!A:G,7,0),"")</f>
        <v/>
      </c>
      <c r="H806" s="57" t="str">
        <f>IFERROR(VLOOKUP(A:A,变更记录表_产品!A:I,9,0),"")</f>
        <v/>
      </c>
      <c r="I806" s="57" t="str">
        <f>IFERROR(VLOOKUP(A:A,变更记录表_产品!A:J,10,0),"")</f>
        <v/>
      </c>
      <c r="J806" s="61" t="str">
        <f>IFERROR(VLOOKUP(A:A,变更记录表_产品!A:H,8,0),"")</f>
        <v/>
      </c>
      <c r="K806" s="65" t="str">
        <f>IFERROR(VLOOKUP(A:A,变更记录表_产品!A:M,13,0),"")</f>
        <v/>
      </c>
      <c r="L806" s="65" t="str">
        <f>IFERROR(VLOOKUP(A:A,变更记录表_产品!A:N,14,0),"")</f>
        <v/>
      </c>
      <c r="M806" s="50" t="str">
        <f>IFERROR(VLOOKUP(A:A,变更记录表_产品!A:K,11,0),"")</f>
        <v/>
      </c>
      <c r="N806" s="50" t="str">
        <f>IFERROR(VLOOKUP(A:A,变更记录表_产品!A:L,12,0),"")</f>
        <v/>
      </c>
      <c r="O806" s="20" t="str">
        <f t="shared" ca="1" si="12"/>
        <v/>
      </c>
      <c r="P806" s="65" t="str">
        <f>IFERROR(VLOOKUP(A:A,变更记录表_产品!A:O,15,0),"")</f>
        <v/>
      </c>
      <c r="Q806" s="70" t="str">
        <f>IFERROR(VLOOKUP(A:A,变更记录表_产品!A:P,16,0),"")</f>
        <v/>
      </c>
      <c r="R806" s="40" t="str">
        <f>IFERROR(VLOOKUP(A:A,变更记录表_产品!A:Q,17,0),"")</f>
        <v/>
      </c>
      <c r="S806" s="70"/>
      <c r="T806" s="71" t="s">
        <v>232</v>
      </c>
    </row>
    <row r="807" spans="1:20">
      <c r="A807" s="21"/>
      <c r="B807" s="50" t="str">
        <f>IFERROR(VLOOKUP(A:A,变更记录表_产品!A:B,2,0),"")</f>
        <v/>
      </c>
      <c r="C807" s="43" t="str">
        <f>IFERROR(VLOOKUP(A:A,变更记录表_产品!A:C,3,0),"")</f>
        <v/>
      </c>
      <c r="D807" s="43" t="str">
        <f>IFERROR(VLOOKUP(A:A,变更记录表_产品!A:D,4,0),"")</f>
        <v/>
      </c>
      <c r="E807" s="43" t="str">
        <f>IFERROR(VLOOKUP(A:A,变更记录表_产品!A:E,5,0),"")</f>
        <v/>
      </c>
      <c r="F807" s="40" t="str">
        <f>IFERROR(VLOOKUP(A:A,变更记录表_产品!A:F,6,0),"")</f>
        <v/>
      </c>
      <c r="G807" s="46" t="str">
        <f>IFERROR(VLOOKUP(A:A,变更记录表_产品!A:G,7,0),"")</f>
        <v/>
      </c>
      <c r="H807" s="57" t="str">
        <f>IFERROR(VLOOKUP(A:A,变更记录表_产品!A:I,9,0),"")</f>
        <v/>
      </c>
      <c r="I807" s="57" t="str">
        <f>IFERROR(VLOOKUP(A:A,变更记录表_产品!A:J,10,0),"")</f>
        <v/>
      </c>
      <c r="J807" s="61" t="str">
        <f>IFERROR(VLOOKUP(A:A,变更记录表_产品!A:H,8,0),"")</f>
        <v/>
      </c>
      <c r="K807" s="65" t="str">
        <f>IFERROR(VLOOKUP(A:A,变更记录表_产品!A:M,13,0),"")</f>
        <v/>
      </c>
      <c r="L807" s="65" t="str">
        <f>IFERROR(VLOOKUP(A:A,变更记录表_产品!A:N,14,0),"")</f>
        <v/>
      </c>
      <c r="M807" s="50" t="str">
        <f>IFERROR(VLOOKUP(A:A,变更记录表_产品!A:K,11,0),"")</f>
        <v/>
      </c>
      <c r="N807" s="50" t="str">
        <f>IFERROR(VLOOKUP(A:A,变更记录表_产品!A:L,12,0),"")</f>
        <v/>
      </c>
      <c r="O807" s="20" t="str">
        <f t="shared" ca="1" si="12"/>
        <v/>
      </c>
      <c r="P807" s="65" t="str">
        <f>IFERROR(VLOOKUP(A:A,变更记录表_产品!A:O,15,0),"")</f>
        <v/>
      </c>
      <c r="Q807" s="70" t="str">
        <f>IFERROR(VLOOKUP(A:A,变更记录表_产品!A:P,16,0),"")</f>
        <v/>
      </c>
      <c r="R807" s="40" t="str">
        <f>IFERROR(VLOOKUP(A:A,变更记录表_产品!A:Q,17,0),"")</f>
        <v/>
      </c>
      <c r="S807" s="70"/>
      <c r="T807" s="71" t="s">
        <v>232</v>
      </c>
    </row>
    <row r="808" spans="1:20">
      <c r="A808" s="21"/>
      <c r="B808" s="50" t="str">
        <f>IFERROR(VLOOKUP(A:A,变更记录表_产品!A:B,2,0),"")</f>
        <v/>
      </c>
      <c r="C808" s="43" t="str">
        <f>IFERROR(VLOOKUP(A:A,变更记录表_产品!A:C,3,0),"")</f>
        <v/>
      </c>
      <c r="D808" s="43" t="str">
        <f>IFERROR(VLOOKUP(A:A,变更记录表_产品!A:D,4,0),"")</f>
        <v/>
      </c>
      <c r="E808" s="43" t="str">
        <f>IFERROR(VLOOKUP(A:A,变更记录表_产品!A:E,5,0),"")</f>
        <v/>
      </c>
      <c r="F808" s="40" t="str">
        <f>IFERROR(VLOOKUP(A:A,变更记录表_产品!A:F,6,0),"")</f>
        <v/>
      </c>
      <c r="G808" s="46" t="str">
        <f>IFERROR(VLOOKUP(A:A,变更记录表_产品!A:G,7,0),"")</f>
        <v/>
      </c>
      <c r="H808" s="57" t="str">
        <f>IFERROR(VLOOKUP(A:A,变更记录表_产品!A:I,9,0),"")</f>
        <v/>
      </c>
      <c r="I808" s="57" t="str">
        <f>IFERROR(VLOOKUP(A:A,变更记录表_产品!A:J,10,0),"")</f>
        <v/>
      </c>
      <c r="J808" s="61" t="str">
        <f>IFERROR(VLOOKUP(A:A,变更记录表_产品!A:H,8,0),"")</f>
        <v/>
      </c>
      <c r="K808" s="65" t="str">
        <f>IFERROR(VLOOKUP(A:A,变更记录表_产品!A:M,13,0),"")</f>
        <v/>
      </c>
      <c r="L808" s="65" t="str">
        <f>IFERROR(VLOOKUP(A:A,变更记录表_产品!A:N,14,0),"")</f>
        <v/>
      </c>
      <c r="M808" s="50" t="str">
        <f>IFERROR(VLOOKUP(A:A,变更记录表_产品!A:K,11,0),"")</f>
        <v/>
      </c>
      <c r="N808" s="50" t="str">
        <f>IFERROR(VLOOKUP(A:A,变更记录表_产品!A:L,12,0),"")</f>
        <v/>
      </c>
      <c r="O808" s="20" t="str">
        <f t="shared" ca="1" si="12"/>
        <v/>
      </c>
      <c r="P808" s="65" t="str">
        <f>IFERROR(VLOOKUP(A:A,变更记录表_产品!A:O,15,0),"")</f>
        <v/>
      </c>
      <c r="Q808" s="70" t="str">
        <f>IFERROR(VLOOKUP(A:A,变更记录表_产品!A:P,16,0),"")</f>
        <v/>
      </c>
      <c r="R808" s="40" t="str">
        <f>IFERROR(VLOOKUP(A:A,变更记录表_产品!A:Q,17,0),"")</f>
        <v/>
      </c>
      <c r="S808" s="70"/>
      <c r="T808" s="71" t="s">
        <v>232</v>
      </c>
    </row>
    <row r="809" spans="1:20">
      <c r="A809" s="21"/>
      <c r="B809" s="50" t="str">
        <f>IFERROR(VLOOKUP(A:A,变更记录表_产品!A:B,2,0),"")</f>
        <v/>
      </c>
      <c r="C809" s="43" t="str">
        <f>IFERROR(VLOOKUP(A:A,变更记录表_产品!A:C,3,0),"")</f>
        <v/>
      </c>
      <c r="D809" s="43" t="str">
        <f>IFERROR(VLOOKUP(A:A,变更记录表_产品!A:D,4,0),"")</f>
        <v/>
      </c>
      <c r="E809" s="43" t="str">
        <f>IFERROR(VLOOKUP(A:A,变更记录表_产品!A:E,5,0),"")</f>
        <v/>
      </c>
      <c r="F809" s="40" t="str">
        <f>IFERROR(VLOOKUP(A:A,变更记录表_产品!A:F,6,0),"")</f>
        <v/>
      </c>
      <c r="G809" s="46" t="str">
        <f>IFERROR(VLOOKUP(A:A,变更记录表_产品!A:G,7,0),"")</f>
        <v/>
      </c>
      <c r="H809" s="57" t="str">
        <f>IFERROR(VLOOKUP(A:A,变更记录表_产品!A:I,9,0),"")</f>
        <v/>
      </c>
      <c r="I809" s="57" t="str">
        <f>IFERROR(VLOOKUP(A:A,变更记录表_产品!A:J,10,0),"")</f>
        <v/>
      </c>
      <c r="J809" s="61" t="str">
        <f>IFERROR(VLOOKUP(A:A,变更记录表_产品!A:H,8,0),"")</f>
        <v/>
      </c>
      <c r="K809" s="65" t="str">
        <f>IFERROR(VLOOKUP(A:A,变更记录表_产品!A:M,13,0),"")</f>
        <v/>
      </c>
      <c r="L809" s="65" t="str">
        <f>IFERROR(VLOOKUP(A:A,变更记录表_产品!A:N,14,0),"")</f>
        <v/>
      </c>
      <c r="M809" s="50" t="str">
        <f>IFERROR(VLOOKUP(A:A,变更记录表_产品!A:K,11,0),"")</f>
        <v/>
      </c>
      <c r="N809" s="50" t="str">
        <f>IFERROR(VLOOKUP(A:A,变更记录表_产品!A:L,12,0),"")</f>
        <v/>
      </c>
      <c r="O809" s="20" t="str">
        <f t="shared" ca="1" si="12"/>
        <v/>
      </c>
      <c r="P809" s="65" t="str">
        <f>IFERROR(VLOOKUP(A:A,变更记录表_产品!A:O,15,0),"")</f>
        <v/>
      </c>
      <c r="Q809" s="70" t="str">
        <f>IFERROR(VLOOKUP(A:A,变更记录表_产品!A:P,16,0),"")</f>
        <v/>
      </c>
      <c r="R809" s="40" t="str">
        <f>IFERROR(VLOOKUP(A:A,变更记录表_产品!A:Q,17,0),"")</f>
        <v/>
      </c>
      <c r="S809" s="70"/>
      <c r="T809" s="71" t="s">
        <v>232</v>
      </c>
    </row>
    <row r="810" spans="1:20">
      <c r="A810" s="21"/>
      <c r="B810" s="50" t="str">
        <f>IFERROR(VLOOKUP(A:A,变更记录表_产品!A:B,2,0),"")</f>
        <v/>
      </c>
      <c r="C810" s="43" t="str">
        <f>IFERROR(VLOOKUP(A:A,变更记录表_产品!A:C,3,0),"")</f>
        <v/>
      </c>
      <c r="D810" s="43" t="str">
        <f>IFERROR(VLOOKUP(A:A,变更记录表_产品!A:D,4,0),"")</f>
        <v/>
      </c>
      <c r="E810" s="43" t="str">
        <f>IFERROR(VLOOKUP(A:A,变更记录表_产品!A:E,5,0),"")</f>
        <v/>
      </c>
      <c r="F810" s="40" t="str">
        <f>IFERROR(VLOOKUP(A:A,变更记录表_产品!A:F,6,0),"")</f>
        <v/>
      </c>
      <c r="G810" s="46" t="str">
        <f>IFERROR(VLOOKUP(A:A,变更记录表_产品!A:G,7,0),"")</f>
        <v/>
      </c>
      <c r="H810" s="57" t="str">
        <f>IFERROR(VLOOKUP(A:A,变更记录表_产品!A:I,9,0),"")</f>
        <v/>
      </c>
      <c r="I810" s="57" t="str">
        <f>IFERROR(VLOOKUP(A:A,变更记录表_产品!A:J,10,0),"")</f>
        <v/>
      </c>
      <c r="J810" s="61" t="str">
        <f>IFERROR(VLOOKUP(A:A,变更记录表_产品!A:H,8,0),"")</f>
        <v/>
      </c>
      <c r="K810" s="65" t="str">
        <f>IFERROR(VLOOKUP(A:A,变更记录表_产品!A:M,13,0),"")</f>
        <v/>
      </c>
      <c r="L810" s="65" t="str">
        <f>IFERROR(VLOOKUP(A:A,变更记录表_产品!A:N,14,0),"")</f>
        <v/>
      </c>
      <c r="M810" s="50" t="str">
        <f>IFERROR(VLOOKUP(A:A,变更记录表_产品!A:K,11,0),"")</f>
        <v/>
      </c>
      <c r="N810" s="50" t="str">
        <f>IFERROR(VLOOKUP(A:A,变更记录表_产品!A:L,12,0),"")</f>
        <v/>
      </c>
      <c r="O810" s="20" t="str">
        <f t="shared" ca="1" si="12"/>
        <v/>
      </c>
      <c r="P810" s="65" t="str">
        <f>IFERROR(VLOOKUP(A:A,变更记录表_产品!A:O,15,0),"")</f>
        <v/>
      </c>
      <c r="Q810" s="70" t="str">
        <f>IFERROR(VLOOKUP(A:A,变更记录表_产品!A:P,16,0),"")</f>
        <v/>
      </c>
      <c r="R810" s="40" t="str">
        <f>IFERROR(VLOOKUP(A:A,变更记录表_产品!A:Q,17,0),"")</f>
        <v/>
      </c>
      <c r="S810" s="70"/>
      <c r="T810" s="71" t="s">
        <v>232</v>
      </c>
    </row>
    <row r="811" spans="1:20">
      <c r="A811" s="21"/>
      <c r="B811" s="50" t="str">
        <f>IFERROR(VLOOKUP(A:A,变更记录表_产品!A:B,2,0),"")</f>
        <v/>
      </c>
      <c r="C811" s="43" t="str">
        <f>IFERROR(VLOOKUP(A:A,变更记录表_产品!A:C,3,0),"")</f>
        <v/>
      </c>
      <c r="D811" s="43" t="str">
        <f>IFERROR(VLOOKUP(A:A,变更记录表_产品!A:D,4,0),"")</f>
        <v/>
      </c>
      <c r="E811" s="43" t="str">
        <f>IFERROR(VLOOKUP(A:A,变更记录表_产品!A:E,5,0),"")</f>
        <v/>
      </c>
      <c r="F811" s="40" t="str">
        <f>IFERROR(VLOOKUP(A:A,变更记录表_产品!A:F,6,0),"")</f>
        <v/>
      </c>
      <c r="G811" s="46" t="str">
        <f>IFERROR(VLOOKUP(A:A,变更记录表_产品!A:G,7,0),"")</f>
        <v/>
      </c>
      <c r="H811" s="57" t="str">
        <f>IFERROR(VLOOKUP(A:A,变更记录表_产品!A:I,9,0),"")</f>
        <v/>
      </c>
      <c r="I811" s="57" t="str">
        <f>IFERROR(VLOOKUP(A:A,变更记录表_产品!A:J,10,0),"")</f>
        <v/>
      </c>
      <c r="J811" s="61" t="str">
        <f>IFERROR(VLOOKUP(A:A,变更记录表_产品!A:H,8,0),"")</f>
        <v/>
      </c>
      <c r="K811" s="65" t="str">
        <f>IFERROR(VLOOKUP(A:A,变更记录表_产品!A:M,13,0),"")</f>
        <v/>
      </c>
      <c r="L811" s="65" t="str">
        <f>IFERROR(VLOOKUP(A:A,变更记录表_产品!A:N,14,0),"")</f>
        <v/>
      </c>
      <c r="M811" s="50" t="str">
        <f>IFERROR(VLOOKUP(A:A,变更记录表_产品!A:K,11,0),"")</f>
        <v/>
      </c>
      <c r="N811" s="50" t="str">
        <f>IFERROR(VLOOKUP(A:A,变更记录表_产品!A:L,12,0),"")</f>
        <v/>
      </c>
      <c r="O811" s="20" t="str">
        <f t="shared" ca="1" si="12"/>
        <v/>
      </c>
      <c r="P811" s="65" t="str">
        <f>IFERROR(VLOOKUP(A:A,变更记录表_产品!A:O,15,0),"")</f>
        <v/>
      </c>
      <c r="Q811" s="70" t="str">
        <f>IFERROR(VLOOKUP(A:A,变更记录表_产品!A:P,16,0),"")</f>
        <v/>
      </c>
      <c r="R811" s="40" t="str">
        <f>IFERROR(VLOOKUP(A:A,变更记录表_产品!A:Q,17,0),"")</f>
        <v/>
      </c>
      <c r="S811" s="70"/>
      <c r="T811" s="71" t="s">
        <v>232</v>
      </c>
    </row>
    <row r="812" spans="1:20">
      <c r="A812" s="21"/>
      <c r="B812" s="50" t="str">
        <f>IFERROR(VLOOKUP(A:A,变更记录表_产品!A:B,2,0),"")</f>
        <v/>
      </c>
      <c r="C812" s="43" t="str">
        <f>IFERROR(VLOOKUP(A:A,变更记录表_产品!A:C,3,0),"")</f>
        <v/>
      </c>
      <c r="D812" s="43" t="str">
        <f>IFERROR(VLOOKUP(A:A,变更记录表_产品!A:D,4,0),"")</f>
        <v/>
      </c>
      <c r="E812" s="43" t="str">
        <f>IFERROR(VLOOKUP(A:A,变更记录表_产品!A:E,5,0),"")</f>
        <v/>
      </c>
      <c r="F812" s="40" t="str">
        <f>IFERROR(VLOOKUP(A:A,变更记录表_产品!A:F,6,0),"")</f>
        <v/>
      </c>
      <c r="G812" s="46" t="str">
        <f>IFERROR(VLOOKUP(A:A,变更记录表_产品!A:G,7,0),"")</f>
        <v/>
      </c>
      <c r="H812" s="57" t="str">
        <f>IFERROR(VLOOKUP(A:A,变更记录表_产品!A:I,9,0),"")</f>
        <v/>
      </c>
      <c r="I812" s="57" t="str">
        <f>IFERROR(VLOOKUP(A:A,变更记录表_产品!A:J,10,0),"")</f>
        <v/>
      </c>
      <c r="J812" s="61" t="str">
        <f>IFERROR(VLOOKUP(A:A,变更记录表_产品!A:H,8,0),"")</f>
        <v/>
      </c>
      <c r="K812" s="65" t="str">
        <f>IFERROR(VLOOKUP(A:A,变更记录表_产品!A:M,13,0),"")</f>
        <v/>
      </c>
      <c r="L812" s="65" t="str">
        <f>IFERROR(VLOOKUP(A:A,变更记录表_产品!A:N,14,0),"")</f>
        <v/>
      </c>
      <c r="M812" s="50" t="str">
        <f>IFERROR(VLOOKUP(A:A,变更记录表_产品!A:K,11,0),"")</f>
        <v/>
      </c>
      <c r="N812" s="50" t="str">
        <f>IFERROR(VLOOKUP(A:A,变更记录表_产品!A:L,12,0),"")</f>
        <v/>
      </c>
      <c r="O812" s="20" t="str">
        <f t="shared" ca="1" si="12"/>
        <v/>
      </c>
      <c r="P812" s="65" t="str">
        <f>IFERROR(VLOOKUP(A:A,变更记录表_产品!A:O,15,0),"")</f>
        <v/>
      </c>
      <c r="Q812" s="70" t="str">
        <f>IFERROR(VLOOKUP(A:A,变更记录表_产品!A:P,16,0),"")</f>
        <v/>
      </c>
      <c r="R812" s="40" t="str">
        <f>IFERROR(VLOOKUP(A:A,变更记录表_产品!A:Q,17,0),"")</f>
        <v/>
      </c>
      <c r="S812" s="70"/>
      <c r="T812" s="71" t="s">
        <v>232</v>
      </c>
    </row>
    <row r="813" spans="1:20">
      <c r="A813" s="21"/>
      <c r="B813" s="50" t="str">
        <f>IFERROR(VLOOKUP(A:A,变更记录表_产品!A:B,2,0),"")</f>
        <v/>
      </c>
      <c r="C813" s="43" t="str">
        <f>IFERROR(VLOOKUP(A:A,变更记录表_产品!A:C,3,0),"")</f>
        <v/>
      </c>
      <c r="D813" s="43" t="str">
        <f>IFERROR(VLOOKUP(A:A,变更记录表_产品!A:D,4,0),"")</f>
        <v/>
      </c>
      <c r="E813" s="43" t="str">
        <f>IFERROR(VLOOKUP(A:A,变更记录表_产品!A:E,5,0),"")</f>
        <v/>
      </c>
      <c r="F813" s="40" t="str">
        <f>IFERROR(VLOOKUP(A:A,变更记录表_产品!A:F,6,0),"")</f>
        <v/>
      </c>
      <c r="G813" s="46" t="str">
        <f>IFERROR(VLOOKUP(A:A,变更记录表_产品!A:G,7,0),"")</f>
        <v/>
      </c>
      <c r="H813" s="57" t="str">
        <f>IFERROR(VLOOKUP(A:A,变更记录表_产品!A:I,9,0),"")</f>
        <v/>
      </c>
      <c r="I813" s="57" t="str">
        <f>IFERROR(VLOOKUP(A:A,变更记录表_产品!A:J,10,0),"")</f>
        <v/>
      </c>
      <c r="J813" s="61" t="str">
        <f>IFERROR(VLOOKUP(A:A,变更记录表_产品!A:H,8,0),"")</f>
        <v/>
      </c>
      <c r="K813" s="65" t="str">
        <f>IFERROR(VLOOKUP(A:A,变更记录表_产品!A:M,13,0),"")</f>
        <v/>
      </c>
      <c r="L813" s="65" t="str">
        <f>IFERROR(VLOOKUP(A:A,变更记录表_产品!A:N,14,0),"")</f>
        <v/>
      </c>
      <c r="M813" s="50" t="str">
        <f>IFERROR(VLOOKUP(A:A,变更记录表_产品!A:K,11,0),"")</f>
        <v/>
      </c>
      <c r="N813" s="50" t="str">
        <f>IFERROR(VLOOKUP(A:A,变更记录表_产品!A:L,12,0),"")</f>
        <v/>
      </c>
      <c r="O813" s="20" t="str">
        <f t="shared" ca="1" si="12"/>
        <v/>
      </c>
      <c r="P813" s="65" t="str">
        <f>IFERROR(VLOOKUP(A:A,变更记录表_产品!A:O,15,0),"")</f>
        <v/>
      </c>
      <c r="Q813" s="70" t="str">
        <f>IFERROR(VLOOKUP(A:A,变更记录表_产品!A:P,16,0),"")</f>
        <v/>
      </c>
      <c r="R813" s="40" t="str">
        <f>IFERROR(VLOOKUP(A:A,变更记录表_产品!A:Q,17,0),"")</f>
        <v/>
      </c>
      <c r="S813" s="70"/>
      <c r="T813" s="71" t="s">
        <v>232</v>
      </c>
    </row>
    <row r="814" spans="1:20">
      <c r="A814" s="21"/>
      <c r="B814" s="50" t="str">
        <f>IFERROR(VLOOKUP(A:A,变更记录表_产品!A:B,2,0),"")</f>
        <v/>
      </c>
      <c r="C814" s="43" t="str">
        <f>IFERROR(VLOOKUP(A:A,变更记录表_产品!A:C,3,0),"")</f>
        <v/>
      </c>
      <c r="D814" s="43" t="str">
        <f>IFERROR(VLOOKUP(A:A,变更记录表_产品!A:D,4,0),"")</f>
        <v/>
      </c>
      <c r="E814" s="43" t="str">
        <f>IFERROR(VLOOKUP(A:A,变更记录表_产品!A:E,5,0),"")</f>
        <v/>
      </c>
      <c r="F814" s="40" t="str">
        <f>IFERROR(VLOOKUP(A:A,变更记录表_产品!A:F,6,0),"")</f>
        <v/>
      </c>
      <c r="G814" s="46" t="str">
        <f>IFERROR(VLOOKUP(A:A,变更记录表_产品!A:G,7,0),"")</f>
        <v/>
      </c>
      <c r="H814" s="57" t="str">
        <f>IFERROR(VLOOKUP(A:A,变更记录表_产品!A:I,9,0),"")</f>
        <v/>
      </c>
      <c r="I814" s="57" t="str">
        <f>IFERROR(VLOOKUP(A:A,变更记录表_产品!A:J,10,0),"")</f>
        <v/>
      </c>
      <c r="J814" s="61" t="str">
        <f>IFERROR(VLOOKUP(A:A,变更记录表_产品!A:H,8,0),"")</f>
        <v/>
      </c>
      <c r="K814" s="65" t="str">
        <f>IFERROR(VLOOKUP(A:A,变更记录表_产品!A:M,13,0),"")</f>
        <v/>
      </c>
      <c r="L814" s="65" t="str">
        <f>IFERROR(VLOOKUP(A:A,变更记录表_产品!A:N,14,0),"")</f>
        <v/>
      </c>
      <c r="M814" s="50" t="str">
        <f>IFERROR(VLOOKUP(A:A,变更记录表_产品!A:K,11,0),"")</f>
        <v/>
      </c>
      <c r="N814" s="50" t="str">
        <f>IFERROR(VLOOKUP(A:A,变更记录表_产品!A:L,12,0),"")</f>
        <v/>
      </c>
      <c r="O814" s="20" t="str">
        <f t="shared" ca="1" si="12"/>
        <v/>
      </c>
      <c r="P814" s="65" t="str">
        <f>IFERROR(VLOOKUP(A:A,变更记录表_产品!A:O,15,0),"")</f>
        <v/>
      </c>
      <c r="Q814" s="70" t="str">
        <f>IFERROR(VLOOKUP(A:A,变更记录表_产品!A:P,16,0),"")</f>
        <v/>
      </c>
      <c r="R814" s="40" t="str">
        <f>IFERROR(VLOOKUP(A:A,变更记录表_产品!A:Q,17,0),"")</f>
        <v/>
      </c>
      <c r="S814" s="70"/>
      <c r="T814" s="71" t="s">
        <v>232</v>
      </c>
    </row>
    <row r="815" spans="1:20">
      <c r="A815" s="21"/>
      <c r="B815" s="50" t="str">
        <f>IFERROR(VLOOKUP(A:A,变更记录表_产品!A:B,2,0),"")</f>
        <v/>
      </c>
      <c r="C815" s="43" t="str">
        <f>IFERROR(VLOOKUP(A:A,变更记录表_产品!A:C,3,0),"")</f>
        <v/>
      </c>
      <c r="D815" s="43" t="str">
        <f>IFERROR(VLOOKUP(A:A,变更记录表_产品!A:D,4,0),"")</f>
        <v/>
      </c>
      <c r="E815" s="43" t="str">
        <f>IFERROR(VLOOKUP(A:A,变更记录表_产品!A:E,5,0),"")</f>
        <v/>
      </c>
      <c r="F815" s="40" t="str">
        <f>IFERROR(VLOOKUP(A:A,变更记录表_产品!A:F,6,0),"")</f>
        <v/>
      </c>
      <c r="G815" s="46" t="str">
        <f>IFERROR(VLOOKUP(A:A,变更记录表_产品!A:G,7,0),"")</f>
        <v/>
      </c>
      <c r="H815" s="57" t="str">
        <f>IFERROR(VLOOKUP(A:A,变更记录表_产品!A:I,9,0),"")</f>
        <v/>
      </c>
      <c r="I815" s="57" t="str">
        <f>IFERROR(VLOOKUP(A:A,变更记录表_产品!A:J,10,0),"")</f>
        <v/>
      </c>
      <c r="J815" s="61" t="str">
        <f>IFERROR(VLOOKUP(A:A,变更记录表_产品!A:H,8,0),"")</f>
        <v/>
      </c>
      <c r="K815" s="65" t="str">
        <f>IFERROR(VLOOKUP(A:A,变更记录表_产品!A:M,13,0),"")</f>
        <v/>
      </c>
      <c r="L815" s="65" t="str">
        <f>IFERROR(VLOOKUP(A:A,变更记录表_产品!A:N,14,0),"")</f>
        <v/>
      </c>
      <c r="M815" s="50" t="str">
        <f>IFERROR(VLOOKUP(A:A,变更记录表_产品!A:K,11,0),"")</f>
        <v/>
      </c>
      <c r="N815" s="50" t="str">
        <f>IFERROR(VLOOKUP(A:A,变更记录表_产品!A:L,12,0),"")</f>
        <v/>
      </c>
      <c r="O815" s="20" t="str">
        <f t="shared" ca="1" si="12"/>
        <v/>
      </c>
      <c r="P815" s="65" t="str">
        <f>IFERROR(VLOOKUP(A:A,变更记录表_产品!A:O,15,0),"")</f>
        <v/>
      </c>
      <c r="Q815" s="70" t="str">
        <f>IFERROR(VLOOKUP(A:A,变更记录表_产品!A:P,16,0),"")</f>
        <v/>
      </c>
      <c r="R815" s="40" t="str">
        <f>IFERROR(VLOOKUP(A:A,变更记录表_产品!A:Q,17,0),"")</f>
        <v/>
      </c>
      <c r="S815" s="70"/>
      <c r="T815" s="71" t="s">
        <v>232</v>
      </c>
    </row>
    <row r="816" spans="1:20">
      <c r="A816" s="21"/>
      <c r="B816" s="50" t="str">
        <f>IFERROR(VLOOKUP(A:A,变更记录表_产品!A:B,2,0),"")</f>
        <v/>
      </c>
      <c r="C816" s="43" t="str">
        <f>IFERROR(VLOOKUP(A:A,变更记录表_产品!A:C,3,0),"")</f>
        <v/>
      </c>
      <c r="D816" s="43" t="str">
        <f>IFERROR(VLOOKUP(A:A,变更记录表_产品!A:D,4,0),"")</f>
        <v/>
      </c>
      <c r="E816" s="43" t="str">
        <f>IFERROR(VLOOKUP(A:A,变更记录表_产品!A:E,5,0),"")</f>
        <v/>
      </c>
      <c r="F816" s="40" t="str">
        <f>IFERROR(VLOOKUP(A:A,变更记录表_产品!A:F,6,0),"")</f>
        <v/>
      </c>
      <c r="G816" s="46" t="str">
        <f>IFERROR(VLOOKUP(A:A,变更记录表_产品!A:G,7,0),"")</f>
        <v/>
      </c>
      <c r="H816" s="57" t="str">
        <f>IFERROR(VLOOKUP(A:A,变更记录表_产品!A:I,9,0),"")</f>
        <v/>
      </c>
      <c r="I816" s="57" t="str">
        <f>IFERROR(VLOOKUP(A:A,变更记录表_产品!A:J,10,0),"")</f>
        <v/>
      </c>
      <c r="J816" s="61" t="str">
        <f>IFERROR(VLOOKUP(A:A,变更记录表_产品!A:H,8,0),"")</f>
        <v/>
      </c>
      <c r="K816" s="65" t="str">
        <f>IFERROR(VLOOKUP(A:A,变更记录表_产品!A:M,13,0),"")</f>
        <v/>
      </c>
      <c r="L816" s="65" t="str">
        <f>IFERROR(VLOOKUP(A:A,变更记录表_产品!A:N,14,0),"")</f>
        <v/>
      </c>
      <c r="M816" s="50" t="str">
        <f>IFERROR(VLOOKUP(A:A,变更记录表_产品!A:K,11,0),"")</f>
        <v/>
      </c>
      <c r="N816" s="50" t="str">
        <f>IFERROR(VLOOKUP(A:A,变更记录表_产品!A:L,12,0),"")</f>
        <v/>
      </c>
      <c r="O816" s="20" t="str">
        <f t="shared" ca="1" si="12"/>
        <v/>
      </c>
      <c r="P816" s="65" t="str">
        <f>IFERROR(VLOOKUP(A:A,变更记录表_产品!A:O,15,0),"")</f>
        <v/>
      </c>
      <c r="Q816" s="70" t="str">
        <f>IFERROR(VLOOKUP(A:A,变更记录表_产品!A:P,16,0),"")</f>
        <v/>
      </c>
      <c r="R816" s="40" t="str">
        <f>IFERROR(VLOOKUP(A:A,变更记录表_产品!A:Q,17,0),"")</f>
        <v/>
      </c>
      <c r="S816" s="70"/>
      <c r="T816" s="71" t="s">
        <v>232</v>
      </c>
    </row>
    <row r="817" spans="1:20">
      <c r="A817" s="21"/>
      <c r="B817" s="50" t="str">
        <f>IFERROR(VLOOKUP(A:A,变更记录表_产品!A:B,2,0),"")</f>
        <v/>
      </c>
      <c r="C817" s="43" t="str">
        <f>IFERROR(VLOOKUP(A:A,变更记录表_产品!A:C,3,0),"")</f>
        <v/>
      </c>
      <c r="D817" s="43" t="str">
        <f>IFERROR(VLOOKUP(A:A,变更记录表_产品!A:D,4,0),"")</f>
        <v/>
      </c>
      <c r="E817" s="43" t="str">
        <f>IFERROR(VLOOKUP(A:A,变更记录表_产品!A:E,5,0),"")</f>
        <v/>
      </c>
      <c r="F817" s="40" t="str">
        <f>IFERROR(VLOOKUP(A:A,变更记录表_产品!A:F,6,0),"")</f>
        <v/>
      </c>
      <c r="G817" s="46" t="str">
        <f>IFERROR(VLOOKUP(A:A,变更记录表_产品!A:G,7,0),"")</f>
        <v/>
      </c>
      <c r="H817" s="57" t="str">
        <f>IFERROR(VLOOKUP(A:A,变更记录表_产品!A:I,9,0),"")</f>
        <v/>
      </c>
      <c r="I817" s="57" t="str">
        <f>IFERROR(VLOOKUP(A:A,变更记录表_产品!A:J,10,0),"")</f>
        <v/>
      </c>
      <c r="J817" s="61" t="str">
        <f>IFERROR(VLOOKUP(A:A,变更记录表_产品!A:H,8,0),"")</f>
        <v/>
      </c>
      <c r="K817" s="65" t="str">
        <f>IFERROR(VLOOKUP(A:A,变更记录表_产品!A:M,13,0),"")</f>
        <v/>
      </c>
      <c r="L817" s="65" t="str">
        <f>IFERROR(VLOOKUP(A:A,变更记录表_产品!A:N,14,0),"")</f>
        <v/>
      </c>
      <c r="M817" s="50" t="str">
        <f>IFERROR(VLOOKUP(A:A,变更记录表_产品!A:K,11,0),"")</f>
        <v/>
      </c>
      <c r="N817" s="50" t="str">
        <f>IFERROR(VLOOKUP(A:A,变更记录表_产品!A:L,12,0),"")</f>
        <v/>
      </c>
      <c r="O817" s="20" t="str">
        <f t="shared" ca="1" si="12"/>
        <v/>
      </c>
      <c r="P817" s="65" t="str">
        <f>IFERROR(VLOOKUP(A:A,变更记录表_产品!A:O,15,0),"")</f>
        <v/>
      </c>
      <c r="Q817" s="70" t="str">
        <f>IFERROR(VLOOKUP(A:A,变更记录表_产品!A:P,16,0),"")</f>
        <v/>
      </c>
      <c r="R817" s="40" t="str">
        <f>IFERROR(VLOOKUP(A:A,变更记录表_产品!A:Q,17,0),"")</f>
        <v/>
      </c>
      <c r="S817" s="70"/>
      <c r="T817" s="71" t="s">
        <v>232</v>
      </c>
    </row>
    <row r="818" spans="1:20">
      <c r="A818" s="21"/>
      <c r="B818" s="50" t="str">
        <f>IFERROR(VLOOKUP(A:A,变更记录表_产品!A:B,2,0),"")</f>
        <v/>
      </c>
      <c r="C818" s="43" t="str">
        <f>IFERROR(VLOOKUP(A:A,变更记录表_产品!A:C,3,0),"")</f>
        <v/>
      </c>
      <c r="D818" s="43" t="str">
        <f>IFERROR(VLOOKUP(A:A,变更记录表_产品!A:D,4,0),"")</f>
        <v/>
      </c>
      <c r="E818" s="43" t="str">
        <f>IFERROR(VLOOKUP(A:A,变更记录表_产品!A:E,5,0),"")</f>
        <v/>
      </c>
      <c r="F818" s="40" t="str">
        <f>IFERROR(VLOOKUP(A:A,变更记录表_产品!A:F,6,0),"")</f>
        <v/>
      </c>
      <c r="G818" s="46" t="str">
        <f>IFERROR(VLOOKUP(A:A,变更记录表_产品!A:G,7,0),"")</f>
        <v/>
      </c>
      <c r="H818" s="57" t="str">
        <f>IFERROR(VLOOKUP(A:A,变更记录表_产品!A:I,9,0),"")</f>
        <v/>
      </c>
      <c r="I818" s="57" t="str">
        <f>IFERROR(VLOOKUP(A:A,变更记录表_产品!A:J,10,0),"")</f>
        <v/>
      </c>
      <c r="J818" s="61" t="str">
        <f>IFERROR(VLOOKUP(A:A,变更记录表_产品!A:H,8,0),"")</f>
        <v/>
      </c>
      <c r="K818" s="65" t="str">
        <f>IFERROR(VLOOKUP(A:A,变更记录表_产品!A:M,13,0),"")</f>
        <v/>
      </c>
      <c r="L818" s="65" t="str">
        <f>IFERROR(VLOOKUP(A:A,变更记录表_产品!A:N,14,0),"")</f>
        <v/>
      </c>
      <c r="M818" s="50" t="str">
        <f>IFERROR(VLOOKUP(A:A,变更记录表_产品!A:K,11,0),"")</f>
        <v/>
      </c>
      <c r="N818" s="50" t="str">
        <f>IFERROR(VLOOKUP(A:A,变更记录表_产品!A:L,12,0),"")</f>
        <v/>
      </c>
      <c r="O818" s="20" t="str">
        <f t="shared" ca="1" si="12"/>
        <v/>
      </c>
      <c r="P818" s="65" t="str">
        <f>IFERROR(VLOOKUP(A:A,变更记录表_产品!A:O,15,0),"")</f>
        <v/>
      </c>
      <c r="Q818" s="70" t="str">
        <f>IFERROR(VLOOKUP(A:A,变更记录表_产品!A:P,16,0),"")</f>
        <v/>
      </c>
      <c r="R818" s="40" t="str">
        <f>IFERROR(VLOOKUP(A:A,变更记录表_产品!A:Q,17,0),"")</f>
        <v/>
      </c>
      <c r="S818" s="70"/>
      <c r="T818" s="71" t="s">
        <v>232</v>
      </c>
    </row>
    <row r="819" spans="1:20">
      <c r="A819" s="21"/>
      <c r="B819" s="50" t="str">
        <f>IFERROR(VLOOKUP(A:A,变更记录表_产品!A:B,2,0),"")</f>
        <v/>
      </c>
      <c r="C819" s="43" t="str">
        <f>IFERROR(VLOOKUP(A:A,变更记录表_产品!A:C,3,0),"")</f>
        <v/>
      </c>
      <c r="D819" s="43" t="str">
        <f>IFERROR(VLOOKUP(A:A,变更记录表_产品!A:D,4,0),"")</f>
        <v/>
      </c>
      <c r="E819" s="43" t="str">
        <f>IFERROR(VLOOKUP(A:A,变更记录表_产品!A:E,5,0),"")</f>
        <v/>
      </c>
      <c r="F819" s="40" t="str">
        <f>IFERROR(VLOOKUP(A:A,变更记录表_产品!A:F,6,0),"")</f>
        <v/>
      </c>
      <c r="G819" s="46" t="str">
        <f>IFERROR(VLOOKUP(A:A,变更记录表_产品!A:G,7,0),"")</f>
        <v/>
      </c>
      <c r="H819" s="57" t="str">
        <f>IFERROR(VLOOKUP(A:A,变更记录表_产品!A:I,9,0),"")</f>
        <v/>
      </c>
      <c r="I819" s="57" t="str">
        <f>IFERROR(VLOOKUP(A:A,变更记录表_产品!A:J,10,0),"")</f>
        <v/>
      </c>
      <c r="J819" s="61" t="str">
        <f>IFERROR(VLOOKUP(A:A,变更记录表_产品!A:H,8,0),"")</f>
        <v/>
      </c>
      <c r="K819" s="65" t="str">
        <f>IFERROR(VLOOKUP(A:A,变更记录表_产品!A:M,13,0),"")</f>
        <v/>
      </c>
      <c r="L819" s="65" t="str">
        <f>IFERROR(VLOOKUP(A:A,变更记录表_产品!A:N,14,0),"")</f>
        <v/>
      </c>
      <c r="M819" s="50" t="str">
        <f>IFERROR(VLOOKUP(A:A,变更记录表_产品!A:K,11,0),"")</f>
        <v/>
      </c>
      <c r="N819" s="50" t="str">
        <f>IFERROR(VLOOKUP(A:A,变更记录表_产品!A:L,12,0),"")</f>
        <v/>
      </c>
      <c r="O819" s="20" t="str">
        <f t="shared" ca="1" si="12"/>
        <v/>
      </c>
      <c r="P819" s="65" t="str">
        <f>IFERROR(VLOOKUP(A:A,变更记录表_产品!A:O,15,0),"")</f>
        <v/>
      </c>
      <c r="Q819" s="70" t="str">
        <f>IFERROR(VLOOKUP(A:A,变更记录表_产品!A:P,16,0),"")</f>
        <v/>
      </c>
      <c r="R819" s="40" t="str">
        <f>IFERROR(VLOOKUP(A:A,变更记录表_产品!A:Q,17,0),"")</f>
        <v/>
      </c>
      <c r="S819" s="70"/>
      <c r="T819" s="71" t="s">
        <v>232</v>
      </c>
    </row>
    <row r="820" spans="1:20">
      <c r="A820" s="21"/>
      <c r="B820" s="50" t="str">
        <f>IFERROR(VLOOKUP(A:A,变更记录表_产品!A:B,2,0),"")</f>
        <v/>
      </c>
      <c r="C820" s="43" t="str">
        <f>IFERROR(VLOOKUP(A:A,变更记录表_产品!A:C,3,0),"")</f>
        <v/>
      </c>
      <c r="D820" s="43" t="str">
        <f>IFERROR(VLOOKUP(A:A,变更记录表_产品!A:D,4,0),"")</f>
        <v/>
      </c>
      <c r="E820" s="43" t="str">
        <f>IFERROR(VLOOKUP(A:A,变更记录表_产品!A:E,5,0),"")</f>
        <v/>
      </c>
      <c r="F820" s="40" t="str">
        <f>IFERROR(VLOOKUP(A:A,变更记录表_产品!A:F,6,0),"")</f>
        <v/>
      </c>
      <c r="G820" s="46" t="str">
        <f>IFERROR(VLOOKUP(A:A,变更记录表_产品!A:G,7,0),"")</f>
        <v/>
      </c>
      <c r="H820" s="57" t="str">
        <f>IFERROR(VLOOKUP(A:A,变更记录表_产品!A:I,9,0),"")</f>
        <v/>
      </c>
      <c r="I820" s="57" t="str">
        <f>IFERROR(VLOOKUP(A:A,变更记录表_产品!A:J,10,0),"")</f>
        <v/>
      </c>
      <c r="J820" s="61" t="str">
        <f>IFERROR(VLOOKUP(A:A,变更记录表_产品!A:H,8,0),"")</f>
        <v/>
      </c>
      <c r="K820" s="65" t="str">
        <f>IFERROR(VLOOKUP(A:A,变更记录表_产品!A:M,13,0),"")</f>
        <v/>
      </c>
      <c r="L820" s="65" t="str">
        <f>IFERROR(VLOOKUP(A:A,变更记录表_产品!A:N,14,0),"")</f>
        <v/>
      </c>
      <c r="M820" s="50" t="str">
        <f>IFERROR(VLOOKUP(A:A,变更记录表_产品!A:K,11,0),"")</f>
        <v/>
      </c>
      <c r="N820" s="50" t="str">
        <f>IFERROR(VLOOKUP(A:A,变更记录表_产品!A:L,12,0),"")</f>
        <v/>
      </c>
      <c r="O820" s="20" t="str">
        <f t="shared" ca="1" si="12"/>
        <v/>
      </c>
      <c r="P820" s="65" t="str">
        <f>IFERROR(VLOOKUP(A:A,变更记录表_产品!A:O,15,0),"")</f>
        <v/>
      </c>
      <c r="Q820" s="70" t="str">
        <f>IFERROR(VLOOKUP(A:A,变更记录表_产品!A:P,16,0),"")</f>
        <v/>
      </c>
      <c r="R820" s="40" t="str">
        <f>IFERROR(VLOOKUP(A:A,变更记录表_产品!A:Q,17,0),"")</f>
        <v/>
      </c>
      <c r="S820" s="70"/>
      <c r="T820" s="71" t="s">
        <v>232</v>
      </c>
    </row>
    <row r="821" spans="1:20">
      <c r="A821" s="21"/>
      <c r="B821" s="50" t="str">
        <f>IFERROR(VLOOKUP(A:A,变更记录表_产品!A:B,2,0),"")</f>
        <v/>
      </c>
      <c r="C821" s="43" t="str">
        <f>IFERROR(VLOOKUP(A:A,变更记录表_产品!A:C,3,0),"")</f>
        <v/>
      </c>
      <c r="D821" s="43" t="str">
        <f>IFERROR(VLOOKUP(A:A,变更记录表_产品!A:D,4,0),"")</f>
        <v/>
      </c>
      <c r="E821" s="43" t="str">
        <f>IFERROR(VLOOKUP(A:A,变更记录表_产品!A:E,5,0),"")</f>
        <v/>
      </c>
      <c r="F821" s="40" t="str">
        <f>IFERROR(VLOOKUP(A:A,变更记录表_产品!A:F,6,0),"")</f>
        <v/>
      </c>
      <c r="G821" s="46" t="str">
        <f>IFERROR(VLOOKUP(A:A,变更记录表_产品!A:G,7,0),"")</f>
        <v/>
      </c>
      <c r="H821" s="57" t="str">
        <f>IFERROR(VLOOKUP(A:A,变更记录表_产品!A:I,9,0),"")</f>
        <v/>
      </c>
      <c r="I821" s="57" t="str">
        <f>IFERROR(VLOOKUP(A:A,变更记录表_产品!A:J,10,0),"")</f>
        <v/>
      </c>
      <c r="J821" s="61" t="str">
        <f>IFERROR(VLOOKUP(A:A,变更记录表_产品!A:H,8,0),"")</f>
        <v/>
      </c>
      <c r="K821" s="65" t="str">
        <f>IFERROR(VLOOKUP(A:A,变更记录表_产品!A:M,13,0),"")</f>
        <v/>
      </c>
      <c r="L821" s="65" t="str">
        <f>IFERROR(VLOOKUP(A:A,变更记录表_产品!A:N,14,0),"")</f>
        <v/>
      </c>
      <c r="M821" s="50" t="str">
        <f>IFERROR(VLOOKUP(A:A,变更记录表_产品!A:K,11,0),"")</f>
        <v/>
      </c>
      <c r="N821" s="50" t="str">
        <f>IFERROR(VLOOKUP(A:A,变更记录表_产品!A:L,12,0),"")</f>
        <v/>
      </c>
      <c r="O821" s="20" t="str">
        <f t="shared" ca="1" si="12"/>
        <v/>
      </c>
      <c r="P821" s="65" t="str">
        <f>IFERROR(VLOOKUP(A:A,变更记录表_产品!A:O,15,0),"")</f>
        <v/>
      </c>
      <c r="Q821" s="70" t="str">
        <f>IFERROR(VLOOKUP(A:A,变更记录表_产品!A:P,16,0),"")</f>
        <v/>
      </c>
      <c r="R821" s="40" t="str">
        <f>IFERROR(VLOOKUP(A:A,变更记录表_产品!A:Q,17,0),"")</f>
        <v/>
      </c>
      <c r="S821" s="70"/>
      <c r="T821" s="71" t="s">
        <v>232</v>
      </c>
    </row>
    <row r="822" spans="1:20">
      <c r="A822" s="21"/>
      <c r="B822" s="50" t="str">
        <f>IFERROR(VLOOKUP(A:A,变更记录表_产品!A:B,2,0),"")</f>
        <v/>
      </c>
      <c r="C822" s="43" t="str">
        <f>IFERROR(VLOOKUP(A:A,变更记录表_产品!A:C,3,0),"")</f>
        <v/>
      </c>
      <c r="D822" s="43" t="str">
        <f>IFERROR(VLOOKUP(A:A,变更记录表_产品!A:D,4,0),"")</f>
        <v/>
      </c>
      <c r="E822" s="43" t="str">
        <f>IFERROR(VLOOKUP(A:A,变更记录表_产品!A:E,5,0),"")</f>
        <v/>
      </c>
      <c r="F822" s="40" t="str">
        <f>IFERROR(VLOOKUP(A:A,变更记录表_产品!A:F,6,0),"")</f>
        <v/>
      </c>
      <c r="G822" s="46" t="str">
        <f>IFERROR(VLOOKUP(A:A,变更记录表_产品!A:G,7,0),"")</f>
        <v/>
      </c>
      <c r="H822" s="57" t="str">
        <f>IFERROR(VLOOKUP(A:A,变更记录表_产品!A:I,9,0),"")</f>
        <v/>
      </c>
      <c r="I822" s="57" t="str">
        <f>IFERROR(VLOOKUP(A:A,变更记录表_产品!A:J,10,0),"")</f>
        <v/>
      </c>
      <c r="J822" s="61" t="str">
        <f>IFERROR(VLOOKUP(A:A,变更记录表_产品!A:H,8,0),"")</f>
        <v/>
      </c>
      <c r="K822" s="65" t="str">
        <f>IFERROR(VLOOKUP(A:A,变更记录表_产品!A:M,13,0),"")</f>
        <v/>
      </c>
      <c r="L822" s="65" t="str">
        <f>IFERROR(VLOOKUP(A:A,变更记录表_产品!A:N,14,0),"")</f>
        <v/>
      </c>
      <c r="M822" s="50" t="str">
        <f>IFERROR(VLOOKUP(A:A,变更记录表_产品!A:K,11,0),"")</f>
        <v/>
      </c>
      <c r="N822" s="50" t="str">
        <f>IFERROR(VLOOKUP(A:A,变更记录表_产品!A:L,12,0),"")</f>
        <v/>
      </c>
      <c r="O822" s="20" t="str">
        <f t="shared" ca="1" si="12"/>
        <v/>
      </c>
      <c r="P822" s="65" t="str">
        <f>IFERROR(VLOOKUP(A:A,变更记录表_产品!A:O,15,0),"")</f>
        <v/>
      </c>
      <c r="Q822" s="70" t="str">
        <f>IFERROR(VLOOKUP(A:A,变更记录表_产品!A:P,16,0),"")</f>
        <v/>
      </c>
      <c r="R822" s="40" t="str">
        <f>IFERROR(VLOOKUP(A:A,变更记录表_产品!A:Q,17,0),"")</f>
        <v/>
      </c>
      <c r="S822" s="70"/>
      <c r="T822" s="71" t="s">
        <v>232</v>
      </c>
    </row>
    <row r="823" spans="1:20">
      <c r="A823" s="21"/>
      <c r="B823" s="50" t="str">
        <f>IFERROR(VLOOKUP(A:A,变更记录表_产品!A:B,2,0),"")</f>
        <v/>
      </c>
      <c r="C823" s="43" t="str">
        <f>IFERROR(VLOOKUP(A:A,变更记录表_产品!A:C,3,0),"")</f>
        <v/>
      </c>
      <c r="D823" s="43" t="str">
        <f>IFERROR(VLOOKUP(A:A,变更记录表_产品!A:D,4,0),"")</f>
        <v/>
      </c>
      <c r="E823" s="43" t="str">
        <f>IFERROR(VLOOKUP(A:A,变更记录表_产品!A:E,5,0),"")</f>
        <v/>
      </c>
      <c r="F823" s="40" t="str">
        <f>IFERROR(VLOOKUP(A:A,变更记录表_产品!A:F,6,0),"")</f>
        <v/>
      </c>
      <c r="G823" s="46" t="str">
        <f>IFERROR(VLOOKUP(A:A,变更记录表_产品!A:G,7,0),"")</f>
        <v/>
      </c>
      <c r="H823" s="57" t="str">
        <f>IFERROR(VLOOKUP(A:A,变更记录表_产品!A:I,9,0),"")</f>
        <v/>
      </c>
      <c r="I823" s="57" t="str">
        <f>IFERROR(VLOOKUP(A:A,变更记录表_产品!A:J,10,0),"")</f>
        <v/>
      </c>
      <c r="J823" s="61" t="str">
        <f>IFERROR(VLOOKUP(A:A,变更记录表_产品!A:H,8,0),"")</f>
        <v/>
      </c>
      <c r="K823" s="65" t="str">
        <f>IFERROR(VLOOKUP(A:A,变更记录表_产品!A:M,13,0),"")</f>
        <v/>
      </c>
      <c r="L823" s="65" t="str">
        <f>IFERROR(VLOOKUP(A:A,变更记录表_产品!A:N,14,0),"")</f>
        <v/>
      </c>
      <c r="M823" s="50" t="str">
        <f>IFERROR(VLOOKUP(A:A,变更记录表_产品!A:K,11,0),"")</f>
        <v/>
      </c>
      <c r="N823" s="50" t="str">
        <f>IFERROR(VLOOKUP(A:A,变更记录表_产品!A:L,12,0),"")</f>
        <v/>
      </c>
      <c r="O823" s="20" t="str">
        <f t="shared" ca="1" si="12"/>
        <v/>
      </c>
      <c r="P823" s="65" t="str">
        <f>IFERROR(VLOOKUP(A:A,变更记录表_产品!A:O,15,0),"")</f>
        <v/>
      </c>
      <c r="Q823" s="70" t="str">
        <f>IFERROR(VLOOKUP(A:A,变更记录表_产品!A:P,16,0),"")</f>
        <v/>
      </c>
      <c r="R823" s="40" t="str">
        <f>IFERROR(VLOOKUP(A:A,变更记录表_产品!A:Q,17,0),"")</f>
        <v/>
      </c>
      <c r="S823" s="70"/>
      <c r="T823" s="71" t="s">
        <v>232</v>
      </c>
    </row>
    <row r="824" spans="1:20">
      <c r="A824" s="21"/>
      <c r="B824" s="50" t="str">
        <f>IFERROR(VLOOKUP(A:A,变更记录表_产品!A:B,2,0),"")</f>
        <v/>
      </c>
      <c r="C824" s="43" t="str">
        <f>IFERROR(VLOOKUP(A:A,变更记录表_产品!A:C,3,0),"")</f>
        <v/>
      </c>
      <c r="D824" s="43" t="str">
        <f>IFERROR(VLOOKUP(A:A,变更记录表_产品!A:D,4,0),"")</f>
        <v/>
      </c>
      <c r="E824" s="43" t="str">
        <f>IFERROR(VLOOKUP(A:A,变更记录表_产品!A:E,5,0),"")</f>
        <v/>
      </c>
      <c r="F824" s="40" t="str">
        <f>IFERROR(VLOOKUP(A:A,变更记录表_产品!A:F,6,0),"")</f>
        <v/>
      </c>
      <c r="G824" s="46" t="str">
        <f>IFERROR(VLOOKUP(A:A,变更记录表_产品!A:G,7,0),"")</f>
        <v/>
      </c>
      <c r="H824" s="57" t="str">
        <f>IFERROR(VLOOKUP(A:A,变更记录表_产品!A:I,9,0),"")</f>
        <v/>
      </c>
      <c r="I824" s="57" t="str">
        <f>IFERROR(VLOOKUP(A:A,变更记录表_产品!A:J,10,0),"")</f>
        <v/>
      </c>
      <c r="J824" s="61" t="str">
        <f>IFERROR(VLOOKUP(A:A,变更记录表_产品!A:H,8,0),"")</f>
        <v/>
      </c>
      <c r="K824" s="65" t="str">
        <f>IFERROR(VLOOKUP(A:A,变更记录表_产品!A:M,13,0),"")</f>
        <v/>
      </c>
      <c r="L824" s="65" t="str">
        <f>IFERROR(VLOOKUP(A:A,变更记录表_产品!A:N,14,0),"")</f>
        <v/>
      </c>
      <c r="M824" s="50" t="str">
        <f>IFERROR(VLOOKUP(A:A,变更记录表_产品!A:K,11,0),"")</f>
        <v/>
      </c>
      <c r="N824" s="50" t="str">
        <f>IFERROR(VLOOKUP(A:A,变更记录表_产品!A:L,12,0),"")</f>
        <v/>
      </c>
      <c r="O824" s="20" t="str">
        <f t="shared" ca="1" si="12"/>
        <v/>
      </c>
      <c r="P824" s="65" t="str">
        <f>IFERROR(VLOOKUP(A:A,变更记录表_产品!A:O,15,0),"")</f>
        <v/>
      </c>
      <c r="Q824" s="70" t="str">
        <f>IFERROR(VLOOKUP(A:A,变更记录表_产品!A:P,16,0),"")</f>
        <v/>
      </c>
      <c r="R824" s="40" t="str">
        <f>IFERROR(VLOOKUP(A:A,变更记录表_产品!A:Q,17,0),"")</f>
        <v/>
      </c>
      <c r="S824" s="70"/>
      <c r="T824" s="71" t="s">
        <v>232</v>
      </c>
    </row>
    <row r="825" spans="1:20">
      <c r="A825" s="21"/>
      <c r="B825" s="50" t="str">
        <f>IFERROR(VLOOKUP(A:A,变更记录表_产品!A:B,2,0),"")</f>
        <v/>
      </c>
      <c r="C825" s="43" t="str">
        <f>IFERROR(VLOOKUP(A:A,变更记录表_产品!A:C,3,0),"")</f>
        <v/>
      </c>
      <c r="D825" s="43" t="str">
        <f>IFERROR(VLOOKUP(A:A,变更记录表_产品!A:D,4,0),"")</f>
        <v/>
      </c>
      <c r="E825" s="43" t="str">
        <f>IFERROR(VLOOKUP(A:A,变更记录表_产品!A:E,5,0),"")</f>
        <v/>
      </c>
      <c r="F825" s="40" t="str">
        <f>IFERROR(VLOOKUP(A:A,变更记录表_产品!A:F,6,0),"")</f>
        <v/>
      </c>
      <c r="G825" s="46" t="str">
        <f>IFERROR(VLOOKUP(A:A,变更记录表_产品!A:G,7,0),"")</f>
        <v/>
      </c>
      <c r="H825" s="57" t="str">
        <f>IFERROR(VLOOKUP(A:A,变更记录表_产品!A:I,9,0),"")</f>
        <v/>
      </c>
      <c r="I825" s="57" t="str">
        <f>IFERROR(VLOOKUP(A:A,变更记录表_产品!A:J,10,0),"")</f>
        <v/>
      </c>
      <c r="J825" s="61" t="str">
        <f>IFERROR(VLOOKUP(A:A,变更记录表_产品!A:H,8,0),"")</f>
        <v/>
      </c>
      <c r="K825" s="65" t="str">
        <f>IFERROR(VLOOKUP(A:A,变更记录表_产品!A:M,13,0),"")</f>
        <v/>
      </c>
      <c r="L825" s="65" t="str">
        <f>IFERROR(VLOOKUP(A:A,变更记录表_产品!A:N,14,0),"")</f>
        <v/>
      </c>
      <c r="M825" s="50" t="str">
        <f>IFERROR(VLOOKUP(A:A,变更记录表_产品!A:K,11,0),"")</f>
        <v/>
      </c>
      <c r="N825" s="50" t="str">
        <f>IFERROR(VLOOKUP(A:A,变更记录表_产品!A:L,12,0),"")</f>
        <v/>
      </c>
      <c r="O825" s="20" t="str">
        <f t="shared" ca="1" si="12"/>
        <v/>
      </c>
      <c r="P825" s="65" t="str">
        <f>IFERROR(VLOOKUP(A:A,变更记录表_产品!A:O,15,0),"")</f>
        <v/>
      </c>
      <c r="Q825" s="70" t="str">
        <f>IFERROR(VLOOKUP(A:A,变更记录表_产品!A:P,16,0),"")</f>
        <v/>
      </c>
      <c r="R825" s="40" t="str">
        <f>IFERROR(VLOOKUP(A:A,变更记录表_产品!A:Q,17,0),"")</f>
        <v/>
      </c>
      <c r="S825" s="70"/>
      <c r="T825" s="71" t="s">
        <v>232</v>
      </c>
    </row>
    <row r="826" spans="1:20">
      <c r="A826" s="21"/>
      <c r="B826" s="50" t="str">
        <f>IFERROR(VLOOKUP(A:A,变更记录表_产品!A:B,2,0),"")</f>
        <v/>
      </c>
      <c r="C826" s="43" t="str">
        <f>IFERROR(VLOOKUP(A:A,变更记录表_产品!A:C,3,0),"")</f>
        <v/>
      </c>
      <c r="D826" s="43" t="str">
        <f>IFERROR(VLOOKUP(A:A,变更记录表_产品!A:D,4,0),"")</f>
        <v/>
      </c>
      <c r="E826" s="43" t="str">
        <f>IFERROR(VLOOKUP(A:A,变更记录表_产品!A:E,5,0),"")</f>
        <v/>
      </c>
      <c r="F826" s="40" t="str">
        <f>IFERROR(VLOOKUP(A:A,变更记录表_产品!A:F,6,0),"")</f>
        <v/>
      </c>
      <c r="G826" s="46" t="str">
        <f>IFERROR(VLOOKUP(A:A,变更记录表_产品!A:G,7,0),"")</f>
        <v/>
      </c>
      <c r="H826" s="57" t="str">
        <f>IFERROR(VLOOKUP(A:A,变更记录表_产品!A:I,9,0),"")</f>
        <v/>
      </c>
      <c r="I826" s="57" t="str">
        <f>IFERROR(VLOOKUP(A:A,变更记录表_产品!A:J,10,0),"")</f>
        <v/>
      </c>
      <c r="J826" s="61" t="str">
        <f>IFERROR(VLOOKUP(A:A,变更记录表_产品!A:H,8,0),"")</f>
        <v/>
      </c>
      <c r="K826" s="65" t="str">
        <f>IFERROR(VLOOKUP(A:A,变更记录表_产品!A:M,13,0),"")</f>
        <v/>
      </c>
      <c r="L826" s="65" t="str">
        <f>IFERROR(VLOOKUP(A:A,变更记录表_产品!A:N,14,0),"")</f>
        <v/>
      </c>
      <c r="M826" s="50" t="str">
        <f>IFERROR(VLOOKUP(A:A,变更记录表_产品!A:K,11,0),"")</f>
        <v/>
      </c>
      <c r="N826" s="50" t="str">
        <f>IFERROR(VLOOKUP(A:A,变更记录表_产品!A:L,12,0),"")</f>
        <v/>
      </c>
      <c r="O826" s="20" t="str">
        <f t="shared" ca="1" si="12"/>
        <v/>
      </c>
      <c r="P826" s="65" t="str">
        <f>IFERROR(VLOOKUP(A:A,变更记录表_产品!A:O,15,0),"")</f>
        <v/>
      </c>
      <c r="Q826" s="70" t="str">
        <f>IFERROR(VLOOKUP(A:A,变更记录表_产品!A:P,16,0),"")</f>
        <v/>
      </c>
      <c r="R826" s="40" t="str">
        <f>IFERROR(VLOOKUP(A:A,变更记录表_产品!A:Q,17,0),"")</f>
        <v/>
      </c>
      <c r="S826" s="70"/>
      <c r="T826" s="71" t="s">
        <v>232</v>
      </c>
    </row>
    <row r="827" spans="1:20">
      <c r="A827" s="21"/>
      <c r="B827" s="50" t="str">
        <f>IFERROR(VLOOKUP(A:A,变更记录表_产品!A:B,2,0),"")</f>
        <v/>
      </c>
      <c r="C827" s="43" t="str">
        <f>IFERROR(VLOOKUP(A:A,变更记录表_产品!A:C,3,0),"")</f>
        <v/>
      </c>
      <c r="D827" s="43" t="str">
        <f>IFERROR(VLOOKUP(A:A,变更记录表_产品!A:D,4,0),"")</f>
        <v/>
      </c>
      <c r="E827" s="43" t="str">
        <f>IFERROR(VLOOKUP(A:A,变更记录表_产品!A:E,5,0),"")</f>
        <v/>
      </c>
      <c r="F827" s="40" t="str">
        <f>IFERROR(VLOOKUP(A:A,变更记录表_产品!A:F,6,0),"")</f>
        <v/>
      </c>
      <c r="G827" s="46" t="str">
        <f>IFERROR(VLOOKUP(A:A,变更记录表_产品!A:G,7,0),"")</f>
        <v/>
      </c>
      <c r="H827" s="57" t="str">
        <f>IFERROR(VLOOKUP(A:A,变更记录表_产品!A:I,9,0),"")</f>
        <v/>
      </c>
      <c r="I827" s="57" t="str">
        <f>IFERROR(VLOOKUP(A:A,变更记录表_产品!A:J,10,0),"")</f>
        <v/>
      </c>
      <c r="J827" s="61" t="str">
        <f>IFERROR(VLOOKUP(A:A,变更记录表_产品!A:H,8,0),"")</f>
        <v/>
      </c>
      <c r="K827" s="65" t="str">
        <f>IFERROR(VLOOKUP(A:A,变更记录表_产品!A:M,13,0),"")</f>
        <v/>
      </c>
      <c r="L827" s="65" t="str">
        <f>IFERROR(VLOOKUP(A:A,变更记录表_产品!A:N,14,0),"")</f>
        <v/>
      </c>
      <c r="M827" s="50" t="str">
        <f>IFERROR(VLOOKUP(A:A,变更记录表_产品!A:K,11,0),"")</f>
        <v/>
      </c>
      <c r="N827" s="50" t="str">
        <f>IFERROR(VLOOKUP(A:A,变更记录表_产品!A:L,12,0),"")</f>
        <v/>
      </c>
      <c r="O827" s="20" t="str">
        <f t="shared" ca="1" si="12"/>
        <v/>
      </c>
      <c r="P827" s="65" t="str">
        <f>IFERROR(VLOOKUP(A:A,变更记录表_产品!A:O,15,0),"")</f>
        <v/>
      </c>
      <c r="Q827" s="70" t="str">
        <f>IFERROR(VLOOKUP(A:A,变更记录表_产品!A:P,16,0),"")</f>
        <v/>
      </c>
      <c r="R827" s="40" t="str">
        <f>IFERROR(VLOOKUP(A:A,变更记录表_产品!A:Q,17,0),"")</f>
        <v/>
      </c>
      <c r="S827" s="70"/>
      <c r="T827" s="71" t="s">
        <v>232</v>
      </c>
    </row>
    <row r="828" spans="1:20">
      <c r="A828" s="21"/>
      <c r="B828" s="50" t="str">
        <f>IFERROR(VLOOKUP(A:A,变更记录表_产品!A:B,2,0),"")</f>
        <v/>
      </c>
      <c r="C828" s="43" t="str">
        <f>IFERROR(VLOOKUP(A:A,变更记录表_产品!A:C,3,0),"")</f>
        <v/>
      </c>
      <c r="D828" s="43" t="str">
        <f>IFERROR(VLOOKUP(A:A,变更记录表_产品!A:D,4,0),"")</f>
        <v/>
      </c>
      <c r="E828" s="43" t="str">
        <f>IFERROR(VLOOKUP(A:A,变更记录表_产品!A:E,5,0),"")</f>
        <v/>
      </c>
      <c r="F828" s="40" t="str">
        <f>IFERROR(VLOOKUP(A:A,变更记录表_产品!A:F,6,0),"")</f>
        <v/>
      </c>
      <c r="G828" s="46" t="str">
        <f>IFERROR(VLOOKUP(A:A,变更记录表_产品!A:G,7,0),"")</f>
        <v/>
      </c>
      <c r="H828" s="57" t="str">
        <f>IFERROR(VLOOKUP(A:A,变更记录表_产品!A:I,9,0),"")</f>
        <v/>
      </c>
      <c r="I828" s="57" t="str">
        <f>IFERROR(VLOOKUP(A:A,变更记录表_产品!A:J,10,0),"")</f>
        <v/>
      </c>
      <c r="J828" s="61" t="str">
        <f>IFERROR(VLOOKUP(A:A,变更记录表_产品!A:H,8,0),"")</f>
        <v/>
      </c>
      <c r="K828" s="65" t="str">
        <f>IFERROR(VLOOKUP(A:A,变更记录表_产品!A:M,13,0),"")</f>
        <v/>
      </c>
      <c r="L828" s="65" t="str">
        <f>IFERROR(VLOOKUP(A:A,变更记录表_产品!A:N,14,0),"")</f>
        <v/>
      </c>
      <c r="M828" s="50" t="str">
        <f>IFERROR(VLOOKUP(A:A,变更记录表_产品!A:K,11,0),"")</f>
        <v/>
      </c>
      <c r="N828" s="50" t="str">
        <f>IFERROR(VLOOKUP(A:A,变更记录表_产品!A:L,12,0),"")</f>
        <v/>
      </c>
      <c r="O828" s="20" t="str">
        <f t="shared" ca="1" si="12"/>
        <v/>
      </c>
      <c r="P828" s="65" t="str">
        <f>IFERROR(VLOOKUP(A:A,变更记录表_产品!A:O,15,0),"")</f>
        <v/>
      </c>
      <c r="Q828" s="70" t="str">
        <f>IFERROR(VLOOKUP(A:A,变更记录表_产品!A:P,16,0),"")</f>
        <v/>
      </c>
      <c r="R828" s="40" t="str">
        <f>IFERROR(VLOOKUP(A:A,变更记录表_产品!A:Q,17,0),"")</f>
        <v/>
      </c>
      <c r="S828" s="70"/>
      <c r="T828" s="71" t="s">
        <v>232</v>
      </c>
    </row>
    <row r="829" spans="1:20">
      <c r="A829" s="21"/>
      <c r="B829" s="50" t="str">
        <f>IFERROR(VLOOKUP(A:A,变更记录表_产品!A:B,2,0),"")</f>
        <v/>
      </c>
      <c r="C829" s="43" t="str">
        <f>IFERROR(VLOOKUP(A:A,变更记录表_产品!A:C,3,0),"")</f>
        <v/>
      </c>
      <c r="D829" s="43" t="str">
        <f>IFERROR(VLOOKUP(A:A,变更记录表_产品!A:D,4,0),"")</f>
        <v/>
      </c>
      <c r="E829" s="43" t="str">
        <f>IFERROR(VLOOKUP(A:A,变更记录表_产品!A:E,5,0),"")</f>
        <v/>
      </c>
      <c r="F829" s="40" t="str">
        <f>IFERROR(VLOOKUP(A:A,变更记录表_产品!A:F,6,0),"")</f>
        <v/>
      </c>
      <c r="G829" s="46" t="str">
        <f>IFERROR(VLOOKUP(A:A,变更记录表_产品!A:G,7,0),"")</f>
        <v/>
      </c>
      <c r="H829" s="57" t="str">
        <f>IFERROR(VLOOKUP(A:A,变更记录表_产品!A:I,9,0),"")</f>
        <v/>
      </c>
      <c r="I829" s="57" t="str">
        <f>IFERROR(VLOOKUP(A:A,变更记录表_产品!A:J,10,0),"")</f>
        <v/>
      </c>
      <c r="J829" s="61" t="str">
        <f>IFERROR(VLOOKUP(A:A,变更记录表_产品!A:H,8,0),"")</f>
        <v/>
      </c>
      <c r="K829" s="65" t="str">
        <f>IFERROR(VLOOKUP(A:A,变更记录表_产品!A:M,13,0),"")</f>
        <v/>
      </c>
      <c r="L829" s="65" t="str">
        <f>IFERROR(VLOOKUP(A:A,变更记录表_产品!A:N,14,0),"")</f>
        <v/>
      </c>
      <c r="M829" s="50" t="str">
        <f>IFERROR(VLOOKUP(A:A,变更记录表_产品!A:K,11,0),"")</f>
        <v/>
      </c>
      <c r="N829" s="50" t="str">
        <f>IFERROR(VLOOKUP(A:A,变更记录表_产品!A:L,12,0),"")</f>
        <v/>
      </c>
      <c r="O829" s="20" t="str">
        <f t="shared" ca="1" si="12"/>
        <v/>
      </c>
      <c r="P829" s="65" t="str">
        <f>IFERROR(VLOOKUP(A:A,变更记录表_产品!A:O,15,0),"")</f>
        <v/>
      </c>
      <c r="Q829" s="70" t="str">
        <f>IFERROR(VLOOKUP(A:A,变更记录表_产品!A:P,16,0),"")</f>
        <v/>
      </c>
      <c r="R829" s="40" t="str">
        <f>IFERROR(VLOOKUP(A:A,变更记录表_产品!A:Q,17,0),"")</f>
        <v/>
      </c>
      <c r="S829" s="70"/>
      <c r="T829" s="71" t="s">
        <v>232</v>
      </c>
    </row>
    <row r="830" spans="1:20">
      <c r="A830" s="21"/>
      <c r="B830" s="50" t="str">
        <f>IFERROR(VLOOKUP(A:A,变更记录表_产品!A:B,2,0),"")</f>
        <v/>
      </c>
      <c r="C830" s="43" t="str">
        <f>IFERROR(VLOOKUP(A:A,变更记录表_产品!A:C,3,0),"")</f>
        <v/>
      </c>
      <c r="D830" s="43" t="str">
        <f>IFERROR(VLOOKUP(A:A,变更记录表_产品!A:D,4,0),"")</f>
        <v/>
      </c>
      <c r="E830" s="43" t="str">
        <f>IFERROR(VLOOKUP(A:A,变更记录表_产品!A:E,5,0),"")</f>
        <v/>
      </c>
      <c r="F830" s="40" t="str">
        <f>IFERROR(VLOOKUP(A:A,变更记录表_产品!A:F,6,0),"")</f>
        <v/>
      </c>
      <c r="G830" s="46" t="str">
        <f>IFERROR(VLOOKUP(A:A,变更记录表_产品!A:G,7,0),"")</f>
        <v/>
      </c>
      <c r="H830" s="57" t="str">
        <f>IFERROR(VLOOKUP(A:A,变更记录表_产品!A:I,9,0),"")</f>
        <v/>
      </c>
      <c r="I830" s="57" t="str">
        <f>IFERROR(VLOOKUP(A:A,变更记录表_产品!A:J,10,0),"")</f>
        <v/>
      </c>
      <c r="J830" s="61" t="str">
        <f>IFERROR(VLOOKUP(A:A,变更记录表_产品!A:H,8,0),"")</f>
        <v/>
      </c>
      <c r="K830" s="65" t="str">
        <f>IFERROR(VLOOKUP(A:A,变更记录表_产品!A:M,13,0),"")</f>
        <v/>
      </c>
      <c r="L830" s="65" t="str">
        <f>IFERROR(VLOOKUP(A:A,变更记录表_产品!A:N,14,0),"")</f>
        <v/>
      </c>
      <c r="M830" s="50" t="str">
        <f>IFERROR(VLOOKUP(A:A,变更记录表_产品!A:K,11,0),"")</f>
        <v/>
      </c>
      <c r="N830" s="50" t="str">
        <f>IFERROR(VLOOKUP(A:A,变更记录表_产品!A:L,12,0),"")</f>
        <v/>
      </c>
      <c r="O830" s="20" t="str">
        <f t="shared" ca="1" si="12"/>
        <v/>
      </c>
      <c r="P830" s="65" t="str">
        <f>IFERROR(VLOOKUP(A:A,变更记录表_产品!A:O,15,0),"")</f>
        <v/>
      </c>
      <c r="Q830" s="70" t="str">
        <f>IFERROR(VLOOKUP(A:A,变更记录表_产品!A:P,16,0),"")</f>
        <v/>
      </c>
      <c r="R830" s="40" t="str">
        <f>IFERROR(VLOOKUP(A:A,变更记录表_产品!A:Q,17,0),"")</f>
        <v/>
      </c>
      <c r="S830" s="70"/>
      <c r="T830" s="71" t="s">
        <v>232</v>
      </c>
    </row>
    <row r="831" spans="1:20">
      <c r="A831" s="21"/>
      <c r="B831" s="50" t="str">
        <f>IFERROR(VLOOKUP(A:A,变更记录表_产品!A:B,2,0),"")</f>
        <v/>
      </c>
      <c r="C831" s="43" t="str">
        <f>IFERROR(VLOOKUP(A:A,变更记录表_产品!A:C,3,0),"")</f>
        <v/>
      </c>
      <c r="D831" s="43" t="str">
        <f>IFERROR(VLOOKUP(A:A,变更记录表_产品!A:D,4,0),"")</f>
        <v/>
      </c>
      <c r="E831" s="43" t="str">
        <f>IFERROR(VLOOKUP(A:A,变更记录表_产品!A:E,5,0),"")</f>
        <v/>
      </c>
      <c r="F831" s="40" t="str">
        <f>IFERROR(VLOOKUP(A:A,变更记录表_产品!A:F,6,0),"")</f>
        <v/>
      </c>
      <c r="G831" s="46" t="str">
        <f>IFERROR(VLOOKUP(A:A,变更记录表_产品!A:G,7,0),"")</f>
        <v/>
      </c>
      <c r="H831" s="57" t="str">
        <f>IFERROR(VLOOKUP(A:A,变更记录表_产品!A:I,9,0),"")</f>
        <v/>
      </c>
      <c r="I831" s="57" t="str">
        <f>IFERROR(VLOOKUP(A:A,变更记录表_产品!A:J,10,0),"")</f>
        <v/>
      </c>
      <c r="J831" s="61" t="str">
        <f>IFERROR(VLOOKUP(A:A,变更记录表_产品!A:H,8,0),"")</f>
        <v/>
      </c>
      <c r="K831" s="65" t="str">
        <f>IFERROR(VLOOKUP(A:A,变更记录表_产品!A:M,13,0),"")</f>
        <v/>
      </c>
      <c r="L831" s="65" t="str">
        <f>IFERROR(VLOOKUP(A:A,变更记录表_产品!A:N,14,0),"")</f>
        <v/>
      </c>
      <c r="M831" s="50" t="str">
        <f>IFERROR(VLOOKUP(A:A,变更记录表_产品!A:K,11,0),"")</f>
        <v/>
      </c>
      <c r="N831" s="50" t="str">
        <f>IFERROR(VLOOKUP(A:A,变更记录表_产品!A:L,12,0),"")</f>
        <v/>
      </c>
      <c r="O831" s="20" t="str">
        <f t="shared" ca="1" si="12"/>
        <v/>
      </c>
      <c r="P831" s="65" t="str">
        <f>IFERROR(VLOOKUP(A:A,变更记录表_产品!A:O,15,0),"")</f>
        <v/>
      </c>
      <c r="Q831" s="70" t="str">
        <f>IFERROR(VLOOKUP(A:A,变更记录表_产品!A:P,16,0),"")</f>
        <v/>
      </c>
      <c r="R831" s="40" t="str">
        <f>IFERROR(VLOOKUP(A:A,变更记录表_产品!A:Q,17,0),"")</f>
        <v/>
      </c>
      <c r="S831" s="70"/>
      <c r="T831" s="71" t="s">
        <v>232</v>
      </c>
    </row>
    <row r="832" spans="1:20">
      <c r="A832" s="21"/>
      <c r="B832" s="50" t="str">
        <f>IFERROR(VLOOKUP(A:A,变更记录表_产品!A:B,2,0),"")</f>
        <v/>
      </c>
      <c r="C832" s="43" t="str">
        <f>IFERROR(VLOOKUP(A:A,变更记录表_产品!A:C,3,0),"")</f>
        <v/>
      </c>
      <c r="D832" s="43" t="str">
        <f>IFERROR(VLOOKUP(A:A,变更记录表_产品!A:D,4,0),"")</f>
        <v/>
      </c>
      <c r="E832" s="43" t="str">
        <f>IFERROR(VLOOKUP(A:A,变更记录表_产品!A:E,5,0),"")</f>
        <v/>
      </c>
      <c r="F832" s="40" t="str">
        <f>IFERROR(VLOOKUP(A:A,变更记录表_产品!A:F,6,0),"")</f>
        <v/>
      </c>
      <c r="G832" s="46" t="str">
        <f>IFERROR(VLOOKUP(A:A,变更记录表_产品!A:G,7,0),"")</f>
        <v/>
      </c>
      <c r="H832" s="57" t="str">
        <f>IFERROR(VLOOKUP(A:A,变更记录表_产品!A:I,9,0),"")</f>
        <v/>
      </c>
      <c r="I832" s="57" t="str">
        <f>IFERROR(VLOOKUP(A:A,变更记录表_产品!A:J,10,0),"")</f>
        <v/>
      </c>
      <c r="J832" s="61" t="str">
        <f>IFERROR(VLOOKUP(A:A,变更记录表_产品!A:H,8,0),"")</f>
        <v/>
      </c>
      <c r="K832" s="65" t="str">
        <f>IFERROR(VLOOKUP(A:A,变更记录表_产品!A:M,13,0),"")</f>
        <v/>
      </c>
      <c r="L832" s="65" t="str">
        <f>IFERROR(VLOOKUP(A:A,变更记录表_产品!A:N,14,0),"")</f>
        <v/>
      </c>
      <c r="M832" s="50" t="str">
        <f>IFERROR(VLOOKUP(A:A,变更记录表_产品!A:K,11,0),"")</f>
        <v/>
      </c>
      <c r="N832" s="50" t="str">
        <f>IFERROR(VLOOKUP(A:A,变更记录表_产品!A:L,12,0),"")</f>
        <v/>
      </c>
      <c r="O832" s="20" t="str">
        <f t="shared" ca="1" si="12"/>
        <v/>
      </c>
      <c r="P832" s="65" t="str">
        <f>IFERROR(VLOOKUP(A:A,变更记录表_产品!A:O,15,0),"")</f>
        <v/>
      </c>
      <c r="Q832" s="70" t="str">
        <f>IFERROR(VLOOKUP(A:A,变更记录表_产品!A:P,16,0),"")</f>
        <v/>
      </c>
      <c r="R832" s="40" t="str">
        <f>IFERROR(VLOOKUP(A:A,变更记录表_产品!A:Q,17,0),"")</f>
        <v/>
      </c>
      <c r="S832" s="70"/>
      <c r="T832" s="71" t="s">
        <v>232</v>
      </c>
    </row>
    <row r="833" spans="1:20">
      <c r="A833" s="21"/>
      <c r="B833" s="50" t="str">
        <f>IFERROR(VLOOKUP(A:A,变更记录表_产品!A:B,2,0),"")</f>
        <v/>
      </c>
      <c r="C833" s="43" t="str">
        <f>IFERROR(VLOOKUP(A:A,变更记录表_产品!A:C,3,0),"")</f>
        <v/>
      </c>
      <c r="D833" s="43" t="str">
        <f>IFERROR(VLOOKUP(A:A,变更记录表_产品!A:D,4,0),"")</f>
        <v/>
      </c>
      <c r="E833" s="43" t="str">
        <f>IFERROR(VLOOKUP(A:A,变更记录表_产品!A:E,5,0),"")</f>
        <v/>
      </c>
      <c r="F833" s="40" t="str">
        <f>IFERROR(VLOOKUP(A:A,变更记录表_产品!A:F,6,0),"")</f>
        <v/>
      </c>
      <c r="G833" s="46" t="str">
        <f>IFERROR(VLOOKUP(A:A,变更记录表_产品!A:G,7,0),"")</f>
        <v/>
      </c>
      <c r="H833" s="57" t="str">
        <f>IFERROR(VLOOKUP(A:A,变更记录表_产品!A:I,9,0),"")</f>
        <v/>
      </c>
      <c r="I833" s="57" t="str">
        <f>IFERROR(VLOOKUP(A:A,变更记录表_产品!A:J,10,0),"")</f>
        <v/>
      </c>
      <c r="J833" s="61" t="str">
        <f>IFERROR(VLOOKUP(A:A,变更记录表_产品!A:H,8,0),"")</f>
        <v/>
      </c>
      <c r="K833" s="65" t="str">
        <f>IFERROR(VLOOKUP(A:A,变更记录表_产品!A:M,13,0),"")</f>
        <v/>
      </c>
      <c r="L833" s="65" t="str">
        <f>IFERROR(VLOOKUP(A:A,变更记录表_产品!A:N,14,0),"")</f>
        <v/>
      </c>
      <c r="M833" s="50" t="str">
        <f>IFERROR(VLOOKUP(A:A,变更记录表_产品!A:K,11,0),"")</f>
        <v/>
      </c>
      <c r="N833" s="50" t="str">
        <f>IFERROR(VLOOKUP(A:A,变更记录表_产品!A:L,12,0),"")</f>
        <v/>
      </c>
      <c r="O833" s="20" t="str">
        <f t="shared" ca="1" si="12"/>
        <v/>
      </c>
      <c r="P833" s="65" t="str">
        <f>IFERROR(VLOOKUP(A:A,变更记录表_产品!A:O,15,0),"")</f>
        <v/>
      </c>
      <c r="Q833" s="70" t="str">
        <f>IFERROR(VLOOKUP(A:A,变更记录表_产品!A:P,16,0),"")</f>
        <v/>
      </c>
      <c r="R833" s="40" t="str">
        <f>IFERROR(VLOOKUP(A:A,变更记录表_产品!A:Q,17,0),"")</f>
        <v/>
      </c>
      <c r="S833" s="70"/>
      <c r="T833" s="71" t="s">
        <v>232</v>
      </c>
    </row>
    <row r="834" spans="1:20">
      <c r="A834" s="21"/>
      <c r="B834" s="50" t="str">
        <f>IFERROR(VLOOKUP(A:A,变更记录表_产品!A:B,2,0),"")</f>
        <v/>
      </c>
      <c r="C834" s="43" t="str">
        <f>IFERROR(VLOOKUP(A:A,变更记录表_产品!A:C,3,0),"")</f>
        <v/>
      </c>
      <c r="D834" s="43" t="str">
        <f>IFERROR(VLOOKUP(A:A,变更记录表_产品!A:D,4,0),"")</f>
        <v/>
      </c>
      <c r="E834" s="43" t="str">
        <f>IFERROR(VLOOKUP(A:A,变更记录表_产品!A:E,5,0),"")</f>
        <v/>
      </c>
      <c r="F834" s="40" t="str">
        <f>IFERROR(VLOOKUP(A:A,变更记录表_产品!A:F,6,0),"")</f>
        <v/>
      </c>
      <c r="G834" s="46" t="str">
        <f>IFERROR(VLOOKUP(A:A,变更记录表_产品!A:G,7,0),"")</f>
        <v/>
      </c>
      <c r="H834" s="57" t="str">
        <f>IFERROR(VLOOKUP(A:A,变更记录表_产品!A:I,9,0),"")</f>
        <v/>
      </c>
      <c r="I834" s="57" t="str">
        <f>IFERROR(VLOOKUP(A:A,变更记录表_产品!A:J,10,0),"")</f>
        <v/>
      </c>
      <c r="J834" s="61" t="str">
        <f>IFERROR(VLOOKUP(A:A,变更记录表_产品!A:H,8,0),"")</f>
        <v/>
      </c>
      <c r="K834" s="65" t="str">
        <f>IFERROR(VLOOKUP(A:A,变更记录表_产品!A:M,13,0),"")</f>
        <v/>
      </c>
      <c r="L834" s="65" t="str">
        <f>IFERROR(VLOOKUP(A:A,变更记录表_产品!A:N,14,0),"")</f>
        <v/>
      </c>
      <c r="M834" s="50" t="str">
        <f>IFERROR(VLOOKUP(A:A,变更记录表_产品!A:K,11,0),"")</f>
        <v/>
      </c>
      <c r="N834" s="50" t="str">
        <f>IFERROR(VLOOKUP(A:A,变更记录表_产品!A:L,12,0),"")</f>
        <v/>
      </c>
      <c r="O834" s="20" t="str">
        <f t="shared" ca="1" si="12"/>
        <v/>
      </c>
      <c r="P834" s="65" t="str">
        <f>IFERROR(VLOOKUP(A:A,变更记录表_产品!A:O,15,0),"")</f>
        <v/>
      </c>
      <c r="Q834" s="70" t="str">
        <f>IFERROR(VLOOKUP(A:A,变更记录表_产品!A:P,16,0),"")</f>
        <v/>
      </c>
      <c r="R834" s="40" t="str">
        <f>IFERROR(VLOOKUP(A:A,变更记录表_产品!A:Q,17,0),"")</f>
        <v/>
      </c>
      <c r="S834" s="70"/>
      <c r="T834" s="71" t="s">
        <v>232</v>
      </c>
    </row>
    <row r="835" spans="1:20">
      <c r="A835" s="21"/>
      <c r="B835" s="50" t="str">
        <f>IFERROR(VLOOKUP(A:A,变更记录表_产品!A:B,2,0),"")</f>
        <v/>
      </c>
      <c r="C835" s="43" t="str">
        <f>IFERROR(VLOOKUP(A:A,变更记录表_产品!A:C,3,0),"")</f>
        <v/>
      </c>
      <c r="D835" s="43" t="str">
        <f>IFERROR(VLOOKUP(A:A,变更记录表_产品!A:D,4,0),"")</f>
        <v/>
      </c>
      <c r="E835" s="43" t="str">
        <f>IFERROR(VLOOKUP(A:A,变更记录表_产品!A:E,5,0),"")</f>
        <v/>
      </c>
      <c r="F835" s="40" t="str">
        <f>IFERROR(VLOOKUP(A:A,变更记录表_产品!A:F,6,0),"")</f>
        <v/>
      </c>
      <c r="G835" s="46" t="str">
        <f>IFERROR(VLOOKUP(A:A,变更记录表_产品!A:G,7,0),"")</f>
        <v/>
      </c>
      <c r="H835" s="57" t="str">
        <f>IFERROR(VLOOKUP(A:A,变更记录表_产品!A:I,9,0),"")</f>
        <v/>
      </c>
      <c r="I835" s="57" t="str">
        <f>IFERROR(VLOOKUP(A:A,变更记录表_产品!A:J,10,0),"")</f>
        <v/>
      </c>
      <c r="J835" s="61" t="str">
        <f>IFERROR(VLOOKUP(A:A,变更记录表_产品!A:H,8,0),"")</f>
        <v/>
      </c>
      <c r="K835" s="65" t="str">
        <f>IFERROR(VLOOKUP(A:A,变更记录表_产品!A:M,13,0),"")</f>
        <v/>
      </c>
      <c r="L835" s="65" t="str">
        <f>IFERROR(VLOOKUP(A:A,变更记录表_产品!A:N,14,0),"")</f>
        <v/>
      </c>
      <c r="M835" s="50" t="str">
        <f>IFERROR(VLOOKUP(A:A,变更记录表_产品!A:K,11,0),"")</f>
        <v/>
      </c>
      <c r="N835" s="50" t="str">
        <f>IFERROR(VLOOKUP(A:A,变更记录表_产品!A:L,12,0),"")</f>
        <v/>
      </c>
      <c r="O835" s="20" t="str">
        <f t="shared" ref="O835:O898" ca="1" si="13">IFERROR((TODAY()-B835),"")</f>
        <v/>
      </c>
      <c r="P835" s="65" t="str">
        <f>IFERROR(VLOOKUP(A:A,变更记录表_产品!A:O,15,0),"")</f>
        <v/>
      </c>
      <c r="Q835" s="70" t="str">
        <f>IFERROR(VLOOKUP(A:A,变更记录表_产品!A:P,16,0),"")</f>
        <v/>
      </c>
      <c r="R835" s="40" t="str">
        <f>IFERROR(VLOOKUP(A:A,变更记录表_产品!A:Q,17,0),"")</f>
        <v/>
      </c>
      <c r="S835" s="70"/>
      <c r="T835" s="71" t="s">
        <v>232</v>
      </c>
    </row>
    <row r="836" spans="1:20">
      <c r="A836" s="21"/>
      <c r="B836" s="50" t="str">
        <f>IFERROR(VLOOKUP(A:A,变更记录表_产品!A:B,2,0),"")</f>
        <v/>
      </c>
      <c r="C836" s="43" t="str">
        <f>IFERROR(VLOOKUP(A:A,变更记录表_产品!A:C,3,0),"")</f>
        <v/>
      </c>
      <c r="D836" s="43" t="str">
        <f>IFERROR(VLOOKUP(A:A,变更记录表_产品!A:D,4,0),"")</f>
        <v/>
      </c>
      <c r="E836" s="43" t="str">
        <f>IFERROR(VLOOKUP(A:A,变更记录表_产品!A:E,5,0),"")</f>
        <v/>
      </c>
      <c r="F836" s="40" t="str">
        <f>IFERROR(VLOOKUP(A:A,变更记录表_产品!A:F,6,0),"")</f>
        <v/>
      </c>
      <c r="G836" s="46" t="str">
        <f>IFERROR(VLOOKUP(A:A,变更记录表_产品!A:G,7,0),"")</f>
        <v/>
      </c>
      <c r="H836" s="57" t="str">
        <f>IFERROR(VLOOKUP(A:A,变更记录表_产品!A:I,9,0),"")</f>
        <v/>
      </c>
      <c r="I836" s="57" t="str">
        <f>IFERROR(VLOOKUP(A:A,变更记录表_产品!A:J,10,0),"")</f>
        <v/>
      </c>
      <c r="J836" s="61" t="str">
        <f>IFERROR(VLOOKUP(A:A,变更记录表_产品!A:H,8,0),"")</f>
        <v/>
      </c>
      <c r="K836" s="65" t="str">
        <f>IFERROR(VLOOKUP(A:A,变更记录表_产品!A:M,13,0),"")</f>
        <v/>
      </c>
      <c r="L836" s="65" t="str">
        <f>IFERROR(VLOOKUP(A:A,变更记录表_产品!A:N,14,0),"")</f>
        <v/>
      </c>
      <c r="M836" s="50" t="str">
        <f>IFERROR(VLOOKUP(A:A,变更记录表_产品!A:K,11,0),"")</f>
        <v/>
      </c>
      <c r="N836" s="50" t="str">
        <f>IFERROR(VLOOKUP(A:A,变更记录表_产品!A:L,12,0),"")</f>
        <v/>
      </c>
      <c r="O836" s="20" t="str">
        <f t="shared" ca="1" si="13"/>
        <v/>
      </c>
      <c r="P836" s="65" t="str">
        <f>IFERROR(VLOOKUP(A:A,变更记录表_产品!A:O,15,0),"")</f>
        <v/>
      </c>
      <c r="Q836" s="70" t="str">
        <f>IFERROR(VLOOKUP(A:A,变更记录表_产品!A:P,16,0),"")</f>
        <v/>
      </c>
      <c r="R836" s="40" t="str">
        <f>IFERROR(VLOOKUP(A:A,变更记录表_产品!A:Q,17,0),"")</f>
        <v/>
      </c>
      <c r="S836" s="70"/>
      <c r="T836" s="71" t="s">
        <v>232</v>
      </c>
    </row>
    <row r="837" spans="1:20">
      <c r="A837" s="21"/>
      <c r="B837" s="50" t="str">
        <f>IFERROR(VLOOKUP(A:A,变更记录表_产品!A:B,2,0),"")</f>
        <v/>
      </c>
      <c r="C837" s="43" t="str">
        <f>IFERROR(VLOOKUP(A:A,变更记录表_产品!A:C,3,0),"")</f>
        <v/>
      </c>
      <c r="D837" s="43" t="str">
        <f>IFERROR(VLOOKUP(A:A,变更记录表_产品!A:D,4,0),"")</f>
        <v/>
      </c>
      <c r="E837" s="43" t="str">
        <f>IFERROR(VLOOKUP(A:A,变更记录表_产品!A:E,5,0),"")</f>
        <v/>
      </c>
      <c r="F837" s="40" t="str">
        <f>IFERROR(VLOOKUP(A:A,变更记录表_产品!A:F,6,0),"")</f>
        <v/>
      </c>
      <c r="G837" s="46" t="str">
        <f>IFERROR(VLOOKUP(A:A,变更记录表_产品!A:G,7,0),"")</f>
        <v/>
      </c>
      <c r="H837" s="57" t="str">
        <f>IFERROR(VLOOKUP(A:A,变更记录表_产品!A:I,9,0),"")</f>
        <v/>
      </c>
      <c r="I837" s="57" t="str">
        <f>IFERROR(VLOOKUP(A:A,变更记录表_产品!A:J,10,0),"")</f>
        <v/>
      </c>
      <c r="J837" s="61" t="str">
        <f>IFERROR(VLOOKUP(A:A,变更记录表_产品!A:H,8,0),"")</f>
        <v/>
      </c>
      <c r="K837" s="65" t="str">
        <f>IFERROR(VLOOKUP(A:A,变更记录表_产品!A:M,13,0),"")</f>
        <v/>
      </c>
      <c r="L837" s="65" t="str">
        <f>IFERROR(VLOOKUP(A:A,变更记录表_产品!A:N,14,0),"")</f>
        <v/>
      </c>
      <c r="M837" s="50" t="str">
        <f>IFERROR(VLOOKUP(A:A,变更记录表_产品!A:K,11,0),"")</f>
        <v/>
      </c>
      <c r="N837" s="50" t="str">
        <f>IFERROR(VLOOKUP(A:A,变更记录表_产品!A:L,12,0),"")</f>
        <v/>
      </c>
      <c r="O837" s="20" t="str">
        <f t="shared" ca="1" si="13"/>
        <v/>
      </c>
      <c r="P837" s="65" t="str">
        <f>IFERROR(VLOOKUP(A:A,变更记录表_产品!A:O,15,0),"")</f>
        <v/>
      </c>
      <c r="Q837" s="70" t="str">
        <f>IFERROR(VLOOKUP(A:A,变更记录表_产品!A:P,16,0),"")</f>
        <v/>
      </c>
      <c r="R837" s="40" t="str">
        <f>IFERROR(VLOOKUP(A:A,变更记录表_产品!A:Q,17,0),"")</f>
        <v/>
      </c>
      <c r="S837" s="70"/>
      <c r="T837" s="71" t="s">
        <v>232</v>
      </c>
    </row>
    <row r="838" spans="1:20">
      <c r="A838" s="21"/>
      <c r="B838" s="50" t="str">
        <f>IFERROR(VLOOKUP(A:A,变更记录表_产品!A:B,2,0),"")</f>
        <v/>
      </c>
      <c r="C838" s="43" t="str">
        <f>IFERROR(VLOOKUP(A:A,变更记录表_产品!A:C,3,0),"")</f>
        <v/>
      </c>
      <c r="D838" s="43" t="str">
        <f>IFERROR(VLOOKUP(A:A,变更记录表_产品!A:D,4,0),"")</f>
        <v/>
      </c>
      <c r="E838" s="43" t="str">
        <f>IFERROR(VLOOKUP(A:A,变更记录表_产品!A:E,5,0),"")</f>
        <v/>
      </c>
      <c r="F838" s="40" t="str">
        <f>IFERROR(VLOOKUP(A:A,变更记录表_产品!A:F,6,0),"")</f>
        <v/>
      </c>
      <c r="G838" s="46" t="str">
        <f>IFERROR(VLOOKUP(A:A,变更记录表_产品!A:G,7,0),"")</f>
        <v/>
      </c>
      <c r="H838" s="57" t="str">
        <f>IFERROR(VLOOKUP(A:A,变更记录表_产品!A:I,9,0),"")</f>
        <v/>
      </c>
      <c r="I838" s="57" t="str">
        <f>IFERROR(VLOOKUP(A:A,变更记录表_产品!A:J,10,0),"")</f>
        <v/>
      </c>
      <c r="J838" s="61" t="str">
        <f>IFERROR(VLOOKUP(A:A,变更记录表_产品!A:H,8,0),"")</f>
        <v/>
      </c>
      <c r="K838" s="65" t="str">
        <f>IFERROR(VLOOKUP(A:A,变更记录表_产品!A:M,13,0),"")</f>
        <v/>
      </c>
      <c r="L838" s="65" t="str">
        <f>IFERROR(VLOOKUP(A:A,变更记录表_产品!A:N,14,0),"")</f>
        <v/>
      </c>
      <c r="M838" s="50" t="str">
        <f>IFERROR(VLOOKUP(A:A,变更记录表_产品!A:K,11,0),"")</f>
        <v/>
      </c>
      <c r="N838" s="50" t="str">
        <f>IFERROR(VLOOKUP(A:A,变更记录表_产品!A:L,12,0),"")</f>
        <v/>
      </c>
      <c r="O838" s="20" t="str">
        <f t="shared" ca="1" si="13"/>
        <v/>
      </c>
      <c r="P838" s="65" t="str">
        <f>IFERROR(VLOOKUP(A:A,变更记录表_产品!A:O,15,0),"")</f>
        <v/>
      </c>
      <c r="Q838" s="70" t="str">
        <f>IFERROR(VLOOKUP(A:A,变更记录表_产品!A:P,16,0),"")</f>
        <v/>
      </c>
      <c r="R838" s="40" t="str">
        <f>IFERROR(VLOOKUP(A:A,变更记录表_产品!A:Q,17,0),"")</f>
        <v/>
      </c>
      <c r="S838" s="70"/>
      <c r="T838" s="71" t="s">
        <v>232</v>
      </c>
    </row>
    <row r="839" spans="1:20">
      <c r="A839" s="21"/>
      <c r="B839" s="50" t="str">
        <f>IFERROR(VLOOKUP(A:A,变更记录表_产品!A:B,2,0),"")</f>
        <v/>
      </c>
      <c r="C839" s="43" t="str">
        <f>IFERROR(VLOOKUP(A:A,变更记录表_产品!A:C,3,0),"")</f>
        <v/>
      </c>
      <c r="D839" s="43" t="str">
        <f>IFERROR(VLOOKUP(A:A,变更记录表_产品!A:D,4,0),"")</f>
        <v/>
      </c>
      <c r="E839" s="43" t="str">
        <f>IFERROR(VLOOKUP(A:A,变更记录表_产品!A:E,5,0),"")</f>
        <v/>
      </c>
      <c r="F839" s="40" t="str">
        <f>IFERROR(VLOOKUP(A:A,变更记录表_产品!A:F,6,0),"")</f>
        <v/>
      </c>
      <c r="G839" s="46" t="str">
        <f>IFERROR(VLOOKUP(A:A,变更记录表_产品!A:G,7,0),"")</f>
        <v/>
      </c>
      <c r="H839" s="57" t="str">
        <f>IFERROR(VLOOKUP(A:A,变更记录表_产品!A:I,9,0),"")</f>
        <v/>
      </c>
      <c r="I839" s="57" t="str">
        <f>IFERROR(VLOOKUP(A:A,变更记录表_产品!A:J,10,0),"")</f>
        <v/>
      </c>
      <c r="J839" s="61" t="str">
        <f>IFERROR(VLOOKUP(A:A,变更记录表_产品!A:H,8,0),"")</f>
        <v/>
      </c>
      <c r="K839" s="65" t="str">
        <f>IFERROR(VLOOKUP(A:A,变更记录表_产品!A:M,13,0),"")</f>
        <v/>
      </c>
      <c r="L839" s="65" t="str">
        <f>IFERROR(VLOOKUP(A:A,变更记录表_产品!A:N,14,0),"")</f>
        <v/>
      </c>
      <c r="M839" s="50" t="str">
        <f>IFERROR(VLOOKUP(A:A,变更记录表_产品!A:K,11,0),"")</f>
        <v/>
      </c>
      <c r="N839" s="50" t="str">
        <f>IFERROR(VLOOKUP(A:A,变更记录表_产品!A:L,12,0),"")</f>
        <v/>
      </c>
      <c r="O839" s="20" t="str">
        <f t="shared" ca="1" si="13"/>
        <v/>
      </c>
      <c r="P839" s="65" t="str">
        <f>IFERROR(VLOOKUP(A:A,变更记录表_产品!A:O,15,0),"")</f>
        <v/>
      </c>
      <c r="Q839" s="70" t="str">
        <f>IFERROR(VLOOKUP(A:A,变更记录表_产品!A:P,16,0),"")</f>
        <v/>
      </c>
      <c r="R839" s="40" t="str">
        <f>IFERROR(VLOOKUP(A:A,变更记录表_产品!A:Q,17,0),"")</f>
        <v/>
      </c>
      <c r="S839" s="70"/>
      <c r="T839" s="71" t="s">
        <v>232</v>
      </c>
    </row>
    <row r="840" spans="1:20">
      <c r="A840" s="21"/>
      <c r="B840" s="50" t="str">
        <f>IFERROR(VLOOKUP(A:A,变更记录表_产品!A:B,2,0),"")</f>
        <v/>
      </c>
      <c r="C840" s="43" t="str">
        <f>IFERROR(VLOOKUP(A:A,变更记录表_产品!A:C,3,0),"")</f>
        <v/>
      </c>
      <c r="D840" s="43" t="str">
        <f>IFERROR(VLOOKUP(A:A,变更记录表_产品!A:D,4,0),"")</f>
        <v/>
      </c>
      <c r="E840" s="43" t="str">
        <f>IFERROR(VLOOKUP(A:A,变更记录表_产品!A:E,5,0),"")</f>
        <v/>
      </c>
      <c r="F840" s="40" t="str">
        <f>IFERROR(VLOOKUP(A:A,变更记录表_产品!A:F,6,0),"")</f>
        <v/>
      </c>
      <c r="G840" s="46" t="str">
        <f>IFERROR(VLOOKUP(A:A,变更记录表_产品!A:G,7,0),"")</f>
        <v/>
      </c>
      <c r="H840" s="57" t="str">
        <f>IFERROR(VLOOKUP(A:A,变更记录表_产品!A:I,9,0),"")</f>
        <v/>
      </c>
      <c r="I840" s="57" t="str">
        <f>IFERROR(VLOOKUP(A:A,变更记录表_产品!A:J,10,0),"")</f>
        <v/>
      </c>
      <c r="J840" s="61" t="str">
        <f>IFERROR(VLOOKUP(A:A,变更记录表_产品!A:H,8,0),"")</f>
        <v/>
      </c>
      <c r="K840" s="65" t="str">
        <f>IFERROR(VLOOKUP(A:A,变更记录表_产品!A:M,13,0),"")</f>
        <v/>
      </c>
      <c r="L840" s="65" t="str">
        <f>IFERROR(VLOOKUP(A:A,变更记录表_产品!A:N,14,0),"")</f>
        <v/>
      </c>
      <c r="M840" s="50" t="str">
        <f>IFERROR(VLOOKUP(A:A,变更记录表_产品!A:K,11,0),"")</f>
        <v/>
      </c>
      <c r="N840" s="50" t="str">
        <f>IFERROR(VLOOKUP(A:A,变更记录表_产品!A:L,12,0),"")</f>
        <v/>
      </c>
      <c r="O840" s="20" t="str">
        <f t="shared" ca="1" si="13"/>
        <v/>
      </c>
      <c r="P840" s="65" t="str">
        <f>IFERROR(VLOOKUP(A:A,变更记录表_产品!A:O,15,0),"")</f>
        <v/>
      </c>
      <c r="Q840" s="70" t="str">
        <f>IFERROR(VLOOKUP(A:A,变更记录表_产品!A:P,16,0),"")</f>
        <v/>
      </c>
      <c r="R840" s="40" t="str">
        <f>IFERROR(VLOOKUP(A:A,变更记录表_产品!A:Q,17,0),"")</f>
        <v/>
      </c>
      <c r="S840" s="70"/>
      <c r="T840" s="71" t="s">
        <v>232</v>
      </c>
    </row>
    <row r="841" spans="1:20">
      <c r="A841" s="21"/>
      <c r="B841" s="50" t="str">
        <f>IFERROR(VLOOKUP(A:A,变更记录表_产品!A:B,2,0),"")</f>
        <v/>
      </c>
      <c r="C841" s="43" t="str">
        <f>IFERROR(VLOOKUP(A:A,变更记录表_产品!A:C,3,0),"")</f>
        <v/>
      </c>
      <c r="D841" s="43" t="str">
        <f>IFERROR(VLOOKUP(A:A,变更记录表_产品!A:D,4,0),"")</f>
        <v/>
      </c>
      <c r="E841" s="43" t="str">
        <f>IFERROR(VLOOKUP(A:A,变更记录表_产品!A:E,5,0),"")</f>
        <v/>
      </c>
      <c r="F841" s="40" t="str">
        <f>IFERROR(VLOOKUP(A:A,变更记录表_产品!A:F,6,0),"")</f>
        <v/>
      </c>
      <c r="G841" s="46" t="str">
        <f>IFERROR(VLOOKUP(A:A,变更记录表_产品!A:G,7,0),"")</f>
        <v/>
      </c>
      <c r="H841" s="57" t="str">
        <f>IFERROR(VLOOKUP(A:A,变更记录表_产品!A:I,9,0),"")</f>
        <v/>
      </c>
      <c r="I841" s="57" t="str">
        <f>IFERROR(VLOOKUP(A:A,变更记录表_产品!A:J,10,0),"")</f>
        <v/>
      </c>
      <c r="J841" s="61" t="str">
        <f>IFERROR(VLOOKUP(A:A,变更记录表_产品!A:H,8,0),"")</f>
        <v/>
      </c>
      <c r="K841" s="65" t="str">
        <f>IFERROR(VLOOKUP(A:A,变更记录表_产品!A:M,13,0),"")</f>
        <v/>
      </c>
      <c r="L841" s="65" t="str">
        <f>IFERROR(VLOOKUP(A:A,变更记录表_产品!A:N,14,0),"")</f>
        <v/>
      </c>
      <c r="M841" s="50" t="str">
        <f>IFERROR(VLOOKUP(A:A,变更记录表_产品!A:K,11,0),"")</f>
        <v/>
      </c>
      <c r="N841" s="50" t="str">
        <f>IFERROR(VLOOKUP(A:A,变更记录表_产品!A:L,12,0),"")</f>
        <v/>
      </c>
      <c r="O841" s="20" t="str">
        <f t="shared" ca="1" si="13"/>
        <v/>
      </c>
      <c r="P841" s="65" t="str">
        <f>IFERROR(VLOOKUP(A:A,变更记录表_产品!A:O,15,0),"")</f>
        <v/>
      </c>
      <c r="Q841" s="70" t="str">
        <f>IFERROR(VLOOKUP(A:A,变更记录表_产品!A:P,16,0),"")</f>
        <v/>
      </c>
      <c r="R841" s="40" t="str">
        <f>IFERROR(VLOOKUP(A:A,变更记录表_产品!A:Q,17,0),"")</f>
        <v/>
      </c>
      <c r="S841" s="70"/>
      <c r="T841" s="71" t="s">
        <v>232</v>
      </c>
    </row>
    <row r="842" spans="1:20">
      <c r="A842" s="21"/>
      <c r="B842" s="50" t="str">
        <f>IFERROR(VLOOKUP(A:A,变更记录表_产品!A:B,2,0),"")</f>
        <v/>
      </c>
      <c r="C842" s="43" t="str">
        <f>IFERROR(VLOOKUP(A:A,变更记录表_产品!A:C,3,0),"")</f>
        <v/>
      </c>
      <c r="D842" s="43" t="str">
        <f>IFERROR(VLOOKUP(A:A,变更记录表_产品!A:D,4,0),"")</f>
        <v/>
      </c>
      <c r="E842" s="43" t="str">
        <f>IFERROR(VLOOKUP(A:A,变更记录表_产品!A:E,5,0),"")</f>
        <v/>
      </c>
      <c r="F842" s="40" t="str">
        <f>IFERROR(VLOOKUP(A:A,变更记录表_产品!A:F,6,0),"")</f>
        <v/>
      </c>
      <c r="G842" s="46" t="str">
        <f>IFERROR(VLOOKUP(A:A,变更记录表_产品!A:G,7,0),"")</f>
        <v/>
      </c>
      <c r="H842" s="57" t="str">
        <f>IFERROR(VLOOKUP(A:A,变更记录表_产品!A:I,9,0),"")</f>
        <v/>
      </c>
      <c r="I842" s="57" t="str">
        <f>IFERROR(VLOOKUP(A:A,变更记录表_产品!A:J,10,0),"")</f>
        <v/>
      </c>
      <c r="J842" s="61" t="str">
        <f>IFERROR(VLOOKUP(A:A,变更记录表_产品!A:H,8,0),"")</f>
        <v/>
      </c>
      <c r="K842" s="65" t="str">
        <f>IFERROR(VLOOKUP(A:A,变更记录表_产品!A:M,13,0),"")</f>
        <v/>
      </c>
      <c r="L842" s="65" t="str">
        <f>IFERROR(VLOOKUP(A:A,变更记录表_产品!A:N,14,0),"")</f>
        <v/>
      </c>
      <c r="M842" s="50" t="str">
        <f>IFERROR(VLOOKUP(A:A,变更记录表_产品!A:K,11,0),"")</f>
        <v/>
      </c>
      <c r="N842" s="50" t="str">
        <f>IFERROR(VLOOKUP(A:A,变更记录表_产品!A:L,12,0),"")</f>
        <v/>
      </c>
      <c r="O842" s="20" t="str">
        <f t="shared" ca="1" si="13"/>
        <v/>
      </c>
      <c r="P842" s="65" t="str">
        <f>IFERROR(VLOOKUP(A:A,变更记录表_产品!A:O,15,0),"")</f>
        <v/>
      </c>
      <c r="Q842" s="70" t="str">
        <f>IFERROR(VLOOKUP(A:A,变更记录表_产品!A:P,16,0),"")</f>
        <v/>
      </c>
      <c r="R842" s="40" t="str">
        <f>IFERROR(VLOOKUP(A:A,变更记录表_产品!A:Q,17,0),"")</f>
        <v/>
      </c>
      <c r="S842" s="70"/>
      <c r="T842" s="71" t="s">
        <v>232</v>
      </c>
    </row>
    <row r="843" spans="1:20">
      <c r="A843" s="21"/>
      <c r="B843" s="50" t="str">
        <f>IFERROR(VLOOKUP(A:A,变更记录表_产品!A:B,2,0),"")</f>
        <v/>
      </c>
      <c r="C843" s="43" t="str">
        <f>IFERROR(VLOOKUP(A:A,变更记录表_产品!A:C,3,0),"")</f>
        <v/>
      </c>
      <c r="D843" s="43" t="str">
        <f>IFERROR(VLOOKUP(A:A,变更记录表_产品!A:D,4,0),"")</f>
        <v/>
      </c>
      <c r="E843" s="43" t="str">
        <f>IFERROR(VLOOKUP(A:A,变更记录表_产品!A:E,5,0),"")</f>
        <v/>
      </c>
      <c r="F843" s="40" t="str">
        <f>IFERROR(VLOOKUP(A:A,变更记录表_产品!A:F,6,0),"")</f>
        <v/>
      </c>
      <c r="G843" s="46" t="str">
        <f>IFERROR(VLOOKUP(A:A,变更记录表_产品!A:G,7,0),"")</f>
        <v/>
      </c>
      <c r="H843" s="57" t="str">
        <f>IFERROR(VLOOKUP(A:A,变更记录表_产品!A:I,9,0),"")</f>
        <v/>
      </c>
      <c r="I843" s="57" t="str">
        <f>IFERROR(VLOOKUP(A:A,变更记录表_产品!A:J,10,0),"")</f>
        <v/>
      </c>
      <c r="J843" s="61" t="str">
        <f>IFERROR(VLOOKUP(A:A,变更记录表_产品!A:H,8,0),"")</f>
        <v/>
      </c>
      <c r="K843" s="65" t="str">
        <f>IFERROR(VLOOKUP(A:A,变更记录表_产品!A:M,13,0),"")</f>
        <v/>
      </c>
      <c r="L843" s="65" t="str">
        <f>IFERROR(VLOOKUP(A:A,变更记录表_产品!A:N,14,0),"")</f>
        <v/>
      </c>
      <c r="M843" s="50" t="str">
        <f>IFERROR(VLOOKUP(A:A,变更记录表_产品!A:K,11,0),"")</f>
        <v/>
      </c>
      <c r="N843" s="50" t="str">
        <f>IFERROR(VLOOKUP(A:A,变更记录表_产品!A:L,12,0),"")</f>
        <v/>
      </c>
      <c r="O843" s="20" t="str">
        <f t="shared" ca="1" si="13"/>
        <v/>
      </c>
      <c r="P843" s="65" t="str">
        <f>IFERROR(VLOOKUP(A:A,变更记录表_产品!A:O,15,0),"")</f>
        <v/>
      </c>
      <c r="Q843" s="70" t="str">
        <f>IFERROR(VLOOKUP(A:A,变更记录表_产品!A:P,16,0),"")</f>
        <v/>
      </c>
      <c r="R843" s="40" t="str">
        <f>IFERROR(VLOOKUP(A:A,变更记录表_产品!A:Q,17,0),"")</f>
        <v/>
      </c>
      <c r="S843" s="70"/>
      <c r="T843" s="71" t="s">
        <v>232</v>
      </c>
    </row>
    <row r="844" spans="1:20">
      <c r="A844" s="21"/>
      <c r="B844" s="50" t="str">
        <f>IFERROR(VLOOKUP(A:A,变更记录表_产品!A:B,2,0),"")</f>
        <v/>
      </c>
      <c r="C844" s="43" t="str">
        <f>IFERROR(VLOOKUP(A:A,变更记录表_产品!A:C,3,0),"")</f>
        <v/>
      </c>
      <c r="D844" s="43" t="str">
        <f>IFERROR(VLOOKUP(A:A,变更记录表_产品!A:D,4,0),"")</f>
        <v/>
      </c>
      <c r="E844" s="43" t="str">
        <f>IFERROR(VLOOKUP(A:A,变更记录表_产品!A:E,5,0),"")</f>
        <v/>
      </c>
      <c r="F844" s="40" t="str">
        <f>IFERROR(VLOOKUP(A:A,变更记录表_产品!A:F,6,0),"")</f>
        <v/>
      </c>
      <c r="G844" s="46" t="str">
        <f>IFERROR(VLOOKUP(A:A,变更记录表_产品!A:G,7,0),"")</f>
        <v/>
      </c>
      <c r="H844" s="57" t="str">
        <f>IFERROR(VLOOKUP(A:A,变更记录表_产品!A:I,9,0),"")</f>
        <v/>
      </c>
      <c r="I844" s="57" t="str">
        <f>IFERROR(VLOOKUP(A:A,变更记录表_产品!A:J,10,0),"")</f>
        <v/>
      </c>
      <c r="J844" s="61" t="str">
        <f>IFERROR(VLOOKUP(A:A,变更记录表_产品!A:H,8,0),"")</f>
        <v/>
      </c>
      <c r="K844" s="65" t="str">
        <f>IFERROR(VLOOKUP(A:A,变更记录表_产品!A:M,13,0),"")</f>
        <v/>
      </c>
      <c r="L844" s="65" t="str">
        <f>IFERROR(VLOOKUP(A:A,变更记录表_产品!A:N,14,0),"")</f>
        <v/>
      </c>
      <c r="M844" s="50" t="str">
        <f>IFERROR(VLOOKUP(A:A,变更记录表_产品!A:K,11,0),"")</f>
        <v/>
      </c>
      <c r="N844" s="50" t="str">
        <f>IFERROR(VLOOKUP(A:A,变更记录表_产品!A:L,12,0),"")</f>
        <v/>
      </c>
      <c r="O844" s="20" t="str">
        <f t="shared" ca="1" si="13"/>
        <v/>
      </c>
      <c r="P844" s="65" t="str">
        <f>IFERROR(VLOOKUP(A:A,变更记录表_产品!A:O,15,0),"")</f>
        <v/>
      </c>
      <c r="Q844" s="70" t="str">
        <f>IFERROR(VLOOKUP(A:A,变更记录表_产品!A:P,16,0),"")</f>
        <v/>
      </c>
      <c r="R844" s="40" t="str">
        <f>IFERROR(VLOOKUP(A:A,变更记录表_产品!A:Q,17,0),"")</f>
        <v/>
      </c>
      <c r="S844" s="70"/>
      <c r="T844" s="71" t="s">
        <v>232</v>
      </c>
    </row>
    <row r="845" spans="1:20">
      <c r="A845" s="21"/>
      <c r="B845" s="50" t="str">
        <f>IFERROR(VLOOKUP(A:A,变更记录表_产品!A:B,2,0),"")</f>
        <v/>
      </c>
      <c r="C845" s="43" t="str">
        <f>IFERROR(VLOOKUP(A:A,变更记录表_产品!A:C,3,0),"")</f>
        <v/>
      </c>
      <c r="D845" s="43" t="str">
        <f>IFERROR(VLOOKUP(A:A,变更记录表_产品!A:D,4,0),"")</f>
        <v/>
      </c>
      <c r="E845" s="43" t="str">
        <f>IFERROR(VLOOKUP(A:A,变更记录表_产品!A:E,5,0),"")</f>
        <v/>
      </c>
      <c r="F845" s="40" t="str">
        <f>IFERROR(VLOOKUP(A:A,变更记录表_产品!A:F,6,0),"")</f>
        <v/>
      </c>
      <c r="G845" s="46" t="str">
        <f>IFERROR(VLOOKUP(A:A,变更记录表_产品!A:G,7,0),"")</f>
        <v/>
      </c>
      <c r="H845" s="57" t="str">
        <f>IFERROR(VLOOKUP(A:A,变更记录表_产品!A:I,9,0),"")</f>
        <v/>
      </c>
      <c r="I845" s="57" t="str">
        <f>IFERROR(VLOOKUP(A:A,变更记录表_产品!A:J,10,0),"")</f>
        <v/>
      </c>
      <c r="J845" s="61" t="str">
        <f>IFERROR(VLOOKUP(A:A,变更记录表_产品!A:H,8,0),"")</f>
        <v/>
      </c>
      <c r="K845" s="65" t="str">
        <f>IFERROR(VLOOKUP(A:A,变更记录表_产品!A:M,13,0),"")</f>
        <v/>
      </c>
      <c r="L845" s="65" t="str">
        <f>IFERROR(VLOOKUP(A:A,变更记录表_产品!A:N,14,0),"")</f>
        <v/>
      </c>
      <c r="M845" s="50" t="str">
        <f>IFERROR(VLOOKUP(A:A,变更记录表_产品!A:K,11,0),"")</f>
        <v/>
      </c>
      <c r="N845" s="50" t="str">
        <f>IFERROR(VLOOKUP(A:A,变更记录表_产品!A:L,12,0),"")</f>
        <v/>
      </c>
      <c r="O845" s="20" t="str">
        <f t="shared" ca="1" si="13"/>
        <v/>
      </c>
      <c r="P845" s="65" t="str">
        <f>IFERROR(VLOOKUP(A:A,变更记录表_产品!A:O,15,0),"")</f>
        <v/>
      </c>
      <c r="Q845" s="70" t="str">
        <f>IFERROR(VLOOKUP(A:A,变更记录表_产品!A:P,16,0),"")</f>
        <v/>
      </c>
      <c r="R845" s="40" t="str">
        <f>IFERROR(VLOOKUP(A:A,变更记录表_产品!A:Q,17,0),"")</f>
        <v/>
      </c>
      <c r="S845" s="70"/>
      <c r="T845" s="71" t="s">
        <v>232</v>
      </c>
    </row>
    <row r="846" spans="1:20">
      <c r="A846" s="21"/>
      <c r="B846" s="50" t="str">
        <f>IFERROR(VLOOKUP(A:A,变更记录表_产品!A:B,2,0),"")</f>
        <v/>
      </c>
      <c r="C846" s="43" t="str">
        <f>IFERROR(VLOOKUP(A:A,变更记录表_产品!A:C,3,0),"")</f>
        <v/>
      </c>
      <c r="D846" s="43" t="str">
        <f>IFERROR(VLOOKUP(A:A,变更记录表_产品!A:D,4,0),"")</f>
        <v/>
      </c>
      <c r="E846" s="43" t="str">
        <f>IFERROR(VLOOKUP(A:A,变更记录表_产品!A:E,5,0),"")</f>
        <v/>
      </c>
      <c r="F846" s="40" t="str">
        <f>IFERROR(VLOOKUP(A:A,变更记录表_产品!A:F,6,0),"")</f>
        <v/>
      </c>
      <c r="G846" s="46" t="str">
        <f>IFERROR(VLOOKUP(A:A,变更记录表_产品!A:G,7,0),"")</f>
        <v/>
      </c>
      <c r="H846" s="57" t="str">
        <f>IFERROR(VLOOKUP(A:A,变更记录表_产品!A:I,9,0),"")</f>
        <v/>
      </c>
      <c r="I846" s="57" t="str">
        <f>IFERROR(VLOOKUP(A:A,变更记录表_产品!A:J,10,0),"")</f>
        <v/>
      </c>
      <c r="J846" s="61" t="str">
        <f>IFERROR(VLOOKUP(A:A,变更记录表_产品!A:H,8,0),"")</f>
        <v/>
      </c>
      <c r="K846" s="65" t="str">
        <f>IFERROR(VLOOKUP(A:A,变更记录表_产品!A:M,13,0),"")</f>
        <v/>
      </c>
      <c r="L846" s="65" t="str">
        <f>IFERROR(VLOOKUP(A:A,变更记录表_产品!A:N,14,0),"")</f>
        <v/>
      </c>
      <c r="M846" s="50" t="str">
        <f>IFERROR(VLOOKUP(A:A,变更记录表_产品!A:K,11,0),"")</f>
        <v/>
      </c>
      <c r="N846" s="50" t="str">
        <f>IFERROR(VLOOKUP(A:A,变更记录表_产品!A:L,12,0),"")</f>
        <v/>
      </c>
      <c r="O846" s="20" t="str">
        <f t="shared" ca="1" si="13"/>
        <v/>
      </c>
      <c r="P846" s="65" t="str">
        <f>IFERROR(VLOOKUP(A:A,变更记录表_产品!A:O,15,0),"")</f>
        <v/>
      </c>
      <c r="Q846" s="70" t="str">
        <f>IFERROR(VLOOKUP(A:A,变更记录表_产品!A:P,16,0),"")</f>
        <v/>
      </c>
      <c r="R846" s="40" t="str">
        <f>IFERROR(VLOOKUP(A:A,变更记录表_产品!A:Q,17,0),"")</f>
        <v/>
      </c>
      <c r="S846" s="70"/>
      <c r="T846" s="71" t="s">
        <v>232</v>
      </c>
    </row>
    <row r="847" spans="1:20">
      <c r="A847" s="21"/>
      <c r="B847" s="50" t="str">
        <f>IFERROR(VLOOKUP(A:A,变更记录表_产品!A:B,2,0),"")</f>
        <v/>
      </c>
      <c r="C847" s="43" t="str">
        <f>IFERROR(VLOOKUP(A:A,变更记录表_产品!A:C,3,0),"")</f>
        <v/>
      </c>
      <c r="D847" s="43" t="str">
        <f>IFERROR(VLOOKUP(A:A,变更记录表_产品!A:D,4,0),"")</f>
        <v/>
      </c>
      <c r="E847" s="43" t="str">
        <f>IFERROR(VLOOKUP(A:A,变更记录表_产品!A:E,5,0),"")</f>
        <v/>
      </c>
      <c r="F847" s="40" t="str">
        <f>IFERROR(VLOOKUP(A:A,变更记录表_产品!A:F,6,0),"")</f>
        <v/>
      </c>
      <c r="G847" s="46" t="str">
        <f>IFERROR(VLOOKUP(A:A,变更记录表_产品!A:G,7,0),"")</f>
        <v/>
      </c>
      <c r="H847" s="57" t="str">
        <f>IFERROR(VLOOKUP(A:A,变更记录表_产品!A:I,9,0),"")</f>
        <v/>
      </c>
      <c r="I847" s="57" t="str">
        <f>IFERROR(VLOOKUP(A:A,变更记录表_产品!A:J,10,0),"")</f>
        <v/>
      </c>
      <c r="J847" s="61" t="str">
        <f>IFERROR(VLOOKUP(A:A,变更记录表_产品!A:H,8,0),"")</f>
        <v/>
      </c>
      <c r="K847" s="65" t="str">
        <f>IFERROR(VLOOKUP(A:A,变更记录表_产品!A:M,13,0),"")</f>
        <v/>
      </c>
      <c r="L847" s="65" t="str">
        <f>IFERROR(VLOOKUP(A:A,变更记录表_产品!A:N,14,0),"")</f>
        <v/>
      </c>
      <c r="M847" s="50" t="str">
        <f>IFERROR(VLOOKUP(A:A,变更记录表_产品!A:K,11,0),"")</f>
        <v/>
      </c>
      <c r="N847" s="50" t="str">
        <f>IFERROR(VLOOKUP(A:A,变更记录表_产品!A:L,12,0),"")</f>
        <v/>
      </c>
      <c r="O847" s="20" t="str">
        <f t="shared" ca="1" si="13"/>
        <v/>
      </c>
      <c r="P847" s="65" t="str">
        <f>IFERROR(VLOOKUP(A:A,变更记录表_产品!A:O,15,0),"")</f>
        <v/>
      </c>
      <c r="Q847" s="70" t="str">
        <f>IFERROR(VLOOKUP(A:A,变更记录表_产品!A:P,16,0),"")</f>
        <v/>
      </c>
      <c r="R847" s="40" t="str">
        <f>IFERROR(VLOOKUP(A:A,变更记录表_产品!A:Q,17,0),"")</f>
        <v/>
      </c>
      <c r="S847" s="70"/>
      <c r="T847" s="71" t="s">
        <v>232</v>
      </c>
    </row>
    <row r="848" spans="1:20">
      <c r="A848" s="21"/>
      <c r="B848" s="50" t="str">
        <f>IFERROR(VLOOKUP(A:A,变更记录表_产品!A:B,2,0),"")</f>
        <v/>
      </c>
      <c r="C848" s="43" t="str">
        <f>IFERROR(VLOOKUP(A:A,变更记录表_产品!A:C,3,0),"")</f>
        <v/>
      </c>
      <c r="D848" s="43" t="str">
        <f>IFERROR(VLOOKUP(A:A,变更记录表_产品!A:D,4,0),"")</f>
        <v/>
      </c>
      <c r="E848" s="43" t="str">
        <f>IFERROR(VLOOKUP(A:A,变更记录表_产品!A:E,5,0),"")</f>
        <v/>
      </c>
      <c r="F848" s="40" t="str">
        <f>IFERROR(VLOOKUP(A:A,变更记录表_产品!A:F,6,0),"")</f>
        <v/>
      </c>
      <c r="G848" s="46" t="str">
        <f>IFERROR(VLOOKUP(A:A,变更记录表_产品!A:G,7,0),"")</f>
        <v/>
      </c>
      <c r="H848" s="57" t="str">
        <f>IFERROR(VLOOKUP(A:A,变更记录表_产品!A:I,9,0),"")</f>
        <v/>
      </c>
      <c r="I848" s="57" t="str">
        <f>IFERROR(VLOOKUP(A:A,变更记录表_产品!A:J,10,0),"")</f>
        <v/>
      </c>
      <c r="J848" s="61" t="str">
        <f>IFERROR(VLOOKUP(A:A,变更记录表_产品!A:H,8,0),"")</f>
        <v/>
      </c>
      <c r="K848" s="65" t="str">
        <f>IFERROR(VLOOKUP(A:A,变更记录表_产品!A:M,13,0),"")</f>
        <v/>
      </c>
      <c r="L848" s="65" t="str">
        <f>IFERROR(VLOOKUP(A:A,变更记录表_产品!A:N,14,0),"")</f>
        <v/>
      </c>
      <c r="M848" s="50" t="str">
        <f>IFERROR(VLOOKUP(A:A,变更记录表_产品!A:K,11,0),"")</f>
        <v/>
      </c>
      <c r="N848" s="50" t="str">
        <f>IFERROR(VLOOKUP(A:A,变更记录表_产品!A:L,12,0),"")</f>
        <v/>
      </c>
      <c r="O848" s="20" t="str">
        <f t="shared" ca="1" si="13"/>
        <v/>
      </c>
      <c r="P848" s="65" t="str">
        <f>IFERROR(VLOOKUP(A:A,变更记录表_产品!A:O,15,0),"")</f>
        <v/>
      </c>
      <c r="Q848" s="70" t="str">
        <f>IFERROR(VLOOKUP(A:A,变更记录表_产品!A:P,16,0),"")</f>
        <v/>
      </c>
      <c r="R848" s="40" t="str">
        <f>IFERROR(VLOOKUP(A:A,变更记录表_产品!A:Q,17,0),"")</f>
        <v/>
      </c>
      <c r="S848" s="70"/>
      <c r="T848" s="71" t="s">
        <v>232</v>
      </c>
    </row>
    <row r="849" spans="1:20">
      <c r="A849" s="21"/>
      <c r="B849" s="50" t="str">
        <f>IFERROR(VLOOKUP(A:A,变更记录表_产品!A:B,2,0),"")</f>
        <v/>
      </c>
      <c r="C849" s="43" t="str">
        <f>IFERROR(VLOOKUP(A:A,变更记录表_产品!A:C,3,0),"")</f>
        <v/>
      </c>
      <c r="D849" s="43" t="str">
        <f>IFERROR(VLOOKUP(A:A,变更记录表_产品!A:D,4,0),"")</f>
        <v/>
      </c>
      <c r="E849" s="43" t="str">
        <f>IFERROR(VLOOKUP(A:A,变更记录表_产品!A:E,5,0),"")</f>
        <v/>
      </c>
      <c r="F849" s="40" t="str">
        <f>IFERROR(VLOOKUP(A:A,变更记录表_产品!A:F,6,0),"")</f>
        <v/>
      </c>
      <c r="G849" s="46" t="str">
        <f>IFERROR(VLOOKUP(A:A,变更记录表_产品!A:G,7,0),"")</f>
        <v/>
      </c>
      <c r="H849" s="57" t="str">
        <f>IFERROR(VLOOKUP(A:A,变更记录表_产品!A:I,9,0),"")</f>
        <v/>
      </c>
      <c r="I849" s="57" t="str">
        <f>IFERROR(VLOOKUP(A:A,变更记录表_产品!A:J,10,0),"")</f>
        <v/>
      </c>
      <c r="J849" s="61" t="str">
        <f>IFERROR(VLOOKUP(A:A,变更记录表_产品!A:H,8,0),"")</f>
        <v/>
      </c>
      <c r="K849" s="65" t="str">
        <f>IFERROR(VLOOKUP(A:A,变更记录表_产品!A:M,13,0),"")</f>
        <v/>
      </c>
      <c r="L849" s="65" t="str">
        <f>IFERROR(VLOOKUP(A:A,变更记录表_产品!A:N,14,0),"")</f>
        <v/>
      </c>
      <c r="M849" s="50" t="str">
        <f>IFERROR(VLOOKUP(A:A,变更记录表_产品!A:K,11,0),"")</f>
        <v/>
      </c>
      <c r="N849" s="50" t="str">
        <f>IFERROR(VLOOKUP(A:A,变更记录表_产品!A:L,12,0),"")</f>
        <v/>
      </c>
      <c r="O849" s="20" t="str">
        <f t="shared" ca="1" si="13"/>
        <v/>
      </c>
      <c r="P849" s="65" t="str">
        <f>IFERROR(VLOOKUP(A:A,变更记录表_产品!A:O,15,0),"")</f>
        <v/>
      </c>
      <c r="Q849" s="70" t="str">
        <f>IFERROR(VLOOKUP(A:A,变更记录表_产品!A:P,16,0),"")</f>
        <v/>
      </c>
      <c r="R849" s="40" t="str">
        <f>IFERROR(VLOOKUP(A:A,变更记录表_产品!A:Q,17,0),"")</f>
        <v/>
      </c>
      <c r="S849" s="70"/>
      <c r="T849" s="71" t="s">
        <v>232</v>
      </c>
    </row>
    <row r="850" spans="1:20">
      <c r="A850" s="21"/>
      <c r="B850" s="50" t="str">
        <f>IFERROR(VLOOKUP(A:A,变更记录表_产品!A:B,2,0),"")</f>
        <v/>
      </c>
      <c r="C850" s="43" t="str">
        <f>IFERROR(VLOOKUP(A:A,变更记录表_产品!A:C,3,0),"")</f>
        <v/>
      </c>
      <c r="D850" s="43" t="str">
        <f>IFERROR(VLOOKUP(A:A,变更记录表_产品!A:D,4,0),"")</f>
        <v/>
      </c>
      <c r="E850" s="43" t="str">
        <f>IFERROR(VLOOKUP(A:A,变更记录表_产品!A:E,5,0),"")</f>
        <v/>
      </c>
      <c r="F850" s="40" t="str">
        <f>IFERROR(VLOOKUP(A:A,变更记录表_产品!A:F,6,0),"")</f>
        <v/>
      </c>
      <c r="G850" s="46" t="str">
        <f>IFERROR(VLOOKUP(A:A,变更记录表_产品!A:G,7,0),"")</f>
        <v/>
      </c>
      <c r="H850" s="57" t="str">
        <f>IFERROR(VLOOKUP(A:A,变更记录表_产品!A:I,9,0),"")</f>
        <v/>
      </c>
      <c r="I850" s="57" t="str">
        <f>IFERROR(VLOOKUP(A:A,变更记录表_产品!A:J,10,0),"")</f>
        <v/>
      </c>
      <c r="J850" s="61" t="str">
        <f>IFERROR(VLOOKUP(A:A,变更记录表_产品!A:H,8,0),"")</f>
        <v/>
      </c>
      <c r="K850" s="65" t="str">
        <f>IFERROR(VLOOKUP(A:A,变更记录表_产品!A:M,13,0),"")</f>
        <v/>
      </c>
      <c r="L850" s="65" t="str">
        <f>IFERROR(VLOOKUP(A:A,变更记录表_产品!A:N,14,0),"")</f>
        <v/>
      </c>
      <c r="M850" s="50" t="str">
        <f>IFERROR(VLOOKUP(A:A,变更记录表_产品!A:K,11,0),"")</f>
        <v/>
      </c>
      <c r="N850" s="50" t="str">
        <f>IFERROR(VLOOKUP(A:A,变更记录表_产品!A:L,12,0),"")</f>
        <v/>
      </c>
      <c r="O850" s="20" t="str">
        <f t="shared" ca="1" si="13"/>
        <v/>
      </c>
      <c r="P850" s="65" t="str">
        <f>IFERROR(VLOOKUP(A:A,变更记录表_产品!A:O,15,0),"")</f>
        <v/>
      </c>
      <c r="Q850" s="70" t="str">
        <f>IFERROR(VLOOKUP(A:A,变更记录表_产品!A:P,16,0),"")</f>
        <v/>
      </c>
      <c r="R850" s="40" t="str">
        <f>IFERROR(VLOOKUP(A:A,变更记录表_产品!A:Q,17,0),"")</f>
        <v/>
      </c>
      <c r="S850" s="70"/>
      <c r="T850" s="71" t="s">
        <v>232</v>
      </c>
    </row>
    <row r="851" spans="1:20">
      <c r="A851" s="21"/>
      <c r="B851" s="50" t="str">
        <f>IFERROR(VLOOKUP(A:A,变更记录表_产品!A:B,2,0),"")</f>
        <v/>
      </c>
      <c r="C851" s="43" t="str">
        <f>IFERROR(VLOOKUP(A:A,变更记录表_产品!A:C,3,0),"")</f>
        <v/>
      </c>
      <c r="D851" s="43" t="str">
        <f>IFERROR(VLOOKUP(A:A,变更记录表_产品!A:D,4,0),"")</f>
        <v/>
      </c>
      <c r="E851" s="43" t="str">
        <f>IFERROR(VLOOKUP(A:A,变更记录表_产品!A:E,5,0),"")</f>
        <v/>
      </c>
      <c r="F851" s="40" t="str">
        <f>IFERROR(VLOOKUP(A:A,变更记录表_产品!A:F,6,0),"")</f>
        <v/>
      </c>
      <c r="G851" s="46" t="str">
        <f>IFERROR(VLOOKUP(A:A,变更记录表_产品!A:G,7,0),"")</f>
        <v/>
      </c>
      <c r="H851" s="57" t="str">
        <f>IFERROR(VLOOKUP(A:A,变更记录表_产品!A:I,9,0),"")</f>
        <v/>
      </c>
      <c r="I851" s="57" t="str">
        <f>IFERROR(VLOOKUP(A:A,变更记录表_产品!A:J,10,0),"")</f>
        <v/>
      </c>
      <c r="J851" s="61" t="str">
        <f>IFERROR(VLOOKUP(A:A,变更记录表_产品!A:H,8,0),"")</f>
        <v/>
      </c>
      <c r="K851" s="65" t="str">
        <f>IFERROR(VLOOKUP(A:A,变更记录表_产品!A:M,13,0),"")</f>
        <v/>
      </c>
      <c r="L851" s="65" t="str">
        <f>IFERROR(VLOOKUP(A:A,变更记录表_产品!A:N,14,0),"")</f>
        <v/>
      </c>
      <c r="M851" s="50" t="str">
        <f>IFERROR(VLOOKUP(A:A,变更记录表_产品!A:K,11,0),"")</f>
        <v/>
      </c>
      <c r="N851" s="50" t="str">
        <f>IFERROR(VLOOKUP(A:A,变更记录表_产品!A:L,12,0),"")</f>
        <v/>
      </c>
      <c r="O851" s="20" t="str">
        <f t="shared" ca="1" si="13"/>
        <v/>
      </c>
      <c r="P851" s="65" t="str">
        <f>IFERROR(VLOOKUP(A:A,变更记录表_产品!A:O,15,0),"")</f>
        <v/>
      </c>
      <c r="Q851" s="70" t="str">
        <f>IFERROR(VLOOKUP(A:A,变更记录表_产品!A:P,16,0),"")</f>
        <v/>
      </c>
      <c r="R851" s="40" t="str">
        <f>IFERROR(VLOOKUP(A:A,变更记录表_产品!A:Q,17,0),"")</f>
        <v/>
      </c>
      <c r="S851" s="70"/>
      <c r="T851" s="71" t="s">
        <v>232</v>
      </c>
    </row>
    <row r="852" spans="1:20">
      <c r="A852" s="21"/>
      <c r="B852" s="50" t="str">
        <f>IFERROR(VLOOKUP(A:A,变更记录表_产品!A:B,2,0),"")</f>
        <v/>
      </c>
      <c r="C852" s="43" t="str">
        <f>IFERROR(VLOOKUP(A:A,变更记录表_产品!A:C,3,0),"")</f>
        <v/>
      </c>
      <c r="D852" s="43" t="str">
        <f>IFERROR(VLOOKUP(A:A,变更记录表_产品!A:D,4,0),"")</f>
        <v/>
      </c>
      <c r="E852" s="43" t="str">
        <f>IFERROR(VLOOKUP(A:A,变更记录表_产品!A:E,5,0),"")</f>
        <v/>
      </c>
      <c r="F852" s="40" t="str">
        <f>IFERROR(VLOOKUP(A:A,变更记录表_产品!A:F,6,0),"")</f>
        <v/>
      </c>
      <c r="G852" s="46" t="str">
        <f>IFERROR(VLOOKUP(A:A,变更记录表_产品!A:G,7,0),"")</f>
        <v/>
      </c>
      <c r="H852" s="57" t="str">
        <f>IFERROR(VLOOKUP(A:A,变更记录表_产品!A:I,9,0),"")</f>
        <v/>
      </c>
      <c r="I852" s="57" t="str">
        <f>IFERROR(VLOOKUP(A:A,变更记录表_产品!A:J,10,0),"")</f>
        <v/>
      </c>
      <c r="J852" s="61" t="str">
        <f>IFERROR(VLOOKUP(A:A,变更记录表_产品!A:H,8,0),"")</f>
        <v/>
      </c>
      <c r="K852" s="65" t="str">
        <f>IFERROR(VLOOKUP(A:A,变更记录表_产品!A:M,13,0),"")</f>
        <v/>
      </c>
      <c r="L852" s="65" t="str">
        <f>IFERROR(VLOOKUP(A:A,变更记录表_产品!A:N,14,0),"")</f>
        <v/>
      </c>
      <c r="M852" s="50" t="str">
        <f>IFERROR(VLOOKUP(A:A,变更记录表_产品!A:K,11,0),"")</f>
        <v/>
      </c>
      <c r="N852" s="50" t="str">
        <f>IFERROR(VLOOKUP(A:A,变更记录表_产品!A:L,12,0),"")</f>
        <v/>
      </c>
      <c r="O852" s="20" t="str">
        <f t="shared" ca="1" si="13"/>
        <v/>
      </c>
      <c r="P852" s="65" t="str">
        <f>IFERROR(VLOOKUP(A:A,变更记录表_产品!A:O,15,0),"")</f>
        <v/>
      </c>
      <c r="Q852" s="70" t="str">
        <f>IFERROR(VLOOKUP(A:A,变更记录表_产品!A:P,16,0),"")</f>
        <v/>
      </c>
      <c r="R852" s="40" t="str">
        <f>IFERROR(VLOOKUP(A:A,变更记录表_产品!A:Q,17,0),"")</f>
        <v/>
      </c>
      <c r="S852" s="70"/>
      <c r="T852" s="71" t="s">
        <v>232</v>
      </c>
    </row>
    <row r="853" spans="1:20">
      <c r="A853" s="21"/>
      <c r="B853" s="50" t="str">
        <f>IFERROR(VLOOKUP(A:A,变更记录表_产品!A:B,2,0),"")</f>
        <v/>
      </c>
      <c r="C853" s="43" t="str">
        <f>IFERROR(VLOOKUP(A:A,变更记录表_产品!A:C,3,0),"")</f>
        <v/>
      </c>
      <c r="D853" s="43" t="str">
        <f>IFERROR(VLOOKUP(A:A,变更记录表_产品!A:D,4,0),"")</f>
        <v/>
      </c>
      <c r="E853" s="43" t="str">
        <f>IFERROR(VLOOKUP(A:A,变更记录表_产品!A:E,5,0),"")</f>
        <v/>
      </c>
      <c r="F853" s="40" t="str">
        <f>IFERROR(VLOOKUP(A:A,变更记录表_产品!A:F,6,0),"")</f>
        <v/>
      </c>
      <c r="G853" s="46" t="str">
        <f>IFERROR(VLOOKUP(A:A,变更记录表_产品!A:G,7,0),"")</f>
        <v/>
      </c>
      <c r="H853" s="57" t="str">
        <f>IFERROR(VLOOKUP(A:A,变更记录表_产品!A:I,9,0),"")</f>
        <v/>
      </c>
      <c r="I853" s="57" t="str">
        <f>IFERROR(VLOOKUP(A:A,变更记录表_产品!A:J,10,0),"")</f>
        <v/>
      </c>
      <c r="J853" s="61" t="str">
        <f>IFERROR(VLOOKUP(A:A,变更记录表_产品!A:H,8,0),"")</f>
        <v/>
      </c>
      <c r="K853" s="65" t="str">
        <f>IFERROR(VLOOKUP(A:A,变更记录表_产品!A:M,13,0),"")</f>
        <v/>
      </c>
      <c r="L853" s="65" t="str">
        <f>IFERROR(VLOOKUP(A:A,变更记录表_产品!A:N,14,0),"")</f>
        <v/>
      </c>
      <c r="M853" s="50" t="str">
        <f>IFERROR(VLOOKUP(A:A,变更记录表_产品!A:K,11,0),"")</f>
        <v/>
      </c>
      <c r="N853" s="50" t="str">
        <f>IFERROR(VLOOKUP(A:A,变更记录表_产品!A:L,12,0),"")</f>
        <v/>
      </c>
      <c r="O853" s="20" t="str">
        <f t="shared" ca="1" si="13"/>
        <v/>
      </c>
      <c r="P853" s="65" t="str">
        <f>IFERROR(VLOOKUP(A:A,变更记录表_产品!A:O,15,0),"")</f>
        <v/>
      </c>
      <c r="Q853" s="70" t="str">
        <f>IFERROR(VLOOKUP(A:A,变更记录表_产品!A:P,16,0),"")</f>
        <v/>
      </c>
      <c r="R853" s="40" t="str">
        <f>IFERROR(VLOOKUP(A:A,变更记录表_产品!A:Q,17,0),"")</f>
        <v/>
      </c>
      <c r="S853" s="70"/>
      <c r="T853" s="71" t="s">
        <v>232</v>
      </c>
    </row>
    <row r="854" spans="1:20">
      <c r="A854" s="21"/>
      <c r="B854" s="50" t="str">
        <f>IFERROR(VLOOKUP(A:A,变更记录表_产品!A:B,2,0),"")</f>
        <v/>
      </c>
      <c r="C854" s="43" t="str">
        <f>IFERROR(VLOOKUP(A:A,变更记录表_产品!A:C,3,0),"")</f>
        <v/>
      </c>
      <c r="D854" s="43" t="str">
        <f>IFERROR(VLOOKUP(A:A,变更记录表_产品!A:D,4,0),"")</f>
        <v/>
      </c>
      <c r="E854" s="43" t="str">
        <f>IFERROR(VLOOKUP(A:A,变更记录表_产品!A:E,5,0),"")</f>
        <v/>
      </c>
      <c r="F854" s="40" t="str">
        <f>IFERROR(VLOOKUP(A:A,变更记录表_产品!A:F,6,0),"")</f>
        <v/>
      </c>
      <c r="G854" s="46" t="str">
        <f>IFERROR(VLOOKUP(A:A,变更记录表_产品!A:G,7,0),"")</f>
        <v/>
      </c>
      <c r="H854" s="57" t="str">
        <f>IFERROR(VLOOKUP(A:A,变更记录表_产品!A:I,9,0),"")</f>
        <v/>
      </c>
      <c r="I854" s="57" t="str">
        <f>IFERROR(VLOOKUP(A:A,变更记录表_产品!A:J,10,0),"")</f>
        <v/>
      </c>
      <c r="J854" s="61" t="str">
        <f>IFERROR(VLOOKUP(A:A,变更记录表_产品!A:H,8,0),"")</f>
        <v/>
      </c>
      <c r="K854" s="65" t="str">
        <f>IFERROR(VLOOKUP(A:A,变更记录表_产品!A:M,13,0),"")</f>
        <v/>
      </c>
      <c r="L854" s="65" t="str">
        <f>IFERROR(VLOOKUP(A:A,变更记录表_产品!A:N,14,0),"")</f>
        <v/>
      </c>
      <c r="M854" s="50" t="str">
        <f>IFERROR(VLOOKUP(A:A,变更记录表_产品!A:K,11,0),"")</f>
        <v/>
      </c>
      <c r="N854" s="50" t="str">
        <f>IFERROR(VLOOKUP(A:A,变更记录表_产品!A:L,12,0),"")</f>
        <v/>
      </c>
      <c r="O854" s="20" t="str">
        <f t="shared" ca="1" si="13"/>
        <v/>
      </c>
      <c r="P854" s="65" t="str">
        <f>IFERROR(VLOOKUP(A:A,变更记录表_产品!A:O,15,0),"")</f>
        <v/>
      </c>
      <c r="Q854" s="70" t="str">
        <f>IFERROR(VLOOKUP(A:A,变更记录表_产品!A:P,16,0),"")</f>
        <v/>
      </c>
      <c r="R854" s="40" t="str">
        <f>IFERROR(VLOOKUP(A:A,变更记录表_产品!A:Q,17,0),"")</f>
        <v/>
      </c>
      <c r="S854" s="70"/>
      <c r="T854" s="71" t="s">
        <v>232</v>
      </c>
    </row>
    <row r="855" spans="1:20">
      <c r="A855" s="21"/>
      <c r="B855" s="50" t="str">
        <f>IFERROR(VLOOKUP(A:A,变更记录表_产品!A:B,2,0),"")</f>
        <v/>
      </c>
      <c r="C855" s="43" t="str">
        <f>IFERROR(VLOOKUP(A:A,变更记录表_产品!A:C,3,0),"")</f>
        <v/>
      </c>
      <c r="D855" s="43" t="str">
        <f>IFERROR(VLOOKUP(A:A,变更记录表_产品!A:D,4,0),"")</f>
        <v/>
      </c>
      <c r="E855" s="43" t="str">
        <f>IFERROR(VLOOKUP(A:A,变更记录表_产品!A:E,5,0),"")</f>
        <v/>
      </c>
      <c r="F855" s="40" t="str">
        <f>IFERROR(VLOOKUP(A:A,变更记录表_产品!A:F,6,0),"")</f>
        <v/>
      </c>
      <c r="G855" s="46" t="str">
        <f>IFERROR(VLOOKUP(A:A,变更记录表_产品!A:G,7,0),"")</f>
        <v/>
      </c>
      <c r="H855" s="57" t="str">
        <f>IFERROR(VLOOKUP(A:A,变更记录表_产品!A:I,9,0),"")</f>
        <v/>
      </c>
      <c r="I855" s="57" t="str">
        <f>IFERROR(VLOOKUP(A:A,变更记录表_产品!A:J,10,0),"")</f>
        <v/>
      </c>
      <c r="J855" s="61" t="str">
        <f>IFERROR(VLOOKUP(A:A,变更记录表_产品!A:H,8,0),"")</f>
        <v/>
      </c>
      <c r="K855" s="65" t="str">
        <f>IFERROR(VLOOKUP(A:A,变更记录表_产品!A:M,13,0),"")</f>
        <v/>
      </c>
      <c r="L855" s="65" t="str">
        <f>IFERROR(VLOOKUP(A:A,变更记录表_产品!A:N,14,0),"")</f>
        <v/>
      </c>
      <c r="M855" s="50" t="str">
        <f>IFERROR(VLOOKUP(A:A,变更记录表_产品!A:K,11,0),"")</f>
        <v/>
      </c>
      <c r="N855" s="50" t="str">
        <f>IFERROR(VLOOKUP(A:A,变更记录表_产品!A:L,12,0),"")</f>
        <v/>
      </c>
      <c r="O855" s="20" t="str">
        <f t="shared" ca="1" si="13"/>
        <v/>
      </c>
      <c r="P855" s="65" t="str">
        <f>IFERROR(VLOOKUP(A:A,变更记录表_产品!A:O,15,0),"")</f>
        <v/>
      </c>
      <c r="Q855" s="70" t="str">
        <f>IFERROR(VLOOKUP(A:A,变更记录表_产品!A:P,16,0),"")</f>
        <v/>
      </c>
      <c r="R855" s="40" t="str">
        <f>IFERROR(VLOOKUP(A:A,变更记录表_产品!A:Q,17,0),"")</f>
        <v/>
      </c>
      <c r="S855" s="70"/>
      <c r="T855" s="71" t="s">
        <v>232</v>
      </c>
    </row>
    <row r="856" spans="1:20">
      <c r="A856" s="21"/>
      <c r="B856" s="50" t="str">
        <f>IFERROR(VLOOKUP(A:A,变更记录表_产品!A:B,2,0),"")</f>
        <v/>
      </c>
      <c r="C856" s="43" t="str">
        <f>IFERROR(VLOOKUP(A:A,变更记录表_产品!A:C,3,0),"")</f>
        <v/>
      </c>
      <c r="D856" s="43" t="str">
        <f>IFERROR(VLOOKUP(A:A,变更记录表_产品!A:D,4,0),"")</f>
        <v/>
      </c>
      <c r="E856" s="43" t="str">
        <f>IFERROR(VLOOKUP(A:A,变更记录表_产品!A:E,5,0),"")</f>
        <v/>
      </c>
      <c r="F856" s="40" t="str">
        <f>IFERROR(VLOOKUP(A:A,变更记录表_产品!A:F,6,0),"")</f>
        <v/>
      </c>
      <c r="G856" s="46" t="str">
        <f>IFERROR(VLOOKUP(A:A,变更记录表_产品!A:G,7,0),"")</f>
        <v/>
      </c>
      <c r="H856" s="57" t="str">
        <f>IFERROR(VLOOKUP(A:A,变更记录表_产品!A:I,9,0),"")</f>
        <v/>
      </c>
      <c r="I856" s="57" t="str">
        <f>IFERROR(VLOOKUP(A:A,变更记录表_产品!A:J,10,0),"")</f>
        <v/>
      </c>
      <c r="J856" s="61" t="str">
        <f>IFERROR(VLOOKUP(A:A,变更记录表_产品!A:H,8,0),"")</f>
        <v/>
      </c>
      <c r="K856" s="65" t="str">
        <f>IFERROR(VLOOKUP(A:A,变更记录表_产品!A:M,13,0),"")</f>
        <v/>
      </c>
      <c r="L856" s="65" t="str">
        <f>IFERROR(VLOOKUP(A:A,变更记录表_产品!A:N,14,0),"")</f>
        <v/>
      </c>
      <c r="M856" s="50" t="str">
        <f>IFERROR(VLOOKUP(A:A,变更记录表_产品!A:K,11,0),"")</f>
        <v/>
      </c>
      <c r="N856" s="50" t="str">
        <f>IFERROR(VLOOKUP(A:A,变更记录表_产品!A:L,12,0),"")</f>
        <v/>
      </c>
      <c r="O856" s="20" t="str">
        <f t="shared" ca="1" si="13"/>
        <v/>
      </c>
      <c r="P856" s="65" t="str">
        <f>IFERROR(VLOOKUP(A:A,变更记录表_产品!A:O,15,0),"")</f>
        <v/>
      </c>
      <c r="Q856" s="70" t="str">
        <f>IFERROR(VLOOKUP(A:A,变更记录表_产品!A:P,16,0),"")</f>
        <v/>
      </c>
      <c r="R856" s="40" t="str">
        <f>IFERROR(VLOOKUP(A:A,变更记录表_产品!A:Q,17,0),"")</f>
        <v/>
      </c>
      <c r="S856" s="70"/>
      <c r="T856" s="71" t="s">
        <v>232</v>
      </c>
    </row>
    <row r="857" spans="1:20">
      <c r="A857" s="21"/>
      <c r="B857" s="50" t="str">
        <f>IFERROR(VLOOKUP(A:A,变更记录表_产品!A:B,2,0),"")</f>
        <v/>
      </c>
      <c r="C857" s="43" t="str">
        <f>IFERROR(VLOOKUP(A:A,变更记录表_产品!A:C,3,0),"")</f>
        <v/>
      </c>
      <c r="D857" s="43" t="str">
        <f>IFERROR(VLOOKUP(A:A,变更记录表_产品!A:D,4,0),"")</f>
        <v/>
      </c>
      <c r="E857" s="43" t="str">
        <f>IFERROR(VLOOKUP(A:A,变更记录表_产品!A:E,5,0),"")</f>
        <v/>
      </c>
      <c r="F857" s="40" t="str">
        <f>IFERROR(VLOOKUP(A:A,变更记录表_产品!A:F,6,0),"")</f>
        <v/>
      </c>
      <c r="G857" s="46" t="str">
        <f>IFERROR(VLOOKUP(A:A,变更记录表_产品!A:G,7,0),"")</f>
        <v/>
      </c>
      <c r="H857" s="57" t="str">
        <f>IFERROR(VLOOKUP(A:A,变更记录表_产品!A:I,9,0),"")</f>
        <v/>
      </c>
      <c r="I857" s="57" t="str">
        <f>IFERROR(VLOOKUP(A:A,变更记录表_产品!A:J,10,0),"")</f>
        <v/>
      </c>
      <c r="J857" s="61" t="str">
        <f>IFERROR(VLOOKUP(A:A,变更记录表_产品!A:H,8,0),"")</f>
        <v/>
      </c>
      <c r="K857" s="65" t="str">
        <f>IFERROR(VLOOKUP(A:A,变更记录表_产品!A:M,13,0),"")</f>
        <v/>
      </c>
      <c r="L857" s="65" t="str">
        <f>IFERROR(VLOOKUP(A:A,变更记录表_产品!A:N,14,0),"")</f>
        <v/>
      </c>
      <c r="M857" s="50" t="str">
        <f>IFERROR(VLOOKUP(A:A,变更记录表_产品!A:K,11,0),"")</f>
        <v/>
      </c>
      <c r="N857" s="50" t="str">
        <f>IFERROR(VLOOKUP(A:A,变更记录表_产品!A:L,12,0),"")</f>
        <v/>
      </c>
      <c r="O857" s="20" t="str">
        <f t="shared" ca="1" si="13"/>
        <v/>
      </c>
      <c r="P857" s="65" t="str">
        <f>IFERROR(VLOOKUP(A:A,变更记录表_产品!A:O,15,0),"")</f>
        <v/>
      </c>
      <c r="Q857" s="70" t="str">
        <f>IFERROR(VLOOKUP(A:A,变更记录表_产品!A:P,16,0),"")</f>
        <v/>
      </c>
      <c r="R857" s="40" t="str">
        <f>IFERROR(VLOOKUP(A:A,变更记录表_产品!A:Q,17,0),"")</f>
        <v/>
      </c>
      <c r="S857" s="70"/>
      <c r="T857" s="71" t="s">
        <v>232</v>
      </c>
    </row>
    <row r="858" spans="1:20">
      <c r="A858" s="21"/>
      <c r="B858" s="50" t="str">
        <f>IFERROR(VLOOKUP(A:A,变更记录表_产品!A:B,2,0),"")</f>
        <v/>
      </c>
      <c r="C858" s="43" t="str">
        <f>IFERROR(VLOOKUP(A:A,变更记录表_产品!A:C,3,0),"")</f>
        <v/>
      </c>
      <c r="D858" s="43" t="str">
        <f>IFERROR(VLOOKUP(A:A,变更记录表_产品!A:D,4,0),"")</f>
        <v/>
      </c>
      <c r="E858" s="43" t="str">
        <f>IFERROR(VLOOKUP(A:A,变更记录表_产品!A:E,5,0),"")</f>
        <v/>
      </c>
      <c r="F858" s="40" t="str">
        <f>IFERROR(VLOOKUP(A:A,变更记录表_产品!A:F,6,0),"")</f>
        <v/>
      </c>
      <c r="G858" s="46" t="str">
        <f>IFERROR(VLOOKUP(A:A,变更记录表_产品!A:G,7,0),"")</f>
        <v/>
      </c>
      <c r="H858" s="57" t="str">
        <f>IFERROR(VLOOKUP(A:A,变更记录表_产品!A:I,9,0),"")</f>
        <v/>
      </c>
      <c r="I858" s="57" t="str">
        <f>IFERROR(VLOOKUP(A:A,变更记录表_产品!A:J,10,0),"")</f>
        <v/>
      </c>
      <c r="J858" s="61" t="str">
        <f>IFERROR(VLOOKUP(A:A,变更记录表_产品!A:H,8,0),"")</f>
        <v/>
      </c>
      <c r="K858" s="65" t="str">
        <f>IFERROR(VLOOKUP(A:A,变更记录表_产品!A:M,13,0),"")</f>
        <v/>
      </c>
      <c r="L858" s="65" t="str">
        <f>IFERROR(VLOOKUP(A:A,变更记录表_产品!A:N,14,0),"")</f>
        <v/>
      </c>
      <c r="M858" s="50" t="str">
        <f>IFERROR(VLOOKUP(A:A,变更记录表_产品!A:K,11,0),"")</f>
        <v/>
      </c>
      <c r="N858" s="50" t="str">
        <f>IFERROR(VLOOKUP(A:A,变更记录表_产品!A:L,12,0),"")</f>
        <v/>
      </c>
      <c r="O858" s="20" t="str">
        <f t="shared" ca="1" si="13"/>
        <v/>
      </c>
      <c r="P858" s="65" t="str">
        <f>IFERROR(VLOOKUP(A:A,变更记录表_产品!A:O,15,0),"")</f>
        <v/>
      </c>
      <c r="Q858" s="70" t="str">
        <f>IFERROR(VLOOKUP(A:A,变更记录表_产品!A:P,16,0),"")</f>
        <v/>
      </c>
      <c r="R858" s="40" t="str">
        <f>IFERROR(VLOOKUP(A:A,变更记录表_产品!A:Q,17,0),"")</f>
        <v/>
      </c>
      <c r="S858" s="70"/>
      <c r="T858" s="71" t="s">
        <v>232</v>
      </c>
    </row>
    <row r="859" spans="1:20">
      <c r="A859" s="21"/>
      <c r="B859" s="50" t="str">
        <f>IFERROR(VLOOKUP(A:A,变更记录表_产品!A:B,2,0),"")</f>
        <v/>
      </c>
      <c r="C859" s="43" t="str">
        <f>IFERROR(VLOOKUP(A:A,变更记录表_产品!A:C,3,0),"")</f>
        <v/>
      </c>
      <c r="D859" s="43" t="str">
        <f>IFERROR(VLOOKUP(A:A,变更记录表_产品!A:D,4,0),"")</f>
        <v/>
      </c>
      <c r="E859" s="43" t="str">
        <f>IFERROR(VLOOKUP(A:A,变更记录表_产品!A:E,5,0),"")</f>
        <v/>
      </c>
      <c r="F859" s="40" t="str">
        <f>IFERROR(VLOOKUP(A:A,变更记录表_产品!A:F,6,0),"")</f>
        <v/>
      </c>
      <c r="G859" s="46" t="str">
        <f>IFERROR(VLOOKUP(A:A,变更记录表_产品!A:G,7,0),"")</f>
        <v/>
      </c>
      <c r="H859" s="57" t="str">
        <f>IFERROR(VLOOKUP(A:A,变更记录表_产品!A:I,9,0),"")</f>
        <v/>
      </c>
      <c r="I859" s="57" t="str">
        <f>IFERROR(VLOOKUP(A:A,变更记录表_产品!A:J,10,0),"")</f>
        <v/>
      </c>
      <c r="J859" s="61" t="str">
        <f>IFERROR(VLOOKUP(A:A,变更记录表_产品!A:H,8,0),"")</f>
        <v/>
      </c>
      <c r="K859" s="65" t="str">
        <f>IFERROR(VLOOKUP(A:A,变更记录表_产品!A:M,13,0),"")</f>
        <v/>
      </c>
      <c r="L859" s="65" t="str">
        <f>IFERROR(VLOOKUP(A:A,变更记录表_产品!A:N,14,0),"")</f>
        <v/>
      </c>
      <c r="M859" s="50" t="str">
        <f>IFERROR(VLOOKUP(A:A,变更记录表_产品!A:K,11,0),"")</f>
        <v/>
      </c>
      <c r="N859" s="50" t="str">
        <f>IFERROR(VLOOKUP(A:A,变更记录表_产品!A:L,12,0),"")</f>
        <v/>
      </c>
      <c r="O859" s="20" t="str">
        <f t="shared" ca="1" si="13"/>
        <v/>
      </c>
      <c r="P859" s="65" t="str">
        <f>IFERROR(VLOOKUP(A:A,变更记录表_产品!A:O,15,0),"")</f>
        <v/>
      </c>
      <c r="Q859" s="70" t="str">
        <f>IFERROR(VLOOKUP(A:A,变更记录表_产品!A:P,16,0),"")</f>
        <v/>
      </c>
      <c r="R859" s="40" t="str">
        <f>IFERROR(VLOOKUP(A:A,变更记录表_产品!A:Q,17,0),"")</f>
        <v/>
      </c>
      <c r="S859" s="70"/>
      <c r="T859" s="71" t="s">
        <v>232</v>
      </c>
    </row>
    <row r="860" spans="1:20">
      <c r="A860" s="21"/>
      <c r="B860" s="50" t="str">
        <f>IFERROR(VLOOKUP(A:A,变更记录表_产品!A:B,2,0),"")</f>
        <v/>
      </c>
      <c r="C860" s="43" t="str">
        <f>IFERROR(VLOOKUP(A:A,变更记录表_产品!A:C,3,0),"")</f>
        <v/>
      </c>
      <c r="D860" s="43" t="str">
        <f>IFERROR(VLOOKUP(A:A,变更记录表_产品!A:D,4,0),"")</f>
        <v/>
      </c>
      <c r="E860" s="43" t="str">
        <f>IFERROR(VLOOKUP(A:A,变更记录表_产品!A:E,5,0),"")</f>
        <v/>
      </c>
      <c r="F860" s="40" t="str">
        <f>IFERROR(VLOOKUP(A:A,变更记录表_产品!A:F,6,0),"")</f>
        <v/>
      </c>
      <c r="G860" s="46" t="str">
        <f>IFERROR(VLOOKUP(A:A,变更记录表_产品!A:G,7,0),"")</f>
        <v/>
      </c>
      <c r="H860" s="57" t="str">
        <f>IFERROR(VLOOKUP(A:A,变更记录表_产品!A:I,9,0),"")</f>
        <v/>
      </c>
      <c r="I860" s="57" t="str">
        <f>IFERROR(VLOOKUP(A:A,变更记录表_产品!A:J,10,0),"")</f>
        <v/>
      </c>
      <c r="J860" s="61" t="str">
        <f>IFERROR(VLOOKUP(A:A,变更记录表_产品!A:H,8,0),"")</f>
        <v/>
      </c>
      <c r="K860" s="65" t="str">
        <f>IFERROR(VLOOKUP(A:A,变更记录表_产品!A:M,13,0),"")</f>
        <v/>
      </c>
      <c r="L860" s="65" t="str">
        <f>IFERROR(VLOOKUP(A:A,变更记录表_产品!A:N,14,0),"")</f>
        <v/>
      </c>
      <c r="M860" s="50" t="str">
        <f>IFERROR(VLOOKUP(A:A,变更记录表_产品!A:K,11,0),"")</f>
        <v/>
      </c>
      <c r="N860" s="50" t="str">
        <f>IFERROR(VLOOKUP(A:A,变更记录表_产品!A:L,12,0),"")</f>
        <v/>
      </c>
      <c r="O860" s="20" t="str">
        <f t="shared" ca="1" si="13"/>
        <v/>
      </c>
      <c r="P860" s="65" t="str">
        <f>IFERROR(VLOOKUP(A:A,变更记录表_产品!A:O,15,0),"")</f>
        <v/>
      </c>
      <c r="Q860" s="70" t="str">
        <f>IFERROR(VLOOKUP(A:A,变更记录表_产品!A:P,16,0),"")</f>
        <v/>
      </c>
      <c r="R860" s="40" t="str">
        <f>IFERROR(VLOOKUP(A:A,变更记录表_产品!A:Q,17,0),"")</f>
        <v/>
      </c>
      <c r="S860" s="70"/>
      <c r="T860" s="71" t="s">
        <v>232</v>
      </c>
    </row>
    <row r="861" spans="1:20">
      <c r="A861" s="21"/>
      <c r="B861" s="50" t="str">
        <f>IFERROR(VLOOKUP(A:A,变更记录表_产品!A:B,2,0),"")</f>
        <v/>
      </c>
      <c r="C861" s="43" t="str">
        <f>IFERROR(VLOOKUP(A:A,变更记录表_产品!A:C,3,0),"")</f>
        <v/>
      </c>
      <c r="D861" s="43" t="str">
        <f>IFERROR(VLOOKUP(A:A,变更记录表_产品!A:D,4,0),"")</f>
        <v/>
      </c>
      <c r="E861" s="43" t="str">
        <f>IFERROR(VLOOKUP(A:A,变更记录表_产品!A:E,5,0),"")</f>
        <v/>
      </c>
      <c r="F861" s="40" t="str">
        <f>IFERROR(VLOOKUP(A:A,变更记录表_产品!A:F,6,0),"")</f>
        <v/>
      </c>
      <c r="G861" s="46" t="str">
        <f>IFERROR(VLOOKUP(A:A,变更记录表_产品!A:G,7,0),"")</f>
        <v/>
      </c>
      <c r="H861" s="57" t="str">
        <f>IFERROR(VLOOKUP(A:A,变更记录表_产品!A:I,9,0),"")</f>
        <v/>
      </c>
      <c r="I861" s="57" t="str">
        <f>IFERROR(VLOOKUP(A:A,变更记录表_产品!A:J,10,0),"")</f>
        <v/>
      </c>
      <c r="J861" s="61" t="str">
        <f>IFERROR(VLOOKUP(A:A,变更记录表_产品!A:H,8,0),"")</f>
        <v/>
      </c>
      <c r="K861" s="65" t="str">
        <f>IFERROR(VLOOKUP(A:A,变更记录表_产品!A:M,13,0),"")</f>
        <v/>
      </c>
      <c r="L861" s="65" t="str">
        <f>IFERROR(VLOOKUP(A:A,变更记录表_产品!A:N,14,0),"")</f>
        <v/>
      </c>
      <c r="M861" s="50" t="str">
        <f>IFERROR(VLOOKUP(A:A,变更记录表_产品!A:K,11,0),"")</f>
        <v/>
      </c>
      <c r="N861" s="50" t="str">
        <f>IFERROR(VLOOKUP(A:A,变更记录表_产品!A:L,12,0),"")</f>
        <v/>
      </c>
      <c r="O861" s="20" t="str">
        <f t="shared" ca="1" si="13"/>
        <v/>
      </c>
      <c r="P861" s="65" t="str">
        <f>IFERROR(VLOOKUP(A:A,变更记录表_产品!A:O,15,0),"")</f>
        <v/>
      </c>
      <c r="Q861" s="70" t="str">
        <f>IFERROR(VLOOKUP(A:A,变更记录表_产品!A:P,16,0),"")</f>
        <v/>
      </c>
      <c r="R861" s="40" t="str">
        <f>IFERROR(VLOOKUP(A:A,变更记录表_产品!A:Q,17,0),"")</f>
        <v/>
      </c>
      <c r="S861" s="70"/>
      <c r="T861" s="71" t="s">
        <v>232</v>
      </c>
    </row>
    <row r="862" spans="1:20">
      <c r="A862" s="21"/>
      <c r="B862" s="50" t="str">
        <f>IFERROR(VLOOKUP(A:A,变更记录表_产品!A:B,2,0),"")</f>
        <v/>
      </c>
      <c r="C862" s="43" t="str">
        <f>IFERROR(VLOOKUP(A:A,变更记录表_产品!A:C,3,0),"")</f>
        <v/>
      </c>
      <c r="D862" s="43" t="str">
        <f>IFERROR(VLOOKUP(A:A,变更记录表_产品!A:D,4,0),"")</f>
        <v/>
      </c>
      <c r="E862" s="43" t="str">
        <f>IFERROR(VLOOKUP(A:A,变更记录表_产品!A:E,5,0),"")</f>
        <v/>
      </c>
      <c r="F862" s="40" t="str">
        <f>IFERROR(VLOOKUP(A:A,变更记录表_产品!A:F,6,0),"")</f>
        <v/>
      </c>
      <c r="G862" s="46" t="str">
        <f>IFERROR(VLOOKUP(A:A,变更记录表_产品!A:G,7,0),"")</f>
        <v/>
      </c>
      <c r="H862" s="57" t="str">
        <f>IFERROR(VLOOKUP(A:A,变更记录表_产品!A:I,9,0),"")</f>
        <v/>
      </c>
      <c r="I862" s="57" t="str">
        <f>IFERROR(VLOOKUP(A:A,变更记录表_产品!A:J,10,0),"")</f>
        <v/>
      </c>
      <c r="J862" s="61" t="str">
        <f>IFERROR(VLOOKUP(A:A,变更记录表_产品!A:H,8,0),"")</f>
        <v/>
      </c>
      <c r="K862" s="65" t="str">
        <f>IFERROR(VLOOKUP(A:A,变更记录表_产品!A:M,13,0),"")</f>
        <v/>
      </c>
      <c r="L862" s="65" t="str">
        <f>IFERROR(VLOOKUP(A:A,变更记录表_产品!A:N,14,0),"")</f>
        <v/>
      </c>
      <c r="M862" s="50" t="str">
        <f>IFERROR(VLOOKUP(A:A,变更记录表_产品!A:K,11,0),"")</f>
        <v/>
      </c>
      <c r="N862" s="50" t="str">
        <f>IFERROR(VLOOKUP(A:A,变更记录表_产品!A:L,12,0),"")</f>
        <v/>
      </c>
      <c r="O862" s="20" t="str">
        <f t="shared" ca="1" si="13"/>
        <v/>
      </c>
      <c r="P862" s="65" t="str">
        <f>IFERROR(VLOOKUP(A:A,变更记录表_产品!A:O,15,0),"")</f>
        <v/>
      </c>
      <c r="Q862" s="70" t="str">
        <f>IFERROR(VLOOKUP(A:A,变更记录表_产品!A:P,16,0),"")</f>
        <v/>
      </c>
      <c r="R862" s="40" t="str">
        <f>IFERROR(VLOOKUP(A:A,变更记录表_产品!A:Q,17,0),"")</f>
        <v/>
      </c>
      <c r="S862" s="70"/>
      <c r="T862" s="71" t="s">
        <v>232</v>
      </c>
    </row>
    <row r="863" spans="1:20">
      <c r="A863" s="21"/>
      <c r="B863" s="50" t="str">
        <f>IFERROR(VLOOKUP(A:A,变更记录表_产品!A:B,2,0),"")</f>
        <v/>
      </c>
      <c r="C863" s="43" t="str">
        <f>IFERROR(VLOOKUP(A:A,变更记录表_产品!A:C,3,0),"")</f>
        <v/>
      </c>
      <c r="D863" s="43" t="str">
        <f>IFERROR(VLOOKUP(A:A,变更记录表_产品!A:D,4,0),"")</f>
        <v/>
      </c>
      <c r="E863" s="43" t="str">
        <f>IFERROR(VLOOKUP(A:A,变更记录表_产品!A:E,5,0),"")</f>
        <v/>
      </c>
      <c r="F863" s="40" t="str">
        <f>IFERROR(VLOOKUP(A:A,变更记录表_产品!A:F,6,0),"")</f>
        <v/>
      </c>
      <c r="G863" s="46" t="str">
        <f>IFERROR(VLOOKUP(A:A,变更记录表_产品!A:G,7,0),"")</f>
        <v/>
      </c>
      <c r="H863" s="57" t="str">
        <f>IFERROR(VLOOKUP(A:A,变更记录表_产品!A:I,9,0),"")</f>
        <v/>
      </c>
      <c r="I863" s="57" t="str">
        <f>IFERROR(VLOOKUP(A:A,变更记录表_产品!A:J,10,0),"")</f>
        <v/>
      </c>
      <c r="J863" s="61" t="str">
        <f>IFERROR(VLOOKUP(A:A,变更记录表_产品!A:H,8,0),"")</f>
        <v/>
      </c>
      <c r="K863" s="65" t="str">
        <f>IFERROR(VLOOKUP(A:A,变更记录表_产品!A:M,13,0),"")</f>
        <v/>
      </c>
      <c r="L863" s="65" t="str">
        <f>IFERROR(VLOOKUP(A:A,变更记录表_产品!A:N,14,0),"")</f>
        <v/>
      </c>
      <c r="M863" s="50" t="str">
        <f>IFERROR(VLOOKUP(A:A,变更记录表_产品!A:K,11,0),"")</f>
        <v/>
      </c>
      <c r="N863" s="50" t="str">
        <f>IFERROR(VLOOKUP(A:A,变更记录表_产品!A:L,12,0),"")</f>
        <v/>
      </c>
      <c r="O863" s="20" t="str">
        <f t="shared" ca="1" si="13"/>
        <v/>
      </c>
      <c r="P863" s="65" t="str">
        <f>IFERROR(VLOOKUP(A:A,变更记录表_产品!A:O,15,0),"")</f>
        <v/>
      </c>
      <c r="Q863" s="70" t="str">
        <f>IFERROR(VLOOKUP(A:A,变更记录表_产品!A:P,16,0),"")</f>
        <v/>
      </c>
      <c r="R863" s="40" t="str">
        <f>IFERROR(VLOOKUP(A:A,变更记录表_产品!A:Q,17,0),"")</f>
        <v/>
      </c>
      <c r="S863" s="70"/>
      <c r="T863" s="71" t="s">
        <v>232</v>
      </c>
    </row>
    <row r="864" spans="1:20">
      <c r="A864" s="21"/>
      <c r="B864" s="50" t="str">
        <f>IFERROR(VLOOKUP(A:A,变更记录表_产品!A:B,2,0),"")</f>
        <v/>
      </c>
      <c r="C864" s="43" t="str">
        <f>IFERROR(VLOOKUP(A:A,变更记录表_产品!A:C,3,0),"")</f>
        <v/>
      </c>
      <c r="D864" s="43" t="str">
        <f>IFERROR(VLOOKUP(A:A,变更记录表_产品!A:D,4,0),"")</f>
        <v/>
      </c>
      <c r="E864" s="43" t="str">
        <f>IFERROR(VLOOKUP(A:A,变更记录表_产品!A:E,5,0),"")</f>
        <v/>
      </c>
      <c r="F864" s="40" t="str">
        <f>IFERROR(VLOOKUP(A:A,变更记录表_产品!A:F,6,0),"")</f>
        <v/>
      </c>
      <c r="G864" s="46" t="str">
        <f>IFERROR(VLOOKUP(A:A,变更记录表_产品!A:G,7,0),"")</f>
        <v/>
      </c>
      <c r="H864" s="57" t="str">
        <f>IFERROR(VLOOKUP(A:A,变更记录表_产品!A:I,9,0),"")</f>
        <v/>
      </c>
      <c r="I864" s="57" t="str">
        <f>IFERROR(VLOOKUP(A:A,变更记录表_产品!A:J,10,0),"")</f>
        <v/>
      </c>
      <c r="J864" s="61" t="str">
        <f>IFERROR(VLOOKUP(A:A,变更记录表_产品!A:H,8,0),"")</f>
        <v/>
      </c>
      <c r="K864" s="65" t="str">
        <f>IFERROR(VLOOKUP(A:A,变更记录表_产品!A:M,13,0),"")</f>
        <v/>
      </c>
      <c r="L864" s="65" t="str">
        <f>IFERROR(VLOOKUP(A:A,变更记录表_产品!A:N,14,0),"")</f>
        <v/>
      </c>
      <c r="M864" s="50" t="str">
        <f>IFERROR(VLOOKUP(A:A,变更记录表_产品!A:K,11,0),"")</f>
        <v/>
      </c>
      <c r="N864" s="50" t="str">
        <f>IFERROR(VLOOKUP(A:A,变更记录表_产品!A:L,12,0),"")</f>
        <v/>
      </c>
      <c r="O864" s="20" t="str">
        <f t="shared" ca="1" si="13"/>
        <v/>
      </c>
      <c r="P864" s="65" t="str">
        <f>IFERROR(VLOOKUP(A:A,变更记录表_产品!A:O,15,0),"")</f>
        <v/>
      </c>
      <c r="Q864" s="70" t="str">
        <f>IFERROR(VLOOKUP(A:A,变更记录表_产品!A:P,16,0),"")</f>
        <v/>
      </c>
      <c r="R864" s="40" t="str">
        <f>IFERROR(VLOOKUP(A:A,变更记录表_产品!A:Q,17,0),"")</f>
        <v/>
      </c>
      <c r="S864" s="70"/>
      <c r="T864" s="71" t="s">
        <v>232</v>
      </c>
    </row>
    <row r="865" spans="1:20">
      <c r="A865" s="21"/>
      <c r="B865" s="50" t="str">
        <f>IFERROR(VLOOKUP(A:A,变更记录表_产品!A:B,2,0),"")</f>
        <v/>
      </c>
      <c r="C865" s="43" t="str">
        <f>IFERROR(VLOOKUP(A:A,变更记录表_产品!A:C,3,0),"")</f>
        <v/>
      </c>
      <c r="D865" s="43" t="str">
        <f>IFERROR(VLOOKUP(A:A,变更记录表_产品!A:D,4,0),"")</f>
        <v/>
      </c>
      <c r="E865" s="43" t="str">
        <f>IFERROR(VLOOKUP(A:A,变更记录表_产品!A:E,5,0),"")</f>
        <v/>
      </c>
      <c r="F865" s="40" t="str">
        <f>IFERROR(VLOOKUP(A:A,变更记录表_产品!A:F,6,0),"")</f>
        <v/>
      </c>
      <c r="G865" s="46" t="str">
        <f>IFERROR(VLOOKUP(A:A,变更记录表_产品!A:G,7,0),"")</f>
        <v/>
      </c>
      <c r="H865" s="57" t="str">
        <f>IFERROR(VLOOKUP(A:A,变更记录表_产品!A:I,9,0),"")</f>
        <v/>
      </c>
      <c r="I865" s="57" t="str">
        <f>IFERROR(VLOOKUP(A:A,变更记录表_产品!A:J,10,0),"")</f>
        <v/>
      </c>
      <c r="J865" s="61" t="str">
        <f>IFERROR(VLOOKUP(A:A,变更记录表_产品!A:H,8,0),"")</f>
        <v/>
      </c>
      <c r="K865" s="65" t="str">
        <f>IFERROR(VLOOKUP(A:A,变更记录表_产品!A:M,13,0),"")</f>
        <v/>
      </c>
      <c r="L865" s="65" t="str">
        <f>IFERROR(VLOOKUP(A:A,变更记录表_产品!A:N,14,0),"")</f>
        <v/>
      </c>
      <c r="M865" s="50" t="str">
        <f>IFERROR(VLOOKUP(A:A,变更记录表_产品!A:K,11,0),"")</f>
        <v/>
      </c>
      <c r="N865" s="50" t="str">
        <f>IFERROR(VLOOKUP(A:A,变更记录表_产品!A:L,12,0),"")</f>
        <v/>
      </c>
      <c r="O865" s="20" t="str">
        <f t="shared" ca="1" si="13"/>
        <v/>
      </c>
      <c r="P865" s="65" t="str">
        <f>IFERROR(VLOOKUP(A:A,变更记录表_产品!A:O,15,0),"")</f>
        <v/>
      </c>
      <c r="Q865" s="70" t="str">
        <f>IFERROR(VLOOKUP(A:A,变更记录表_产品!A:P,16,0),"")</f>
        <v/>
      </c>
      <c r="R865" s="40" t="str">
        <f>IFERROR(VLOOKUP(A:A,变更记录表_产品!A:Q,17,0),"")</f>
        <v/>
      </c>
      <c r="S865" s="70"/>
      <c r="T865" s="71" t="s">
        <v>232</v>
      </c>
    </row>
    <row r="866" spans="1:20">
      <c r="A866" s="21"/>
      <c r="B866" s="50" t="str">
        <f>IFERROR(VLOOKUP(A:A,变更记录表_产品!A:B,2,0),"")</f>
        <v/>
      </c>
      <c r="C866" s="43" t="str">
        <f>IFERROR(VLOOKUP(A:A,变更记录表_产品!A:C,3,0),"")</f>
        <v/>
      </c>
      <c r="D866" s="43" t="str">
        <f>IFERROR(VLOOKUP(A:A,变更记录表_产品!A:D,4,0),"")</f>
        <v/>
      </c>
      <c r="E866" s="43" t="str">
        <f>IFERROR(VLOOKUP(A:A,变更记录表_产品!A:E,5,0),"")</f>
        <v/>
      </c>
      <c r="F866" s="40" t="str">
        <f>IFERROR(VLOOKUP(A:A,变更记录表_产品!A:F,6,0),"")</f>
        <v/>
      </c>
      <c r="G866" s="46" t="str">
        <f>IFERROR(VLOOKUP(A:A,变更记录表_产品!A:G,7,0),"")</f>
        <v/>
      </c>
      <c r="H866" s="57" t="str">
        <f>IFERROR(VLOOKUP(A:A,变更记录表_产品!A:I,9,0),"")</f>
        <v/>
      </c>
      <c r="I866" s="57" t="str">
        <f>IFERROR(VLOOKUP(A:A,变更记录表_产品!A:J,10,0),"")</f>
        <v/>
      </c>
      <c r="J866" s="61" t="str">
        <f>IFERROR(VLOOKUP(A:A,变更记录表_产品!A:H,8,0),"")</f>
        <v/>
      </c>
      <c r="K866" s="65" t="str">
        <f>IFERROR(VLOOKUP(A:A,变更记录表_产品!A:M,13,0),"")</f>
        <v/>
      </c>
      <c r="L866" s="65" t="str">
        <f>IFERROR(VLOOKUP(A:A,变更记录表_产品!A:N,14,0),"")</f>
        <v/>
      </c>
      <c r="M866" s="50" t="str">
        <f>IFERROR(VLOOKUP(A:A,变更记录表_产品!A:K,11,0),"")</f>
        <v/>
      </c>
      <c r="N866" s="50" t="str">
        <f>IFERROR(VLOOKUP(A:A,变更记录表_产品!A:L,12,0),"")</f>
        <v/>
      </c>
      <c r="O866" s="20" t="str">
        <f t="shared" ca="1" si="13"/>
        <v/>
      </c>
      <c r="P866" s="65" t="str">
        <f>IFERROR(VLOOKUP(A:A,变更记录表_产品!A:O,15,0),"")</f>
        <v/>
      </c>
      <c r="Q866" s="70" t="str">
        <f>IFERROR(VLOOKUP(A:A,变更记录表_产品!A:P,16,0),"")</f>
        <v/>
      </c>
      <c r="R866" s="40" t="str">
        <f>IFERROR(VLOOKUP(A:A,变更记录表_产品!A:Q,17,0),"")</f>
        <v/>
      </c>
      <c r="S866" s="70"/>
      <c r="T866" s="71" t="s">
        <v>232</v>
      </c>
    </row>
    <row r="867" spans="1:20">
      <c r="A867" s="21"/>
      <c r="B867" s="50" t="str">
        <f>IFERROR(VLOOKUP(A:A,变更记录表_产品!A:B,2,0),"")</f>
        <v/>
      </c>
      <c r="C867" s="43" t="str">
        <f>IFERROR(VLOOKUP(A:A,变更记录表_产品!A:C,3,0),"")</f>
        <v/>
      </c>
      <c r="D867" s="43" t="str">
        <f>IFERROR(VLOOKUP(A:A,变更记录表_产品!A:D,4,0),"")</f>
        <v/>
      </c>
      <c r="E867" s="43" t="str">
        <f>IFERROR(VLOOKUP(A:A,变更记录表_产品!A:E,5,0),"")</f>
        <v/>
      </c>
      <c r="F867" s="40" t="str">
        <f>IFERROR(VLOOKUP(A:A,变更记录表_产品!A:F,6,0),"")</f>
        <v/>
      </c>
      <c r="G867" s="46" t="str">
        <f>IFERROR(VLOOKUP(A:A,变更记录表_产品!A:G,7,0),"")</f>
        <v/>
      </c>
      <c r="H867" s="57" t="str">
        <f>IFERROR(VLOOKUP(A:A,变更记录表_产品!A:I,9,0),"")</f>
        <v/>
      </c>
      <c r="I867" s="57" t="str">
        <f>IFERROR(VLOOKUP(A:A,变更记录表_产品!A:J,10,0),"")</f>
        <v/>
      </c>
      <c r="J867" s="61" t="str">
        <f>IFERROR(VLOOKUP(A:A,变更记录表_产品!A:H,8,0),"")</f>
        <v/>
      </c>
      <c r="K867" s="65" t="str">
        <f>IFERROR(VLOOKUP(A:A,变更记录表_产品!A:M,13,0),"")</f>
        <v/>
      </c>
      <c r="L867" s="65" t="str">
        <f>IFERROR(VLOOKUP(A:A,变更记录表_产品!A:N,14,0),"")</f>
        <v/>
      </c>
      <c r="M867" s="50" t="str">
        <f>IFERROR(VLOOKUP(A:A,变更记录表_产品!A:K,11,0),"")</f>
        <v/>
      </c>
      <c r="N867" s="50" t="str">
        <f>IFERROR(VLOOKUP(A:A,变更记录表_产品!A:L,12,0),"")</f>
        <v/>
      </c>
      <c r="O867" s="20" t="str">
        <f t="shared" ca="1" si="13"/>
        <v/>
      </c>
      <c r="P867" s="65" t="str">
        <f>IFERROR(VLOOKUP(A:A,变更记录表_产品!A:O,15,0),"")</f>
        <v/>
      </c>
      <c r="Q867" s="70" t="str">
        <f>IFERROR(VLOOKUP(A:A,变更记录表_产品!A:P,16,0),"")</f>
        <v/>
      </c>
      <c r="R867" s="40" t="str">
        <f>IFERROR(VLOOKUP(A:A,变更记录表_产品!A:Q,17,0),"")</f>
        <v/>
      </c>
      <c r="S867" s="70"/>
      <c r="T867" s="71" t="s">
        <v>232</v>
      </c>
    </row>
    <row r="868" spans="1:20">
      <c r="A868" s="21"/>
      <c r="B868" s="50" t="str">
        <f>IFERROR(VLOOKUP(A:A,变更记录表_产品!A:B,2,0),"")</f>
        <v/>
      </c>
      <c r="C868" s="43" t="str">
        <f>IFERROR(VLOOKUP(A:A,变更记录表_产品!A:C,3,0),"")</f>
        <v/>
      </c>
      <c r="D868" s="43" t="str">
        <f>IFERROR(VLOOKUP(A:A,变更记录表_产品!A:D,4,0),"")</f>
        <v/>
      </c>
      <c r="E868" s="43" t="str">
        <f>IFERROR(VLOOKUP(A:A,变更记录表_产品!A:E,5,0),"")</f>
        <v/>
      </c>
      <c r="F868" s="40" t="str">
        <f>IFERROR(VLOOKUP(A:A,变更记录表_产品!A:F,6,0),"")</f>
        <v/>
      </c>
      <c r="G868" s="46" t="str">
        <f>IFERROR(VLOOKUP(A:A,变更记录表_产品!A:G,7,0),"")</f>
        <v/>
      </c>
      <c r="H868" s="57" t="str">
        <f>IFERROR(VLOOKUP(A:A,变更记录表_产品!A:I,9,0),"")</f>
        <v/>
      </c>
      <c r="I868" s="57" t="str">
        <f>IFERROR(VLOOKUP(A:A,变更记录表_产品!A:J,10,0),"")</f>
        <v/>
      </c>
      <c r="J868" s="61" t="str">
        <f>IFERROR(VLOOKUP(A:A,变更记录表_产品!A:H,8,0),"")</f>
        <v/>
      </c>
      <c r="K868" s="65" t="str">
        <f>IFERROR(VLOOKUP(A:A,变更记录表_产品!A:M,13,0),"")</f>
        <v/>
      </c>
      <c r="L868" s="65" t="str">
        <f>IFERROR(VLOOKUP(A:A,变更记录表_产品!A:N,14,0),"")</f>
        <v/>
      </c>
      <c r="M868" s="50" t="str">
        <f>IFERROR(VLOOKUP(A:A,变更记录表_产品!A:K,11,0),"")</f>
        <v/>
      </c>
      <c r="N868" s="50" t="str">
        <f>IFERROR(VLOOKUP(A:A,变更记录表_产品!A:L,12,0),"")</f>
        <v/>
      </c>
      <c r="O868" s="20" t="str">
        <f t="shared" ca="1" si="13"/>
        <v/>
      </c>
      <c r="P868" s="65" t="str">
        <f>IFERROR(VLOOKUP(A:A,变更记录表_产品!A:O,15,0),"")</f>
        <v/>
      </c>
      <c r="Q868" s="70" t="str">
        <f>IFERROR(VLOOKUP(A:A,变更记录表_产品!A:P,16,0),"")</f>
        <v/>
      </c>
      <c r="R868" s="40" t="str">
        <f>IFERROR(VLOOKUP(A:A,变更记录表_产品!A:Q,17,0),"")</f>
        <v/>
      </c>
      <c r="S868" s="70"/>
      <c r="T868" s="71" t="s">
        <v>232</v>
      </c>
    </row>
    <row r="869" spans="1:20">
      <c r="A869" s="21"/>
      <c r="B869" s="50" t="str">
        <f>IFERROR(VLOOKUP(A:A,变更记录表_产品!A:B,2,0),"")</f>
        <v/>
      </c>
      <c r="C869" s="43" t="str">
        <f>IFERROR(VLOOKUP(A:A,变更记录表_产品!A:C,3,0),"")</f>
        <v/>
      </c>
      <c r="D869" s="43" t="str">
        <f>IFERROR(VLOOKUP(A:A,变更记录表_产品!A:D,4,0),"")</f>
        <v/>
      </c>
      <c r="E869" s="43" t="str">
        <f>IFERROR(VLOOKUP(A:A,变更记录表_产品!A:E,5,0),"")</f>
        <v/>
      </c>
      <c r="F869" s="40" t="str">
        <f>IFERROR(VLOOKUP(A:A,变更记录表_产品!A:F,6,0),"")</f>
        <v/>
      </c>
      <c r="G869" s="46" t="str">
        <f>IFERROR(VLOOKUP(A:A,变更记录表_产品!A:G,7,0),"")</f>
        <v/>
      </c>
      <c r="H869" s="57" t="str">
        <f>IFERROR(VLOOKUP(A:A,变更记录表_产品!A:I,9,0),"")</f>
        <v/>
      </c>
      <c r="I869" s="57" t="str">
        <f>IFERROR(VLOOKUP(A:A,变更记录表_产品!A:J,10,0),"")</f>
        <v/>
      </c>
      <c r="J869" s="61" t="str">
        <f>IFERROR(VLOOKUP(A:A,变更记录表_产品!A:H,8,0),"")</f>
        <v/>
      </c>
      <c r="K869" s="65" t="str">
        <f>IFERROR(VLOOKUP(A:A,变更记录表_产品!A:M,13,0),"")</f>
        <v/>
      </c>
      <c r="L869" s="65" t="str">
        <f>IFERROR(VLOOKUP(A:A,变更记录表_产品!A:N,14,0),"")</f>
        <v/>
      </c>
      <c r="M869" s="50" t="str">
        <f>IFERROR(VLOOKUP(A:A,变更记录表_产品!A:K,11,0),"")</f>
        <v/>
      </c>
      <c r="N869" s="50" t="str">
        <f>IFERROR(VLOOKUP(A:A,变更记录表_产品!A:L,12,0),"")</f>
        <v/>
      </c>
      <c r="O869" s="20" t="str">
        <f t="shared" ca="1" si="13"/>
        <v/>
      </c>
      <c r="P869" s="65" t="str">
        <f>IFERROR(VLOOKUP(A:A,变更记录表_产品!A:O,15,0),"")</f>
        <v/>
      </c>
      <c r="Q869" s="70" t="str">
        <f>IFERROR(VLOOKUP(A:A,变更记录表_产品!A:P,16,0),"")</f>
        <v/>
      </c>
      <c r="R869" s="40" t="str">
        <f>IFERROR(VLOOKUP(A:A,变更记录表_产品!A:Q,17,0),"")</f>
        <v/>
      </c>
      <c r="S869" s="70"/>
      <c r="T869" s="71" t="s">
        <v>232</v>
      </c>
    </row>
    <row r="870" spans="1:20">
      <c r="A870" s="21"/>
      <c r="B870" s="50" t="str">
        <f>IFERROR(VLOOKUP(A:A,变更记录表_产品!A:B,2,0),"")</f>
        <v/>
      </c>
      <c r="C870" s="43" t="str">
        <f>IFERROR(VLOOKUP(A:A,变更记录表_产品!A:C,3,0),"")</f>
        <v/>
      </c>
      <c r="D870" s="43" t="str">
        <f>IFERROR(VLOOKUP(A:A,变更记录表_产品!A:D,4,0),"")</f>
        <v/>
      </c>
      <c r="E870" s="43" t="str">
        <f>IFERROR(VLOOKUP(A:A,变更记录表_产品!A:E,5,0),"")</f>
        <v/>
      </c>
      <c r="F870" s="40" t="str">
        <f>IFERROR(VLOOKUP(A:A,变更记录表_产品!A:F,6,0),"")</f>
        <v/>
      </c>
      <c r="G870" s="46" t="str">
        <f>IFERROR(VLOOKUP(A:A,变更记录表_产品!A:G,7,0),"")</f>
        <v/>
      </c>
      <c r="H870" s="57" t="str">
        <f>IFERROR(VLOOKUP(A:A,变更记录表_产品!A:I,9,0),"")</f>
        <v/>
      </c>
      <c r="I870" s="57" t="str">
        <f>IFERROR(VLOOKUP(A:A,变更记录表_产品!A:J,10,0),"")</f>
        <v/>
      </c>
      <c r="J870" s="61" t="str">
        <f>IFERROR(VLOOKUP(A:A,变更记录表_产品!A:H,8,0),"")</f>
        <v/>
      </c>
      <c r="K870" s="65" t="str">
        <f>IFERROR(VLOOKUP(A:A,变更记录表_产品!A:M,13,0),"")</f>
        <v/>
      </c>
      <c r="L870" s="65" t="str">
        <f>IFERROR(VLOOKUP(A:A,变更记录表_产品!A:N,14,0),"")</f>
        <v/>
      </c>
      <c r="M870" s="50" t="str">
        <f>IFERROR(VLOOKUP(A:A,变更记录表_产品!A:K,11,0),"")</f>
        <v/>
      </c>
      <c r="N870" s="50" t="str">
        <f>IFERROR(VLOOKUP(A:A,变更记录表_产品!A:L,12,0),"")</f>
        <v/>
      </c>
      <c r="O870" s="20" t="str">
        <f t="shared" ca="1" si="13"/>
        <v/>
      </c>
      <c r="P870" s="65" t="str">
        <f>IFERROR(VLOOKUP(A:A,变更记录表_产品!A:O,15,0),"")</f>
        <v/>
      </c>
      <c r="Q870" s="70" t="str">
        <f>IFERROR(VLOOKUP(A:A,变更记录表_产品!A:P,16,0),"")</f>
        <v/>
      </c>
      <c r="R870" s="40" t="str">
        <f>IFERROR(VLOOKUP(A:A,变更记录表_产品!A:Q,17,0),"")</f>
        <v/>
      </c>
      <c r="S870" s="70"/>
      <c r="T870" s="71" t="s">
        <v>232</v>
      </c>
    </row>
    <row r="871" spans="1:20">
      <c r="A871" s="21"/>
      <c r="B871" s="50" t="str">
        <f>IFERROR(VLOOKUP(A:A,变更记录表_产品!A:B,2,0),"")</f>
        <v/>
      </c>
      <c r="C871" s="43" t="str">
        <f>IFERROR(VLOOKUP(A:A,变更记录表_产品!A:C,3,0),"")</f>
        <v/>
      </c>
      <c r="D871" s="43" t="str">
        <f>IFERROR(VLOOKUP(A:A,变更记录表_产品!A:D,4,0),"")</f>
        <v/>
      </c>
      <c r="E871" s="43" t="str">
        <f>IFERROR(VLOOKUP(A:A,变更记录表_产品!A:E,5,0),"")</f>
        <v/>
      </c>
      <c r="F871" s="40" t="str">
        <f>IFERROR(VLOOKUP(A:A,变更记录表_产品!A:F,6,0),"")</f>
        <v/>
      </c>
      <c r="G871" s="46" t="str">
        <f>IFERROR(VLOOKUP(A:A,变更记录表_产品!A:G,7,0),"")</f>
        <v/>
      </c>
      <c r="H871" s="57" t="str">
        <f>IFERROR(VLOOKUP(A:A,变更记录表_产品!A:I,9,0),"")</f>
        <v/>
      </c>
      <c r="I871" s="57" t="str">
        <f>IFERROR(VLOOKUP(A:A,变更记录表_产品!A:J,10,0),"")</f>
        <v/>
      </c>
      <c r="J871" s="61" t="str">
        <f>IFERROR(VLOOKUP(A:A,变更记录表_产品!A:H,8,0),"")</f>
        <v/>
      </c>
      <c r="K871" s="65" t="str">
        <f>IFERROR(VLOOKUP(A:A,变更记录表_产品!A:M,13,0),"")</f>
        <v/>
      </c>
      <c r="L871" s="65" t="str">
        <f>IFERROR(VLOOKUP(A:A,变更记录表_产品!A:N,14,0),"")</f>
        <v/>
      </c>
      <c r="M871" s="50" t="str">
        <f>IFERROR(VLOOKUP(A:A,变更记录表_产品!A:K,11,0),"")</f>
        <v/>
      </c>
      <c r="N871" s="50" t="str">
        <f>IFERROR(VLOOKUP(A:A,变更记录表_产品!A:L,12,0),"")</f>
        <v/>
      </c>
      <c r="O871" s="20" t="str">
        <f t="shared" ca="1" si="13"/>
        <v/>
      </c>
      <c r="P871" s="65" t="str">
        <f>IFERROR(VLOOKUP(A:A,变更记录表_产品!A:O,15,0),"")</f>
        <v/>
      </c>
      <c r="Q871" s="70" t="str">
        <f>IFERROR(VLOOKUP(A:A,变更记录表_产品!A:P,16,0),"")</f>
        <v/>
      </c>
      <c r="R871" s="40" t="str">
        <f>IFERROR(VLOOKUP(A:A,变更记录表_产品!A:Q,17,0),"")</f>
        <v/>
      </c>
      <c r="S871" s="70"/>
      <c r="T871" s="71" t="s">
        <v>232</v>
      </c>
    </row>
    <row r="872" spans="1:20">
      <c r="A872" s="21"/>
      <c r="B872" s="50" t="str">
        <f>IFERROR(VLOOKUP(A:A,变更记录表_产品!A:B,2,0),"")</f>
        <v/>
      </c>
      <c r="C872" s="43" t="str">
        <f>IFERROR(VLOOKUP(A:A,变更记录表_产品!A:C,3,0),"")</f>
        <v/>
      </c>
      <c r="D872" s="43" t="str">
        <f>IFERROR(VLOOKUP(A:A,变更记录表_产品!A:D,4,0),"")</f>
        <v/>
      </c>
      <c r="E872" s="43" t="str">
        <f>IFERROR(VLOOKUP(A:A,变更记录表_产品!A:E,5,0),"")</f>
        <v/>
      </c>
      <c r="F872" s="40" t="str">
        <f>IFERROR(VLOOKUP(A:A,变更记录表_产品!A:F,6,0),"")</f>
        <v/>
      </c>
      <c r="G872" s="46" t="str">
        <f>IFERROR(VLOOKUP(A:A,变更记录表_产品!A:G,7,0),"")</f>
        <v/>
      </c>
      <c r="H872" s="57" t="str">
        <f>IFERROR(VLOOKUP(A:A,变更记录表_产品!A:I,9,0),"")</f>
        <v/>
      </c>
      <c r="I872" s="57" t="str">
        <f>IFERROR(VLOOKUP(A:A,变更记录表_产品!A:J,10,0),"")</f>
        <v/>
      </c>
      <c r="J872" s="61" t="str">
        <f>IFERROR(VLOOKUP(A:A,变更记录表_产品!A:H,8,0),"")</f>
        <v/>
      </c>
      <c r="K872" s="65" t="str">
        <f>IFERROR(VLOOKUP(A:A,变更记录表_产品!A:M,13,0),"")</f>
        <v/>
      </c>
      <c r="L872" s="65" t="str">
        <f>IFERROR(VLOOKUP(A:A,变更记录表_产品!A:N,14,0),"")</f>
        <v/>
      </c>
      <c r="M872" s="50" t="str">
        <f>IFERROR(VLOOKUP(A:A,变更记录表_产品!A:K,11,0),"")</f>
        <v/>
      </c>
      <c r="N872" s="50" t="str">
        <f>IFERROR(VLOOKUP(A:A,变更记录表_产品!A:L,12,0),"")</f>
        <v/>
      </c>
      <c r="O872" s="20" t="str">
        <f t="shared" ca="1" si="13"/>
        <v/>
      </c>
      <c r="P872" s="65" t="str">
        <f>IFERROR(VLOOKUP(A:A,变更记录表_产品!A:O,15,0),"")</f>
        <v/>
      </c>
      <c r="Q872" s="70" t="str">
        <f>IFERROR(VLOOKUP(A:A,变更记录表_产品!A:P,16,0),"")</f>
        <v/>
      </c>
      <c r="R872" s="40" t="str">
        <f>IFERROR(VLOOKUP(A:A,变更记录表_产品!A:Q,17,0),"")</f>
        <v/>
      </c>
      <c r="S872" s="70"/>
      <c r="T872" s="71" t="s">
        <v>232</v>
      </c>
    </row>
    <row r="873" spans="1:20">
      <c r="A873" s="21"/>
      <c r="B873" s="50" t="str">
        <f>IFERROR(VLOOKUP(A:A,变更记录表_产品!A:B,2,0),"")</f>
        <v/>
      </c>
      <c r="C873" s="43" t="str">
        <f>IFERROR(VLOOKUP(A:A,变更记录表_产品!A:C,3,0),"")</f>
        <v/>
      </c>
      <c r="D873" s="43" t="str">
        <f>IFERROR(VLOOKUP(A:A,变更记录表_产品!A:D,4,0),"")</f>
        <v/>
      </c>
      <c r="E873" s="43" t="str">
        <f>IFERROR(VLOOKUP(A:A,变更记录表_产品!A:E,5,0),"")</f>
        <v/>
      </c>
      <c r="F873" s="40" t="str">
        <f>IFERROR(VLOOKUP(A:A,变更记录表_产品!A:F,6,0),"")</f>
        <v/>
      </c>
      <c r="G873" s="46" t="str">
        <f>IFERROR(VLOOKUP(A:A,变更记录表_产品!A:G,7,0),"")</f>
        <v/>
      </c>
      <c r="H873" s="57" t="str">
        <f>IFERROR(VLOOKUP(A:A,变更记录表_产品!A:I,9,0),"")</f>
        <v/>
      </c>
      <c r="I873" s="57" t="str">
        <f>IFERROR(VLOOKUP(A:A,变更记录表_产品!A:J,10,0),"")</f>
        <v/>
      </c>
      <c r="J873" s="61" t="str">
        <f>IFERROR(VLOOKUP(A:A,变更记录表_产品!A:H,8,0),"")</f>
        <v/>
      </c>
      <c r="K873" s="65" t="str">
        <f>IFERROR(VLOOKUP(A:A,变更记录表_产品!A:M,13,0),"")</f>
        <v/>
      </c>
      <c r="L873" s="65" t="str">
        <f>IFERROR(VLOOKUP(A:A,变更记录表_产品!A:N,14,0),"")</f>
        <v/>
      </c>
      <c r="M873" s="50" t="str">
        <f>IFERROR(VLOOKUP(A:A,变更记录表_产品!A:K,11,0),"")</f>
        <v/>
      </c>
      <c r="N873" s="50" t="str">
        <f>IFERROR(VLOOKUP(A:A,变更记录表_产品!A:L,12,0),"")</f>
        <v/>
      </c>
      <c r="O873" s="20" t="str">
        <f t="shared" ca="1" si="13"/>
        <v/>
      </c>
      <c r="P873" s="65" t="str">
        <f>IFERROR(VLOOKUP(A:A,变更记录表_产品!A:O,15,0),"")</f>
        <v/>
      </c>
      <c r="Q873" s="70" t="str">
        <f>IFERROR(VLOOKUP(A:A,变更记录表_产品!A:P,16,0),"")</f>
        <v/>
      </c>
      <c r="R873" s="40" t="str">
        <f>IFERROR(VLOOKUP(A:A,变更记录表_产品!A:Q,17,0),"")</f>
        <v/>
      </c>
      <c r="S873" s="70"/>
      <c r="T873" s="71" t="s">
        <v>232</v>
      </c>
    </row>
    <row r="874" spans="1:20">
      <c r="A874" s="21"/>
      <c r="B874" s="50" t="str">
        <f>IFERROR(VLOOKUP(A:A,变更记录表_产品!A:B,2,0),"")</f>
        <v/>
      </c>
      <c r="C874" s="43" t="str">
        <f>IFERROR(VLOOKUP(A:A,变更记录表_产品!A:C,3,0),"")</f>
        <v/>
      </c>
      <c r="D874" s="43" t="str">
        <f>IFERROR(VLOOKUP(A:A,变更记录表_产品!A:D,4,0),"")</f>
        <v/>
      </c>
      <c r="E874" s="43" t="str">
        <f>IFERROR(VLOOKUP(A:A,变更记录表_产品!A:E,5,0),"")</f>
        <v/>
      </c>
      <c r="F874" s="40" t="str">
        <f>IFERROR(VLOOKUP(A:A,变更记录表_产品!A:F,6,0),"")</f>
        <v/>
      </c>
      <c r="G874" s="46" t="str">
        <f>IFERROR(VLOOKUP(A:A,变更记录表_产品!A:G,7,0),"")</f>
        <v/>
      </c>
      <c r="H874" s="57" t="str">
        <f>IFERROR(VLOOKUP(A:A,变更记录表_产品!A:I,9,0),"")</f>
        <v/>
      </c>
      <c r="I874" s="57" t="str">
        <f>IFERROR(VLOOKUP(A:A,变更记录表_产品!A:J,10,0),"")</f>
        <v/>
      </c>
      <c r="J874" s="61" t="str">
        <f>IFERROR(VLOOKUP(A:A,变更记录表_产品!A:H,8,0),"")</f>
        <v/>
      </c>
      <c r="K874" s="65" t="str">
        <f>IFERROR(VLOOKUP(A:A,变更记录表_产品!A:M,13,0),"")</f>
        <v/>
      </c>
      <c r="L874" s="65" t="str">
        <f>IFERROR(VLOOKUP(A:A,变更记录表_产品!A:N,14,0),"")</f>
        <v/>
      </c>
      <c r="M874" s="50" t="str">
        <f>IFERROR(VLOOKUP(A:A,变更记录表_产品!A:K,11,0),"")</f>
        <v/>
      </c>
      <c r="N874" s="50" t="str">
        <f>IFERROR(VLOOKUP(A:A,变更记录表_产品!A:L,12,0),"")</f>
        <v/>
      </c>
      <c r="O874" s="20" t="str">
        <f t="shared" ca="1" si="13"/>
        <v/>
      </c>
      <c r="P874" s="65" t="str">
        <f>IFERROR(VLOOKUP(A:A,变更记录表_产品!A:O,15,0),"")</f>
        <v/>
      </c>
      <c r="Q874" s="70" t="str">
        <f>IFERROR(VLOOKUP(A:A,变更记录表_产品!A:P,16,0),"")</f>
        <v/>
      </c>
      <c r="R874" s="40" t="str">
        <f>IFERROR(VLOOKUP(A:A,变更记录表_产品!A:Q,17,0),"")</f>
        <v/>
      </c>
      <c r="S874" s="70"/>
      <c r="T874" s="71" t="s">
        <v>232</v>
      </c>
    </row>
    <row r="875" spans="1:20">
      <c r="A875" s="21"/>
      <c r="B875" s="50" t="str">
        <f>IFERROR(VLOOKUP(A:A,变更记录表_产品!A:B,2,0),"")</f>
        <v/>
      </c>
      <c r="C875" s="43" t="str">
        <f>IFERROR(VLOOKUP(A:A,变更记录表_产品!A:C,3,0),"")</f>
        <v/>
      </c>
      <c r="D875" s="43" t="str">
        <f>IFERROR(VLOOKUP(A:A,变更记录表_产品!A:D,4,0),"")</f>
        <v/>
      </c>
      <c r="E875" s="43" t="str">
        <f>IFERROR(VLOOKUP(A:A,变更记录表_产品!A:E,5,0),"")</f>
        <v/>
      </c>
      <c r="F875" s="40" t="str">
        <f>IFERROR(VLOOKUP(A:A,变更记录表_产品!A:F,6,0),"")</f>
        <v/>
      </c>
      <c r="G875" s="46" t="str">
        <f>IFERROR(VLOOKUP(A:A,变更记录表_产品!A:G,7,0),"")</f>
        <v/>
      </c>
      <c r="H875" s="57" t="str">
        <f>IFERROR(VLOOKUP(A:A,变更记录表_产品!A:I,9,0),"")</f>
        <v/>
      </c>
      <c r="I875" s="57" t="str">
        <f>IFERROR(VLOOKUP(A:A,变更记录表_产品!A:J,10,0),"")</f>
        <v/>
      </c>
      <c r="J875" s="61" t="str">
        <f>IFERROR(VLOOKUP(A:A,变更记录表_产品!A:H,8,0),"")</f>
        <v/>
      </c>
      <c r="K875" s="65" t="str">
        <f>IFERROR(VLOOKUP(A:A,变更记录表_产品!A:M,13,0),"")</f>
        <v/>
      </c>
      <c r="L875" s="65" t="str">
        <f>IFERROR(VLOOKUP(A:A,变更记录表_产品!A:N,14,0),"")</f>
        <v/>
      </c>
      <c r="M875" s="50" t="str">
        <f>IFERROR(VLOOKUP(A:A,变更记录表_产品!A:K,11,0),"")</f>
        <v/>
      </c>
      <c r="N875" s="50" t="str">
        <f>IFERROR(VLOOKUP(A:A,变更记录表_产品!A:L,12,0),"")</f>
        <v/>
      </c>
      <c r="O875" s="20" t="str">
        <f t="shared" ca="1" si="13"/>
        <v/>
      </c>
      <c r="P875" s="65" t="str">
        <f>IFERROR(VLOOKUP(A:A,变更记录表_产品!A:O,15,0),"")</f>
        <v/>
      </c>
      <c r="Q875" s="70" t="str">
        <f>IFERROR(VLOOKUP(A:A,变更记录表_产品!A:P,16,0),"")</f>
        <v/>
      </c>
      <c r="R875" s="40" t="str">
        <f>IFERROR(VLOOKUP(A:A,变更记录表_产品!A:Q,17,0),"")</f>
        <v/>
      </c>
      <c r="S875" s="70"/>
      <c r="T875" s="71" t="s">
        <v>232</v>
      </c>
    </row>
    <row r="876" spans="1:20">
      <c r="A876" s="21"/>
      <c r="B876" s="50" t="str">
        <f>IFERROR(VLOOKUP(A:A,变更记录表_产品!A:B,2,0),"")</f>
        <v/>
      </c>
      <c r="C876" s="43" t="str">
        <f>IFERROR(VLOOKUP(A:A,变更记录表_产品!A:C,3,0),"")</f>
        <v/>
      </c>
      <c r="D876" s="43" t="str">
        <f>IFERROR(VLOOKUP(A:A,变更记录表_产品!A:D,4,0),"")</f>
        <v/>
      </c>
      <c r="E876" s="43" t="str">
        <f>IFERROR(VLOOKUP(A:A,变更记录表_产品!A:E,5,0),"")</f>
        <v/>
      </c>
      <c r="F876" s="40" t="str">
        <f>IFERROR(VLOOKUP(A:A,变更记录表_产品!A:F,6,0),"")</f>
        <v/>
      </c>
      <c r="G876" s="46" t="str">
        <f>IFERROR(VLOOKUP(A:A,变更记录表_产品!A:G,7,0),"")</f>
        <v/>
      </c>
      <c r="H876" s="57" t="str">
        <f>IFERROR(VLOOKUP(A:A,变更记录表_产品!A:I,9,0),"")</f>
        <v/>
      </c>
      <c r="I876" s="57" t="str">
        <f>IFERROR(VLOOKUP(A:A,变更记录表_产品!A:J,10,0),"")</f>
        <v/>
      </c>
      <c r="J876" s="61" t="str">
        <f>IFERROR(VLOOKUP(A:A,变更记录表_产品!A:H,8,0),"")</f>
        <v/>
      </c>
      <c r="K876" s="65" t="str">
        <f>IFERROR(VLOOKUP(A:A,变更记录表_产品!A:M,13,0),"")</f>
        <v/>
      </c>
      <c r="L876" s="65" t="str">
        <f>IFERROR(VLOOKUP(A:A,变更记录表_产品!A:N,14,0),"")</f>
        <v/>
      </c>
      <c r="M876" s="50" t="str">
        <f>IFERROR(VLOOKUP(A:A,变更记录表_产品!A:K,11,0),"")</f>
        <v/>
      </c>
      <c r="N876" s="50" t="str">
        <f>IFERROR(VLOOKUP(A:A,变更记录表_产品!A:L,12,0),"")</f>
        <v/>
      </c>
      <c r="O876" s="20" t="str">
        <f t="shared" ca="1" si="13"/>
        <v/>
      </c>
      <c r="P876" s="65" t="str">
        <f>IFERROR(VLOOKUP(A:A,变更记录表_产品!A:O,15,0),"")</f>
        <v/>
      </c>
      <c r="Q876" s="70" t="str">
        <f>IFERROR(VLOOKUP(A:A,变更记录表_产品!A:P,16,0),"")</f>
        <v/>
      </c>
      <c r="R876" s="40" t="str">
        <f>IFERROR(VLOOKUP(A:A,变更记录表_产品!A:Q,17,0),"")</f>
        <v/>
      </c>
      <c r="S876" s="70"/>
      <c r="T876" s="71" t="s">
        <v>232</v>
      </c>
    </row>
    <row r="877" spans="1:20">
      <c r="A877" s="21"/>
      <c r="B877" s="50" t="str">
        <f>IFERROR(VLOOKUP(A:A,变更记录表_产品!A:B,2,0),"")</f>
        <v/>
      </c>
      <c r="C877" s="43" t="str">
        <f>IFERROR(VLOOKUP(A:A,变更记录表_产品!A:C,3,0),"")</f>
        <v/>
      </c>
      <c r="D877" s="43" t="str">
        <f>IFERROR(VLOOKUP(A:A,变更记录表_产品!A:D,4,0),"")</f>
        <v/>
      </c>
      <c r="E877" s="43" t="str">
        <f>IFERROR(VLOOKUP(A:A,变更记录表_产品!A:E,5,0),"")</f>
        <v/>
      </c>
      <c r="F877" s="40" t="str">
        <f>IFERROR(VLOOKUP(A:A,变更记录表_产品!A:F,6,0),"")</f>
        <v/>
      </c>
      <c r="G877" s="46" t="str">
        <f>IFERROR(VLOOKUP(A:A,变更记录表_产品!A:G,7,0),"")</f>
        <v/>
      </c>
      <c r="H877" s="57" t="str">
        <f>IFERROR(VLOOKUP(A:A,变更记录表_产品!A:I,9,0),"")</f>
        <v/>
      </c>
      <c r="I877" s="57" t="str">
        <f>IFERROR(VLOOKUP(A:A,变更记录表_产品!A:J,10,0),"")</f>
        <v/>
      </c>
      <c r="J877" s="61" t="str">
        <f>IFERROR(VLOOKUP(A:A,变更记录表_产品!A:H,8,0),"")</f>
        <v/>
      </c>
      <c r="K877" s="65" t="str">
        <f>IFERROR(VLOOKUP(A:A,变更记录表_产品!A:M,13,0),"")</f>
        <v/>
      </c>
      <c r="L877" s="65" t="str">
        <f>IFERROR(VLOOKUP(A:A,变更记录表_产品!A:N,14,0),"")</f>
        <v/>
      </c>
      <c r="M877" s="50" t="str">
        <f>IFERROR(VLOOKUP(A:A,变更记录表_产品!A:K,11,0),"")</f>
        <v/>
      </c>
      <c r="N877" s="50" t="str">
        <f>IFERROR(VLOOKUP(A:A,变更记录表_产品!A:L,12,0),"")</f>
        <v/>
      </c>
      <c r="O877" s="20" t="str">
        <f t="shared" ca="1" si="13"/>
        <v/>
      </c>
      <c r="P877" s="65" t="str">
        <f>IFERROR(VLOOKUP(A:A,变更记录表_产品!A:O,15,0),"")</f>
        <v/>
      </c>
      <c r="Q877" s="70" t="str">
        <f>IFERROR(VLOOKUP(A:A,变更记录表_产品!A:P,16,0),"")</f>
        <v/>
      </c>
      <c r="R877" s="40" t="str">
        <f>IFERROR(VLOOKUP(A:A,变更记录表_产品!A:Q,17,0),"")</f>
        <v/>
      </c>
      <c r="S877" s="70"/>
      <c r="T877" s="71" t="s">
        <v>232</v>
      </c>
    </row>
    <row r="878" spans="1:20">
      <c r="A878" s="21"/>
      <c r="B878" s="50" t="str">
        <f>IFERROR(VLOOKUP(A:A,变更记录表_产品!A:B,2,0),"")</f>
        <v/>
      </c>
      <c r="C878" s="43" t="str">
        <f>IFERROR(VLOOKUP(A:A,变更记录表_产品!A:C,3,0),"")</f>
        <v/>
      </c>
      <c r="D878" s="43" t="str">
        <f>IFERROR(VLOOKUP(A:A,变更记录表_产品!A:D,4,0),"")</f>
        <v/>
      </c>
      <c r="E878" s="43" t="str">
        <f>IFERROR(VLOOKUP(A:A,变更记录表_产品!A:E,5,0),"")</f>
        <v/>
      </c>
      <c r="F878" s="40" t="str">
        <f>IFERROR(VLOOKUP(A:A,变更记录表_产品!A:F,6,0),"")</f>
        <v/>
      </c>
      <c r="G878" s="46" t="str">
        <f>IFERROR(VLOOKUP(A:A,变更记录表_产品!A:G,7,0),"")</f>
        <v/>
      </c>
      <c r="H878" s="57" t="str">
        <f>IFERROR(VLOOKUP(A:A,变更记录表_产品!A:I,9,0),"")</f>
        <v/>
      </c>
      <c r="I878" s="57" t="str">
        <f>IFERROR(VLOOKUP(A:A,变更记录表_产品!A:J,10,0),"")</f>
        <v/>
      </c>
      <c r="J878" s="61" t="str">
        <f>IFERROR(VLOOKUP(A:A,变更记录表_产品!A:H,8,0),"")</f>
        <v/>
      </c>
      <c r="K878" s="65" t="str">
        <f>IFERROR(VLOOKUP(A:A,变更记录表_产品!A:M,13,0),"")</f>
        <v/>
      </c>
      <c r="L878" s="65" t="str">
        <f>IFERROR(VLOOKUP(A:A,变更记录表_产品!A:N,14,0),"")</f>
        <v/>
      </c>
      <c r="M878" s="50" t="str">
        <f>IFERROR(VLOOKUP(A:A,变更记录表_产品!A:K,11,0),"")</f>
        <v/>
      </c>
      <c r="N878" s="50" t="str">
        <f>IFERROR(VLOOKUP(A:A,变更记录表_产品!A:L,12,0),"")</f>
        <v/>
      </c>
      <c r="O878" s="20" t="str">
        <f t="shared" ca="1" si="13"/>
        <v/>
      </c>
      <c r="P878" s="65" t="str">
        <f>IFERROR(VLOOKUP(A:A,变更记录表_产品!A:O,15,0),"")</f>
        <v/>
      </c>
      <c r="Q878" s="70" t="str">
        <f>IFERROR(VLOOKUP(A:A,变更记录表_产品!A:P,16,0),"")</f>
        <v/>
      </c>
      <c r="R878" s="40" t="str">
        <f>IFERROR(VLOOKUP(A:A,变更记录表_产品!A:Q,17,0),"")</f>
        <v/>
      </c>
      <c r="S878" s="70"/>
      <c r="T878" s="71" t="s">
        <v>232</v>
      </c>
    </row>
    <row r="879" spans="1:20">
      <c r="A879" s="21"/>
      <c r="B879" s="50" t="str">
        <f>IFERROR(VLOOKUP(A:A,变更记录表_产品!A:B,2,0),"")</f>
        <v/>
      </c>
      <c r="C879" s="43" t="str">
        <f>IFERROR(VLOOKUP(A:A,变更记录表_产品!A:C,3,0),"")</f>
        <v/>
      </c>
      <c r="D879" s="43" t="str">
        <f>IFERROR(VLOOKUP(A:A,变更记录表_产品!A:D,4,0),"")</f>
        <v/>
      </c>
      <c r="E879" s="43" t="str">
        <f>IFERROR(VLOOKUP(A:A,变更记录表_产品!A:E,5,0),"")</f>
        <v/>
      </c>
      <c r="F879" s="40" t="str">
        <f>IFERROR(VLOOKUP(A:A,变更记录表_产品!A:F,6,0),"")</f>
        <v/>
      </c>
      <c r="G879" s="46" t="str">
        <f>IFERROR(VLOOKUP(A:A,变更记录表_产品!A:G,7,0),"")</f>
        <v/>
      </c>
      <c r="H879" s="57" t="str">
        <f>IFERROR(VLOOKUP(A:A,变更记录表_产品!A:I,9,0),"")</f>
        <v/>
      </c>
      <c r="I879" s="57" t="str">
        <f>IFERROR(VLOOKUP(A:A,变更记录表_产品!A:J,10,0),"")</f>
        <v/>
      </c>
      <c r="J879" s="61" t="str">
        <f>IFERROR(VLOOKUP(A:A,变更记录表_产品!A:H,8,0),"")</f>
        <v/>
      </c>
      <c r="K879" s="65" t="str">
        <f>IFERROR(VLOOKUP(A:A,变更记录表_产品!A:M,13,0),"")</f>
        <v/>
      </c>
      <c r="L879" s="65" t="str">
        <f>IFERROR(VLOOKUP(A:A,变更记录表_产品!A:N,14,0),"")</f>
        <v/>
      </c>
      <c r="M879" s="50" t="str">
        <f>IFERROR(VLOOKUP(A:A,变更记录表_产品!A:K,11,0),"")</f>
        <v/>
      </c>
      <c r="N879" s="50" t="str">
        <f>IFERROR(VLOOKUP(A:A,变更记录表_产品!A:L,12,0),"")</f>
        <v/>
      </c>
      <c r="O879" s="20" t="str">
        <f t="shared" ca="1" si="13"/>
        <v/>
      </c>
      <c r="P879" s="65" t="str">
        <f>IFERROR(VLOOKUP(A:A,变更记录表_产品!A:O,15,0),"")</f>
        <v/>
      </c>
      <c r="Q879" s="70" t="str">
        <f>IFERROR(VLOOKUP(A:A,变更记录表_产品!A:P,16,0),"")</f>
        <v/>
      </c>
      <c r="R879" s="40" t="str">
        <f>IFERROR(VLOOKUP(A:A,变更记录表_产品!A:Q,17,0),"")</f>
        <v/>
      </c>
      <c r="S879" s="70"/>
      <c r="T879" s="71" t="s">
        <v>232</v>
      </c>
    </row>
    <row r="880" spans="1:20">
      <c r="A880" s="21"/>
      <c r="B880" s="50" t="str">
        <f>IFERROR(VLOOKUP(A:A,变更记录表_产品!A:B,2,0),"")</f>
        <v/>
      </c>
      <c r="C880" s="43" t="str">
        <f>IFERROR(VLOOKUP(A:A,变更记录表_产品!A:C,3,0),"")</f>
        <v/>
      </c>
      <c r="D880" s="43" t="str">
        <f>IFERROR(VLOOKUP(A:A,变更记录表_产品!A:D,4,0),"")</f>
        <v/>
      </c>
      <c r="E880" s="43" t="str">
        <f>IFERROR(VLOOKUP(A:A,变更记录表_产品!A:E,5,0),"")</f>
        <v/>
      </c>
      <c r="F880" s="40" t="str">
        <f>IFERROR(VLOOKUP(A:A,变更记录表_产品!A:F,6,0),"")</f>
        <v/>
      </c>
      <c r="G880" s="46" t="str">
        <f>IFERROR(VLOOKUP(A:A,变更记录表_产品!A:G,7,0),"")</f>
        <v/>
      </c>
      <c r="H880" s="57" t="str">
        <f>IFERROR(VLOOKUP(A:A,变更记录表_产品!A:I,9,0),"")</f>
        <v/>
      </c>
      <c r="I880" s="57" t="str">
        <f>IFERROR(VLOOKUP(A:A,变更记录表_产品!A:J,10,0),"")</f>
        <v/>
      </c>
      <c r="J880" s="61" t="str">
        <f>IFERROR(VLOOKUP(A:A,变更记录表_产品!A:H,8,0),"")</f>
        <v/>
      </c>
      <c r="K880" s="65" t="str">
        <f>IFERROR(VLOOKUP(A:A,变更记录表_产品!A:M,13,0),"")</f>
        <v/>
      </c>
      <c r="L880" s="65" t="str">
        <f>IFERROR(VLOOKUP(A:A,变更记录表_产品!A:N,14,0),"")</f>
        <v/>
      </c>
      <c r="M880" s="50" t="str">
        <f>IFERROR(VLOOKUP(A:A,变更记录表_产品!A:K,11,0),"")</f>
        <v/>
      </c>
      <c r="N880" s="50" t="str">
        <f>IFERROR(VLOOKUP(A:A,变更记录表_产品!A:L,12,0),"")</f>
        <v/>
      </c>
      <c r="O880" s="20" t="str">
        <f t="shared" ca="1" si="13"/>
        <v/>
      </c>
      <c r="P880" s="65" t="str">
        <f>IFERROR(VLOOKUP(A:A,变更记录表_产品!A:O,15,0),"")</f>
        <v/>
      </c>
      <c r="Q880" s="70" t="str">
        <f>IFERROR(VLOOKUP(A:A,变更记录表_产品!A:P,16,0),"")</f>
        <v/>
      </c>
      <c r="R880" s="40" t="str">
        <f>IFERROR(VLOOKUP(A:A,变更记录表_产品!A:Q,17,0),"")</f>
        <v/>
      </c>
      <c r="S880" s="70"/>
      <c r="T880" s="71" t="s">
        <v>232</v>
      </c>
    </row>
    <row r="881" spans="1:20">
      <c r="A881" s="21"/>
      <c r="B881" s="50" t="str">
        <f>IFERROR(VLOOKUP(A:A,变更记录表_产品!A:B,2,0),"")</f>
        <v/>
      </c>
      <c r="C881" s="43" t="str">
        <f>IFERROR(VLOOKUP(A:A,变更记录表_产品!A:C,3,0),"")</f>
        <v/>
      </c>
      <c r="D881" s="43" t="str">
        <f>IFERROR(VLOOKUP(A:A,变更记录表_产品!A:D,4,0),"")</f>
        <v/>
      </c>
      <c r="E881" s="43" t="str">
        <f>IFERROR(VLOOKUP(A:A,变更记录表_产品!A:E,5,0),"")</f>
        <v/>
      </c>
      <c r="F881" s="40" t="str">
        <f>IFERROR(VLOOKUP(A:A,变更记录表_产品!A:F,6,0),"")</f>
        <v/>
      </c>
      <c r="G881" s="46" t="str">
        <f>IFERROR(VLOOKUP(A:A,变更记录表_产品!A:G,7,0),"")</f>
        <v/>
      </c>
      <c r="H881" s="57" t="str">
        <f>IFERROR(VLOOKUP(A:A,变更记录表_产品!A:I,9,0),"")</f>
        <v/>
      </c>
      <c r="I881" s="57" t="str">
        <f>IFERROR(VLOOKUP(A:A,变更记录表_产品!A:J,10,0),"")</f>
        <v/>
      </c>
      <c r="J881" s="61" t="str">
        <f>IFERROR(VLOOKUP(A:A,变更记录表_产品!A:H,8,0),"")</f>
        <v/>
      </c>
      <c r="K881" s="65" t="str">
        <f>IFERROR(VLOOKUP(A:A,变更记录表_产品!A:M,13,0),"")</f>
        <v/>
      </c>
      <c r="L881" s="65" t="str">
        <f>IFERROR(VLOOKUP(A:A,变更记录表_产品!A:N,14,0),"")</f>
        <v/>
      </c>
      <c r="M881" s="50" t="str">
        <f>IFERROR(VLOOKUP(A:A,变更记录表_产品!A:K,11,0),"")</f>
        <v/>
      </c>
      <c r="N881" s="50" t="str">
        <f>IFERROR(VLOOKUP(A:A,变更记录表_产品!A:L,12,0),"")</f>
        <v/>
      </c>
      <c r="O881" s="20" t="str">
        <f t="shared" ca="1" si="13"/>
        <v/>
      </c>
      <c r="P881" s="65" t="str">
        <f>IFERROR(VLOOKUP(A:A,变更记录表_产品!A:O,15,0),"")</f>
        <v/>
      </c>
      <c r="Q881" s="70" t="str">
        <f>IFERROR(VLOOKUP(A:A,变更记录表_产品!A:P,16,0),"")</f>
        <v/>
      </c>
      <c r="R881" s="40" t="str">
        <f>IFERROR(VLOOKUP(A:A,变更记录表_产品!A:Q,17,0),"")</f>
        <v/>
      </c>
      <c r="S881" s="70"/>
      <c r="T881" s="71" t="s">
        <v>232</v>
      </c>
    </row>
    <row r="882" spans="1:20">
      <c r="A882" s="21"/>
      <c r="B882" s="50" t="str">
        <f>IFERROR(VLOOKUP(A:A,变更记录表_产品!A:B,2,0),"")</f>
        <v/>
      </c>
      <c r="C882" s="43" t="str">
        <f>IFERROR(VLOOKUP(A:A,变更记录表_产品!A:C,3,0),"")</f>
        <v/>
      </c>
      <c r="D882" s="43" t="str">
        <f>IFERROR(VLOOKUP(A:A,变更记录表_产品!A:D,4,0),"")</f>
        <v/>
      </c>
      <c r="E882" s="43" t="str">
        <f>IFERROR(VLOOKUP(A:A,变更记录表_产品!A:E,5,0),"")</f>
        <v/>
      </c>
      <c r="F882" s="40" t="str">
        <f>IFERROR(VLOOKUP(A:A,变更记录表_产品!A:F,6,0),"")</f>
        <v/>
      </c>
      <c r="G882" s="46" t="str">
        <f>IFERROR(VLOOKUP(A:A,变更记录表_产品!A:G,7,0),"")</f>
        <v/>
      </c>
      <c r="H882" s="57" t="str">
        <f>IFERROR(VLOOKUP(A:A,变更记录表_产品!A:I,9,0),"")</f>
        <v/>
      </c>
      <c r="I882" s="57" t="str">
        <f>IFERROR(VLOOKUP(A:A,变更记录表_产品!A:J,10,0),"")</f>
        <v/>
      </c>
      <c r="J882" s="61" t="str">
        <f>IFERROR(VLOOKUP(A:A,变更记录表_产品!A:H,8,0),"")</f>
        <v/>
      </c>
      <c r="K882" s="65" t="str">
        <f>IFERROR(VLOOKUP(A:A,变更记录表_产品!A:M,13,0),"")</f>
        <v/>
      </c>
      <c r="L882" s="65" t="str">
        <f>IFERROR(VLOOKUP(A:A,变更记录表_产品!A:N,14,0),"")</f>
        <v/>
      </c>
      <c r="M882" s="50" t="str">
        <f>IFERROR(VLOOKUP(A:A,变更记录表_产品!A:K,11,0),"")</f>
        <v/>
      </c>
      <c r="N882" s="50" t="str">
        <f>IFERROR(VLOOKUP(A:A,变更记录表_产品!A:L,12,0),"")</f>
        <v/>
      </c>
      <c r="O882" s="20" t="str">
        <f t="shared" ca="1" si="13"/>
        <v/>
      </c>
      <c r="P882" s="65" t="str">
        <f>IFERROR(VLOOKUP(A:A,变更记录表_产品!A:O,15,0),"")</f>
        <v/>
      </c>
      <c r="Q882" s="70" t="str">
        <f>IFERROR(VLOOKUP(A:A,变更记录表_产品!A:P,16,0),"")</f>
        <v/>
      </c>
      <c r="R882" s="40" t="str">
        <f>IFERROR(VLOOKUP(A:A,变更记录表_产品!A:Q,17,0),"")</f>
        <v/>
      </c>
      <c r="S882" s="70"/>
      <c r="T882" s="71" t="s">
        <v>232</v>
      </c>
    </row>
    <row r="883" spans="1:20">
      <c r="A883" s="21"/>
      <c r="B883" s="50" t="str">
        <f>IFERROR(VLOOKUP(A:A,变更记录表_产品!A:B,2,0),"")</f>
        <v/>
      </c>
      <c r="C883" s="43" t="str">
        <f>IFERROR(VLOOKUP(A:A,变更记录表_产品!A:C,3,0),"")</f>
        <v/>
      </c>
      <c r="D883" s="43" t="str">
        <f>IFERROR(VLOOKUP(A:A,变更记录表_产品!A:D,4,0),"")</f>
        <v/>
      </c>
      <c r="E883" s="43" t="str">
        <f>IFERROR(VLOOKUP(A:A,变更记录表_产品!A:E,5,0),"")</f>
        <v/>
      </c>
      <c r="F883" s="40" t="str">
        <f>IFERROR(VLOOKUP(A:A,变更记录表_产品!A:F,6,0),"")</f>
        <v/>
      </c>
      <c r="G883" s="46" t="str">
        <f>IFERROR(VLOOKUP(A:A,变更记录表_产品!A:G,7,0),"")</f>
        <v/>
      </c>
      <c r="H883" s="57" t="str">
        <f>IFERROR(VLOOKUP(A:A,变更记录表_产品!A:I,9,0),"")</f>
        <v/>
      </c>
      <c r="I883" s="57" t="str">
        <f>IFERROR(VLOOKUP(A:A,变更记录表_产品!A:J,10,0),"")</f>
        <v/>
      </c>
      <c r="J883" s="61" t="str">
        <f>IFERROR(VLOOKUP(A:A,变更记录表_产品!A:H,8,0),"")</f>
        <v/>
      </c>
      <c r="K883" s="65" t="str">
        <f>IFERROR(VLOOKUP(A:A,变更记录表_产品!A:M,13,0),"")</f>
        <v/>
      </c>
      <c r="L883" s="65" t="str">
        <f>IFERROR(VLOOKUP(A:A,变更记录表_产品!A:N,14,0),"")</f>
        <v/>
      </c>
      <c r="M883" s="50" t="str">
        <f>IFERROR(VLOOKUP(A:A,变更记录表_产品!A:K,11,0),"")</f>
        <v/>
      </c>
      <c r="N883" s="50" t="str">
        <f>IFERROR(VLOOKUP(A:A,变更记录表_产品!A:L,12,0),"")</f>
        <v/>
      </c>
      <c r="O883" s="20" t="str">
        <f t="shared" ca="1" si="13"/>
        <v/>
      </c>
      <c r="P883" s="65" t="str">
        <f>IFERROR(VLOOKUP(A:A,变更记录表_产品!A:O,15,0),"")</f>
        <v/>
      </c>
      <c r="Q883" s="70" t="str">
        <f>IFERROR(VLOOKUP(A:A,变更记录表_产品!A:P,16,0),"")</f>
        <v/>
      </c>
      <c r="R883" s="40" t="str">
        <f>IFERROR(VLOOKUP(A:A,变更记录表_产品!A:Q,17,0),"")</f>
        <v/>
      </c>
      <c r="S883" s="70"/>
      <c r="T883" s="71" t="s">
        <v>232</v>
      </c>
    </row>
    <row r="884" spans="1:20">
      <c r="A884" s="21"/>
      <c r="B884" s="50" t="str">
        <f>IFERROR(VLOOKUP(A:A,变更记录表_产品!A:B,2,0),"")</f>
        <v/>
      </c>
      <c r="C884" s="43" t="str">
        <f>IFERROR(VLOOKUP(A:A,变更记录表_产品!A:C,3,0),"")</f>
        <v/>
      </c>
      <c r="D884" s="43" t="str">
        <f>IFERROR(VLOOKUP(A:A,变更记录表_产品!A:D,4,0),"")</f>
        <v/>
      </c>
      <c r="E884" s="43" t="str">
        <f>IFERROR(VLOOKUP(A:A,变更记录表_产品!A:E,5,0),"")</f>
        <v/>
      </c>
      <c r="F884" s="40" t="str">
        <f>IFERROR(VLOOKUP(A:A,变更记录表_产品!A:F,6,0),"")</f>
        <v/>
      </c>
      <c r="G884" s="46" t="str">
        <f>IFERROR(VLOOKUP(A:A,变更记录表_产品!A:G,7,0),"")</f>
        <v/>
      </c>
      <c r="H884" s="57" t="str">
        <f>IFERROR(VLOOKUP(A:A,变更记录表_产品!A:I,9,0),"")</f>
        <v/>
      </c>
      <c r="I884" s="57" t="str">
        <f>IFERROR(VLOOKUP(A:A,变更记录表_产品!A:J,10,0),"")</f>
        <v/>
      </c>
      <c r="J884" s="61" t="str">
        <f>IFERROR(VLOOKUP(A:A,变更记录表_产品!A:H,8,0),"")</f>
        <v/>
      </c>
      <c r="K884" s="65" t="str">
        <f>IFERROR(VLOOKUP(A:A,变更记录表_产品!A:M,13,0),"")</f>
        <v/>
      </c>
      <c r="L884" s="65" t="str">
        <f>IFERROR(VLOOKUP(A:A,变更记录表_产品!A:N,14,0),"")</f>
        <v/>
      </c>
      <c r="M884" s="50" t="str">
        <f>IFERROR(VLOOKUP(A:A,变更记录表_产品!A:K,11,0),"")</f>
        <v/>
      </c>
      <c r="N884" s="50" t="str">
        <f>IFERROR(VLOOKUP(A:A,变更记录表_产品!A:L,12,0),"")</f>
        <v/>
      </c>
      <c r="O884" s="20" t="str">
        <f t="shared" ca="1" si="13"/>
        <v/>
      </c>
      <c r="P884" s="65" t="str">
        <f>IFERROR(VLOOKUP(A:A,变更记录表_产品!A:O,15,0),"")</f>
        <v/>
      </c>
      <c r="Q884" s="70" t="str">
        <f>IFERROR(VLOOKUP(A:A,变更记录表_产品!A:P,16,0),"")</f>
        <v/>
      </c>
      <c r="R884" s="40" t="str">
        <f>IFERROR(VLOOKUP(A:A,变更记录表_产品!A:Q,17,0),"")</f>
        <v/>
      </c>
      <c r="S884" s="70"/>
      <c r="T884" s="71" t="s">
        <v>232</v>
      </c>
    </row>
    <row r="885" spans="1:20">
      <c r="A885" s="21"/>
      <c r="B885" s="50" t="str">
        <f>IFERROR(VLOOKUP(A:A,变更记录表_产品!A:B,2,0),"")</f>
        <v/>
      </c>
      <c r="C885" s="43" t="str">
        <f>IFERROR(VLOOKUP(A:A,变更记录表_产品!A:C,3,0),"")</f>
        <v/>
      </c>
      <c r="D885" s="43" t="str">
        <f>IFERROR(VLOOKUP(A:A,变更记录表_产品!A:D,4,0),"")</f>
        <v/>
      </c>
      <c r="E885" s="43" t="str">
        <f>IFERROR(VLOOKUP(A:A,变更记录表_产品!A:E,5,0),"")</f>
        <v/>
      </c>
      <c r="F885" s="40" t="str">
        <f>IFERROR(VLOOKUP(A:A,变更记录表_产品!A:F,6,0),"")</f>
        <v/>
      </c>
      <c r="G885" s="46" t="str">
        <f>IFERROR(VLOOKUP(A:A,变更记录表_产品!A:G,7,0),"")</f>
        <v/>
      </c>
      <c r="H885" s="57" t="str">
        <f>IFERROR(VLOOKUP(A:A,变更记录表_产品!A:I,9,0),"")</f>
        <v/>
      </c>
      <c r="I885" s="57" t="str">
        <f>IFERROR(VLOOKUP(A:A,变更记录表_产品!A:J,10,0),"")</f>
        <v/>
      </c>
      <c r="J885" s="61" t="str">
        <f>IFERROR(VLOOKUP(A:A,变更记录表_产品!A:H,8,0),"")</f>
        <v/>
      </c>
      <c r="K885" s="65" t="str">
        <f>IFERROR(VLOOKUP(A:A,变更记录表_产品!A:M,13,0),"")</f>
        <v/>
      </c>
      <c r="L885" s="65" t="str">
        <f>IFERROR(VLOOKUP(A:A,变更记录表_产品!A:N,14,0),"")</f>
        <v/>
      </c>
      <c r="M885" s="50" t="str">
        <f>IFERROR(VLOOKUP(A:A,变更记录表_产品!A:K,11,0),"")</f>
        <v/>
      </c>
      <c r="N885" s="50" t="str">
        <f>IFERROR(VLOOKUP(A:A,变更记录表_产品!A:L,12,0),"")</f>
        <v/>
      </c>
      <c r="O885" s="20" t="str">
        <f t="shared" ca="1" si="13"/>
        <v/>
      </c>
      <c r="P885" s="65" t="str">
        <f>IFERROR(VLOOKUP(A:A,变更记录表_产品!A:O,15,0),"")</f>
        <v/>
      </c>
      <c r="Q885" s="70" t="str">
        <f>IFERROR(VLOOKUP(A:A,变更记录表_产品!A:P,16,0),"")</f>
        <v/>
      </c>
      <c r="R885" s="40" t="str">
        <f>IFERROR(VLOOKUP(A:A,变更记录表_产品!A:Q,17,0),"")</f>
        <v/>
      </c>
      <c r="S885" s="70"/>
      <c r="T885" s="71" t="s">
        <v>232</v>
      </c>
    </row>
    <row r="886" spans="1:20">
      <c r="A886" s="21"/>
      <c r="B886" s="50" t="str">
        <f>IFERROR(VLOOKUP(A:A,变更记录表_产品!A:B,2,0),"")</f>
        <v/>
      </c>
      <c r="C886" s="43" t="str">
        <f>IFERROR(VLOOKUP(A:A,变更记录表_产品!A:C,3,0),"")</f>
        <v/>
      </c>
      <c r="D886" s="43" t="str">
        <f>IFERROR(VLOOKUP(A:A,变更记录表_产品!A:D,4,0),"")</f>
        <v/>
      </c>
      <c r="E886" s="43" t="str">
        <f>IFERROR(VLOOKUP(A:A,变更记录表_产品!A:E,5,0),"")</f>
        <v/>
      </c>
      <c r="F886" s="40" t="str">
        <f>IFERROR(VLOOKUP(A:A,变更记录表_产品!A:F,6,0),"")</f>
        <v/>
      </c>
      <c r="G886" s="46" t="str">
        <f>IFERROR(VLOOKUP(A:A,变更记录表_产品!A:G,7,0),"")</f>
        <v/>
      </c>
      <c r="H886" s="57" t="str">
        <f>IFERROR(VLOOKUP(A:A,变更记录表_产品!A:I,9,0),"")</f>
        <v/>
      </c>
      <c r="I886" s="57" t="str">
        <f>IFERROR(VLOOKUP(A:A,变更记录表_产品!A:J,10,0),"")</f>
        <v/>
      </c>
      <c r="J886" s="61" t="str">
        <f>IFERROR(VLOOKUP(A:A,变更记录表_产品!A:H,8,0),"")</f>
        <v/>
      </c>
      <c r="K886" s="65" t="str">
        <f>IFERROR(VLOOKUP(A:A,变更记录表_产品!A:M,13,0),"")</f>
        <v/>
      </c>
      <c r="L886" s="65" t="str">
        <f>IFERROR(VLOOKUP(A:A,变更记录表_产品!A:N,14,0),"")</f>
        <v/>
      </c>
      <c r="M886" s="50" t="str">
        <f>IFERROR(VLOOKUP(A:A,变更记录表_产品!A:K,11,0),"")</f>
        <v/>
      </c>
      <c r="N886" s="50" t="str">
        <f>IFERROR(VLOOKUP(A:A,变更记录表_产品!A:L,12,0),"")</f>
        <v/>
      </c>
      <c r="O886" s="20" t="str">
        <f t="shared" ca="1" si="13"/>
        <v/>
      </c>
      <c r="P886" s="65" t="str">
        <f>IFERROR(VLOOKUP(A:A,变更记录表_产品!A:O,15,0),"")</f>
        <v/>
      </c>
      <c r="Q886" s="70" t="str">
        <f>IFERROR(VLOOKUP(A:A,变更记录表_产品!A:P,16,0),"")</f>
        <v/>
      </c>
      <c r="R886" s="40" t="str">
        <f>IFERROR(VLOOKUP(A:A,变更记录表_产品!A:Q,17,0),"")</f>
        <v/>
      </c>
      <c r="S886" s="70"/>
      <c r="T886" s="71" t="s">
        <v>232</v>
      </c>
    </row>
    <row r="887" spans="1:20">
      <c r="A887" s="21"/>
      <c r="B887" s="50" t="str">
        <f>IFERROR(VLOOKUP(A:A,变更记录表_产品!A:B,2,0),"")</f>
        <v/>
      </c>
      <c r="C887" s="43" t="str">
        <f>IFERROR(VLOOKUP(A:A,变更记录表_产品!A:C,3,0),"")</f>
        <v/>
      </c>
      <c r="D887" s="43" t="str">
        <f>IFERROR(VLOOKUP(A:A,变更记录表_产品!A:D,4,0),"")</f>
        <v/>
      </c>
      <c r="E887" s="43" t="str">
        <f>IFERROR(VLOOKUP(A:A,变更记录表_产品!A:E,5,0),"")</f>
        <v/>
      </c>
      <c r="F887" s="40" t="str">
        <f>IFERROR(VLOOKUP(A:A,变更记录表_产品!A:F,6,0),"")</f>
        <v/>
      </c>
      <c r="G887" s="46" t="str">
        <f>IFERROR(VLOOKUP(A:A,变更记录表_产品!A:G,7,0),"")</f>
        <v/>
      </c>
      <c r="H887" s="57" t="str">
        <f>IFERROR(VLOOKUP(A:A,变更记录表_产品!A:I,9,0),"")</f>
        <v/>
      </c>
      <c r="I887" s="57" t="str">
        <f>IFERROR(VLOOKUP(A:A,变更记录表_产品!A:J,10,0),"")</f>
        <v/>
      </c>
      <c r="J887" s="61" t="str">
        <f>IFERROR(VLOOKUP(A:A,变更记录表_产品!A:H,8,0),"")</f>
        <v/>
      </c>
      <c r="K887" s="65" t="str">
        <f>IFERROR(VLOOKUP(A:A,变更记录表_产品!A:M,13,0),"")</f>
        <v/>
      </c>
      <c r="L887" s="65" t="str">
        <f>IFERROR(VLOOKUP(A:A,变更记录表_产品!A:N,14,0),"")</f>
        <v/>
      </c>
      <c r="M887" s="50" t="str">
        <f>IFERROR(VLOOKUP(A:A,变更记录表_产品!A:K,11,0),"")</f>
        <v/>
      </c>
      <c r="N887" s="50" t="str">
        <f>IFERROR(VLOOKUP(A:A,变更记录表_产品!A:L,12,0),"")</f>
        <v/>
      </c>
      <c r="O887" s="20" t="str">
        <f t="shared" ca="1" si="13"/>
        <v/>
      </c>
      <c r="P887" s="65" t="str">
        <f>IFERROR(VLOOKUP(A:A,变更记录表_产品!A:O,15,0),"")</f>
        <v/>
      </c>
      <c r="Q887" s="70" t="str">
        <f>IFERROR(VLOOKUP(A:A,变更记录表_产品!A:P,16,0),"")</f>
        <v/>
      </c>
      <c r="R887" s="40" t="str">
        <f>IFERROR(VLOOKUP(A:A,变更记录表_产品!A:Q,17,0),"")</f>
        <v/>
      </c>
      <c r="S887" s="70"/>
      <c r="T887" s="71" t="s">
        <v>232</v>
      </c>
    </row>
    <row r="888" spans="1:20">
      <c r="A888" s="21"/>
      <c r="B888" s="50" t="str">
        <f>IFERROR(VLOOKUP(A:A,变更记录表_产品!A:B,2,0),"")</f>
        <v/>
      </c>
      <c r="C888" s="43" t="str">
        <f>IFERROR(VLOOKUP(A:A,变更记录表_产品!A:C,3,0),"")</f>
        <v/>
      </c>
      <c r="D888" s="43" t="str">
        <f>IFERROR(VLOOKUP(A:A,变更记录表_产品!A:D,4,0),"")</f>
        <v/>
      </c>
      <c r="E888" s="43" t="str">
        <f>IFERROR(VLOOKUP(A:A,变更记录表_产品!A:E,5,0),"")</f>
        <v/>
      </c>
      <c r="F888" s="40" t="str">
        <f>IFERROR(VLOOKUP(A:A,变更记录表_产品!A:F,6,0),"")</f>
        <v/>
      </c>
      <c r="G888" s="46" t="str">
        <f>IFERROR(VLOOKUP(A:A,变更记录表_产品!A:G,7,0),"")</f>
        <v/>
      </c>
      <c r="H888" s="57" t="str">
        <f>IFERROR(VLOOKUP(A:A,变更记录表_产品!A:I,9,0),"")</f>
        <v/>
      </c>
      <c r="I888" s="57" t="str">
        <f>IFERROR(VLOOKUP(A:A,变更记录表_产品!A:J,10,0),"")</f>
        <v/>
      </c>
      <c r="J888" s="61" t="str">
        <f>IFERROR(VLOOKUP(A:A,变更记录表_产品!A:H,8,0),"")</f>
        <v/>
      </c>
      <c r="K888" s="65" t="str">
        <f>IFERROR(VLOOKUP(A:A,变更记录表_产品!A:M,13,0),"")</f>
        <v/>
      </c>
      <c r="L888" s="65" t="str">
        <f>IFERROR(VLOOKUP(A:A,变更记录表_产品!A:N,14,0),"")</f>
        <v/>
      </c>
      <c r="M888" s="50" t="str">
        <f>IFERROR(VLOOKUP(A:A,变更记录表_产品!A:K,11,0),"")</f>
        <v/>
      </c>
      <c r="N888" s="50" t="str">
        <f>IFERROR(VLOOKUP(A:A,变更记录表_产品!A:L,12,0),"")</f>
        <v/>
      </c>
      <c r="O888" s="20" t="str">
        <f t="shared" ca="1" si="13"/>
        <v/>
      </c>
      <c r="P888" s="65" t="str">
        <f>IFERROR(VLOOKUP(A:A,变更记录表_产品!A:O,15,0),"")</f>
        <v/>
      </c>
      <c r="Q888" s="70" t="str">
        <f>IFERROR(VLOOKUP(A:A,变更记录表_产品!A:P,16,0),"")</f>
        <v/>
      </c>
      <c r="R888" s="40" t="str">
        <f>IFERROR(VLOOKUP(A:A,变更记录表_产品!A:Q,17,0),"")</f>
        <v/>
      </c>
      <c r="S888" s="70"/>
      <c r="T888" s="71" t="s">
        <v>232</v>
      </c>
    </row>
    <row r="889" spans="1:20">
      <c r="A889" s="21"/>
      <c r="B889" s="50" t="str">
        <f>IFERROR(VLOOKUP(A:A,变更记录表_产品!A:B,2,0),"")</f>
        <v/>
      </c>
      <c r="C889" s="43" t="str">
        <f>IFERROR(VLOOKUP(A:A,变更记录表_产品!A:C,3,0),"")</f>
        <v/>
      </c>
      <c r="D889" s="43" t="str">
        <f>IFERROR(VLOOKUP(A:A,变更记录表_产品!A:D,4,0),"")</f>
        <v/>
      </c>
      <c r="E889" s="43" t="str">
        <f>IFERROR(VLOOKUP(A:A,变更记录表_产品!A:E,5,0),"")</f>
        <v/>
      </c>
      <c r="F889" s="40" t="str">
        <f>IFERROR(VLOOKUP(A:A,变更记录表_产品!A:F,6,0),"")</f>
        <v/>
      </c>
      <c r="G889" s="46" t="str">
        <f>IFERROR(VLOOKUP(A:A,变更记录表_产品!A:G,7,0),"")</f>
        <v/>
      </c>
      <c r="H889" s="57" t="str">
        <f>IFERROR(VLOOKUP(A:A,变更记录表_产品!A:I,9,0),"")</f>
        <v/>
      </c>
      <c r="I889" s="57" t="str">
        <f>IFERROR(VLOOKUP(A:A,变更记录表_产品!A:J,10,0),"")</f>
        <v/>
      </c>
      <c r="J889" s="61" t="str">
        <f>IFERROR(VLOOKUP(A:A,变更记录表_产品!A:H,8,0),"")</f>
        <v/>
      </c>
      <c r="K889" s="65" t="str">
        <f>IFERROR(VLOOKUP(A:A,变更记录表_产品!A:M,13,0),"")</f>
        <v/>
      </c>
      <c r="L889" s="65" t="str">
        <f>IFERROR(VLOOKUP(A:A,变更记录表_产品!A:N,14,0),"")</f>
        <v/>
      </c>
      <c r="M889" s="50" t="str">
        <f>IFERROR(VLOOKUP(A:A,变更记录表_产品!A:K,11,0),"")</f>
        <v/>
      </c>
      <c r="N889" s="50" t="str">
        <f>IFERROR(VLOOKUP(A:A,变更记录表_产品!A:L,12,0),"")</f>
        <v/>
      </c>
      <c r="O889" s="20" t="str">
        <f t="shared" ca="1" si="13"/>
        <v/>
      </c>
      <c r="P889" s="65" t="str">
        <f>IFERROR(VLOOKUP(A:A,变更记录表_产品!A:O,15,0),"")</f>
        <v/>
      </c>
      <c r="Q889" s="70" t="str">
        <f>IFERROR(VLOOKUP(A:A,变更记录表_产品!A:P,16,0),"")</f>
        <v/>
      </c>
      <c r="R889" s="40" t="str">
        <f>IFERROR(VLOOKUP(A:A,变更记录表_产品!A:Q,17,0),"")</f>
        <v/>
      </c>
      <c r="S889" s="70"/>
      <c r="T889" s="71" t="s">
        <v>232</v>
      </c>
    </row>
    <row r="890" spans="1:20">
      <c r="A890" s="21"/>
      <c r="B890" s="50" t="str">
        <f>IFERROR(VLOOKUP(A:A,变更记录表_产品!A:B,2,0),"")</f>
        <v/>
      </c>
      <c r="C890" s="43" t="str">
        <f>IFERROR(VLOOKUP(A:A,变更记录表_产品!A:C,3,0),"")</f>
        <v/>
      </c>
      <c r="D890" s="43" t="str">
        <f>IFERROR(VLOOKUP(A:A,变更记录表_产品!A:D,4,0),"")</f>
        <v/>
      </c>
      <c r="E890" s="43" t="str">
        <f>IFERROR(VLOOKUP(A:A,变更记录表_产品!A:E,5,0),"")</f>
        <v/>
      </c>
      <c r="F890" s="40" t="str">
        <f>IFERROR(VLOOKUP(A:A,变更记录表_产品!A:F,6,0),"")</f>
        <v/>
      </c>
      <c r="G890" s="46" t="str">
        <f>IFERROR(VLOOKUP(A:A,变更记录表_产品!A:G,7,0),"")</f>
        <v/>
      </c>
      <c r="H890" s="57" t="str">
        <f>IFERROR(VLOOKUP(A:A,变更记录表_产品!A:I,9,0),"")</f>
        <v/>
      </c>
      <c r="I890" s="57" t="str">
        <f>IFERROR(VLOOKUP(A:A,变更记录表_产品!A:J,10,0),"")</f>
        <v/>
      </c>
      <c r="J890" s="61" t="str">
        <f>IFERROR(VLOOKUP(A:A,变更记录表_产品!A:H,8,0),"")</f>
        <v/>
      </c>
      <c r="K890" s="65" t="str">
        <f>IFERROR(VLOOKUP(A:A,变更记录表_产品!A:M,13,0),"")</f>
        <v/>
      </c>
      <c r="L890" s="65" t="str">
        <f>IFERROR(VLOOKUP(A:A,变更记录表_产品!A:N,14,0),"")</f>
        <v/>
      </c>
      <c r="M890" s="50" t="str">
        <f>IFERROR(VLOOKUP(A:A,变更记录表_产品!A:K,11,0),"")</f>
        <v/>
      </c>
      <c r="N890" s="50" t="str">
        <f>IFERROR(VLOOKUP(A:A,变更记录表_产品!A:L,12,0),"")</f>
        <v/>
      </c>
      <c r="O890" s="20" t="str">
        <f t="shared" ca="1" si="13"/>
        <v/>
      </c>
      <c r="P890" s="65" t="str">
        <f>IFERROR(VLOOKUP(A:A,变更记录表_产品!A:O,15,0),"")</f>
        <v/>
      </c>
      <c r="Q890" s="70" t="str">
        <f>IFERROR(VLOOKUP(A:A,变更记录表_产品!A:P,16,0),"")</f>
        <v/>
      </c>
      <c r="R890" s="40" t="str">
        <f>IFERROR(VLOOKUP(A:A,变更记录表_产品!A:Q,17,0),"")</f>
        <v/>
      </c>
      <c r="S890" s="70"/>
      <c r="T890" s="71" t="s">
        <v>232</v>
      </c>
    </row>
    <row r="891" spans="1:20">
      <c r="A891" s="21"/>
      <c r="B891" s="50" t="str">
        <f>IFERROR(VLOOKUP(A:A,变更记录表_产品!A:B,2,0),"")</f>
        <v/>
      </c>
      <c r="C891" s="43" t="str">
        <f>IFERROR(VLOOKUP(A:A,变更记录表_产品!A:C,3,0),"")</f>
        <v/>
      </c>
      <c r="D891" s="43" t="str">
        <f>IFERROR(VLOOKUP(A:A,变更记录表_产品!A:D,4,0),"")</f>
        <v/>
      </c>
      <c r="E891" s="43" t="str">
        <f>IFERROR(VLOOKUP(A:A,变更记录表_产品!A:E,5,0),"")</f>
        <v/>
      </c>
      <c r="F891" s="40" t="str">
        <f>IFERROR(VLOOKUP(A:A,变更记录表_产品!A:F,6,0),"")</f>
        <v/>
      </c>
      <c r="G891" s="46" t="str">
        <f>IFERROR(VLOOKUP(A:A,变更记录表_产品!A:G,7,0),"")</f>
        <v/>
      </c>
      <c r="H891" s="57" t="str">
        <f>IFERROR(VLOOKUP(A:A,变更记录表_产品!A:I,9,0),"")</f>
        <v/>
      </c>
      <c r="I891" s="57" t="str">
        <f>IFERROR(VLOOKUP(A:A,变更记录表_产品!A:J,10,0),"")</f>
        <v/>
      </c>
      <c r="J891" s="61" t="str">
        <f>IFERROR(VLOOKUP(A:A,变更记录表_产品!A:H,8,0),"")</f>
        <v/>
      </c>
      <c r="K891" s="65" t="str">
        <f>IFERROR(VLOOKUP(A:A,变更记录表_产品!A:M,13,0),"")</f>
        <v/>
      </c>
      <c r="L891" s="65" t="str">
        <f>IFERROR(VLOOKUP(A:A,变更记录表_产品!A:N,14,0),"")</f>
        <v/>
      </c>
      <c r="M891" s="50" t="str">
        <f>IFERROR(VLOOKUP(A:A,变更记录表_产品!A:K,11,0),"")</f>
        <v/>
      </c>
      <c r="N891" s="50" t="str">
        <f>IFERROR(VLOOKUP(A:A,变更记录表_产品!A:L,12,0),"")</f>
        <v/>
      </c>
      <c r="O891" s="20" t="str">
        <f t="shared" ca="1" si="13"/>
        <v/>
      </c>
      <c r="P891" s="65" t="str">
        <f>IFERROR(VLOOKUP(A:A,变更记录表_产品!A:O,15,0),"")</f>
        <v/>
      </c>
      <c r="Q891" s="70" t="str">
        <f>IFERROR(VLOOKUP(A:A,变更记录表_产品!A:P,16,0),"")</f>
        <v/>
      </c>
      <c r="R891" s="40" t="str">
        <f>IFERROR(VLOOKUP(A:A,变更记录表_产品!A:Q,17,0),"")</f>
        <v/>
      </c>
      <c r="S891" s="70"/>
      <c r="T891" s="71" t="s">
        <v>232</v>
      </c>
    </row>
    <row r="892" spans="1:20">
      <c r="A892" s="21"/>
      <c r="B892" s="50" t="str">
        <f>IFERROR(VLOOKUP(A:A,变更记录表_产品!A:B,2,0),"")</f>
        <v/>
      </c>
      <c r="C892" s="43" t="str">
        <f>IFERROR(VLOOKUP(A:A,变更记录表_产品!A:C,3,0),"")</f>
        <v/>
      </c>
      <c r="D892" s="43" t="str">
        <f>IFERROR(VLOOKUP(A:A,变更记录表_产品!A:D,4,0),"")</f>
        <v/>
      </c>
      <c r="E892" s="43" t="str">
        <f>IFERROR(VLOOKUP(A:A,变更记录表_产品!A:E,5,0),"")</f>
        <v/>
      </c>
      <c r="F892" s="40" t="str">
        <f>IFERROR(VLOOKUP(A:A,变更记录表_产品!A:F,6,0),"")</f>
        <v/>
      </c>
      <c r="G892" s="46" t="str">
        <f>IFERROR(VLOOKUP(A:A,变更记录表_产品!A:G,7,0),"")</f>
        <v/>
      </c>
      <c r="H892" s="57" t="str">
        <f>IFERROR(VLOOKUP(A:A,变更记录表_产品!A:I,9,0),"")</f>
        <v/>
      </c>
      <c r="I892" s="57" t="str">
        <f>IFERROR(VLOOKUP(A:A,变更记录表_产品!A:J,10,0),"")</f>
        <v/>
      </c>
      <c r="J892" s="61" t="str">
        <f>IFERROR(VLOOKUP(A:A,变更记录表_产品!A:H,8,0),"")</f>
        <v/>
      </c>
      <c r="K892" s="65" t="str">
        <f>IFERROR(VLOOKUP(A:A,变更记录表_产品!A:M,13,0),"")</f>
        <v/>
      </c>
      <c r="L892" s="65" t="str">
        <f>IFERROR(VLOOKUP(A:A,变更记录表_产品!A:N,14,0),"")</f>
        <v/>
      </c>
      <c r="M892" s="50" t="str">
        <f>IFERROR(VLOOKUP(A:A,变更记录表_产品!A:K,11,0),"")</f>
        <v/>
      </c>
      <c r="N892" s="50" t="str">
        <f>IFERROR(VLOOKUP(A:A,变更记录表_产品!A:L,12,0),"")</f>
        <v/>
      </c>
      <c r="O892" s="20" t="str">
        <f t="shared" ca="1" si="13"/>
        <v/>
      </c>
      <c r="P892" s="65" t="str">
        <f>IFERROR(VLOOKUP(A:A,变更记录表_产品!A:O,15,0),"")</f>
        <v/>
      </c>
      <c r="Q892" s="70" t="str">
        <f>IFERROR(VLOOKUP(A:A,变更记录表_产品!A:P,16,0),"")</f>
        <v/>
      </c>
      <c r="R892" s="40" t="str">
        <f>IFERROR(VLOOKUP(A:A,变更记录表_产品!A:Q,17,0),"")</f>
        <v/>
      </c>
      <c r="S892" s="70"/>
      <c r="T892" s="71" t="s">
        <v>232</v>
      </c>
    </row>
    <row r="893" spans="1:20">
      <c r="A893" s="21"/>
      <c r="B893" s="50" t="str">
        <f>IFERROR(VLOOKUP(A:A,变更记录表_产品!A:B,2,0),"")</f>
        <v/>
      </c>
      <c r="C893" s="43" t="str">
        <f>IFERROR(VLOOKUP(A:A,变更记录表_产品!A:C,3,0),"")</f>
        <v/>
      </c>
      <c r="D893" s="43" t="str">
        <f>IFERROR(VLOOKUP(A:A,变更记录表_产品!A:D,4,0),"")</f>
        <v/>
      </c>
      <c r="E893" s="43" t="str">
        <f>IFERROR(VLOOKUP(A:A,变更记录表_产品!A:E,5,0),"")</f>
        <v/>
      </c>
      <c r="F893" s="40" t="str">
        <f>IFERROR(VLOOKUP(A:A,变更记录表_产品!A:F,6,0),"")</f>
        <v/>
      </c>
      <c r="G893" s="46" t="str">
        <f>IFERROR(VLOOKUP(A:A,变更记录表_产品!A:G,7,0),"")</f>
        <v/>
      </c>
      <c r="H893" s="57" t="str">
        <f>IFERROR(VLOOKUP(A:A,变更记录表_产品!A:I,9,0),"")</f>
        <v/>
      </c>
      <c r="I893" s="57" t="str">
        <f>IFERROR(VLOOKUP(A:A,变更记录表_产品!A:J,10,0),"")</f>
        <v/>
      </c>
      <c r="J893" s="61" t="str">
        <f>IFERROR(VLOOKUP(A:A,变更记录表_产品!A:H,8,0),"")</f>
        <v/>
      </c>
      <c r="K893" s="65" t="str">
        <f>IFERROR(VLOOKUP(A:A,变更记录表_产品!A:M,13,0),"")</f>
        <v/>
      </c>
      <c r="L893" s="65" t="str">
        <f>IFERROR(VLOOKUP(A:A,变更记录表_产品!A:N,14,0),"")</f>
        <v/>
      </c>
      <c r="M893" s="50" t="str">
        <f>IFERROR(VLOOKUP(A:A,变更记录表_产品!A:K,11,0),"")</f>
        <v/>
      </c>
      <c r="N893" s="50" t="str">
        <f>IFERROR(VLOOKUP(A:A,变更记录表_产品!A:L,12,0),"")</f>
        <v/>
      </c>
      <c r="O893" s="20" t="str">
        <f t="shared" ca="1" si="13"/>
        <v/>
      </c>
      <c r="P893" s="65" t="str">
        <f>IFERROR(VLOOKUP(A:A,变更记录表_产品!A:O,15,0),"")</f>
        <v/>
      </c>
      <c r="Q893" s="70" t="str">
        <f>IFERROR(VLOOKUP(A:A,变更记录表_产品!A:P,16,0),"")</f>
        <v/>
      </c>
      <c r="R893" s="40" t="str">
        <f>IFERROR(VLOOKUP(A:A,变更记录表_产品!A:Q,17,0),"")</f>
        <v/>
      </c>
      <c r="S893" s="70"/>
      <c r="T893" s="71" t="s">
        <v>232</v>
      </c>
    </row>
    <row r="894" spans="1:20">
      <c r="A894" s="21"/>
      <c r="B894" s="50" t="str">
        <f>IFERROR(VLOOKUP(A:A,变更记录表_产品!A:B,2,0),"")</f>
        <v/>
      </c>
      <c r="C894" s="43" t="str">
        <f>IFERROR(VLOOKUP(A:A,变更记录表_产品!A:C,3,0),"")</f>
        <v/>
      </c>
      <c r="D894" s="43" t="str">
        <f>IFERROR(VLOOKUP(A:A,变更记录表_产品!A:D,4,0),"")</f>
        <v/>
      </c>
      <c r="E894" s="43" t="str">
        <f>IFERROR(VLOOKUP(A:A,变更记录表_产品!A:E,5,0),"")</f>
        <v/>
      </c>
      <c r="F894" s="40" t="str">
        <f>IFERROR(VLOOKUP(A:A,变更记录表_产品!A:F,6,0),"")</f>
        <v/>
      </c>
      <c r="G894" s="46" t="str">
        <f>IFERROR(VLOOKUP(A:A,变更记录表_产品!A:G,7,0),"")</f>
        <v/>
      </c>
      <c r="H894" s="57" t="str">
        <f>IFERROR(VLOOKUP(A:A,变更记录表_产品!A:I,9,0),"")</f>
        <v/>
      </c>
      <c r="I894" s="57" t="str">
        <f>IFERROR(VLOOKUP(A:A,变更记录表_产品!A:J,10,0),"")</f>
        <v/>
      </c>
      <c r="J894" s="61" t="str">
        <f>IFERROR(VLOOKUP(A:A,变更记录表_产品!A:H,8,0),"")</f>
        <v/>
      </c>
      <c r="K894" s="65" t="str">
        <f>IFERROR(VLOOKUP(A:A,变更记录表_产品!A:M,13,0),"")</f>
        <v/>
      </c>
      <c r="L894" s="65" t="str">
        <f>IFERROR(VLOOKUP(A:A,变更记录表_产品!A:N,14,0),"")</f>
        <v/>
      </c>
      <c r="M894" s="50" t="str">
        <f>IFERROR(VLOOKUP(A:A,变更记录表_产品!A:K,11,0),"")</f>
        <v/>
      </c>
      <c r="N894" s="50" t="str">
        <f>IFERROR(VLOOKUP(A:A,变更记录表_产品!A:L,12,0),"")</f>
        <v/>
      </c>
      <c r="O894" s="20" t="str">
        <f t="shared" ca="1" si="13"/>
        <v/>
      </c>
      <c r="P894" s="65" t="str">
        <f>IFERROR(VLOOKUP(A:A,变更记录表_产品!A:O,15,0),"")</f>
        <v/>
      </c>
      <c r="Q894" s="70" t="str">
        <f>IFERROR(VLOOKUP(A:A,变更记录表_产品!A:P,16,0),"")</f>
        <v/>
      </c>
      <c r="R894" s="40" t="str">
        <f>IFERROR(VLOOKUP(A:A,变更记录表_产品!A:Q,17,0),"")</f>
        <v/>
      </c>
      <c r="S894" s="70"/>
      <c r="T894" s="71" t="s">
        <v>232</v>
      </c>
    </row>
    <row r="895" spans="1:20">
      <c r="A895" s="21"/>
      <c r="B895" s="50" t="str">
        <f>IFERROR(VLOOKUP(A:A,变更记录表_产品!A:B,2,0),"")</f>
        <v/>
      </c>
      <c r="C895" s="43" t="str">
        <f>IFERROR(VLOOKUP(A:A,变更记录表_产品!A:C,3,0),"")</f>
        <v/>
      </c>
      <c r="D895" s="43" t="str">
        <f>IFERROR(VLOOKUP(A:A,变更记录表_产品!A:D,4,0),"")</f>
        <v/>
      </c>
      <c r="E895" s="43" t="str">
        <f>IFERROR(VLOOKUP(A:A,变更记录表_产品!A:E,5,0),"")</f>
        <v/>
      </c>
      <c r="F895" s="40" t="str">
        <f>IFERROR(VLOOKUP(A:A,变更记录表_产品!A:F,6,0),"")</f>
        <v/>
      </c>
      <c r="G895" s="46" t="str">
        <f>IFERROR(VLOOKUP(A:A,变更记录表_产品!A:G,7,0),"")</f>
        <v/>
      </c>
      <c r="H895" s="57" t="str">
        <f>IFERROR(VLOOKUP(A:A,变更记录表_产品!A:I,9,0),"")</f>
        <v/>
      </c>
      <c r="I895" s="57" t="str">
        <f>IFERROR(VLOOKUP(A:A,变更记录表_产品!A:J,10,0),"")</f>
        <v/>
      </c>
      <c r="J895" s="61" t="str">
        <f>IFERROR(VLOOKUP(A:A,变更记录表_产品!A:H,8,0),"")</f>
        <v/>
      </c>
      <c r="K895" s="65" t="str">
        <f>IFERROR(VLOOKUP(A:A,变更记录表_产品!A:M,13,0),"")</f>
        <v/>
      </c>
      <c r="L895" s="65" t="str">
        <f>IFERROR(VLOOKUP(A:A,变更记录表_产品!A:N,14,0),"")</f>
        <v/>
      </c>
      <c r="M895" s="50" t="str">
        <f>IFERROR(VLOOKUP(A:A,变更记录表_产品!A:K,11,0),"")</f>
        <v/>
      </c>
      <c r="N895" s="50" t="str">
        <f>IFERROR(VLOOKUP(A:A,变更记录表_产品!A:L,12,0),"")</f>
        <v/>
      </c>
      <c r="O895" s="20" t="str">
        <f t="shared" ca="1" si="13"/>
        <v/>
      </c>
      <c r="P895" s="65" t="str">
        <f>IFERROR(VLOOKUP(A:A,变更记录表_产品!A:O,15,0),"")</f>
        <v/>
      </c>
      <c r="Q895" s="70" t="str">
        <f>IFERROR(VLOOKUP(A:A,变更记录表_产品!A:P,16,0),"")</f>
        <v/>
      </c>
      <c r="R895" s="40" t="str">
        <f>IFERROR(VLOOKUP(A:A,变更记录表_产品!A:Q,17,0),"")</f>
        <v/>
      </c>
      <c r="S895" s="70"/>
      <c r="T895" s="71" t="s">
        <v>232</v>
      </c>
    </row>
    <row r="896" spans="1:20">
      <c r="A896" s="21"/>
      <c r="B896" s="50" t="str">
        <f>IFERROR(VLOOKUP(A:A,变更记录表_产品!A:B,2,0),"")</f>
        <v/>
      </c>
      <c r="C896" s="43" t="str">
        <f>IFERROR(VLOOKUP(A:A,变更记录表_产品!A:C,3,0),"")</f>
        <v/>
      </c>
      <c r="D896" s="43" t="str">
        <f>IFERROR(VLOOKUP(A:A,变更记录表_产品!A:D,4,0),"")</f>
        <v/>
      </c>
      <c r="E896" s="43" t="str">
        <f>IFERROR(VLOOKUP(A:A,变更记录表_产品!A:E,5,0),"")</f>
        <v/>
      </c>
      <c r="F896" s="40" t="str">
        <f>IFERROR(VLOOKUP(A:A,变更记录表_产品!A:F,6,0),"")</f>
        <v/>
      </c>
      <c r="G896" s="46" t="str">
        <f>IFERROR(VLOOKUP(A:A,变更记录表_产品!A:G,7,0),"")</f>
        <v/>
      </c>
      <c r="H896" s="57" t="str">
        <f>IFERROR(VLOOKUP(A:A,变更记录表_产品!A:I,9,0),"")</f>
        <v/>
      </c>
      <c r="I896" s="57" t="str">
        <f>IFERROR(VLOOKUP(A:A,变更记录表_产品!A:J,10,0),"")</f>
        <v/>
      </c>
      <c r="J896" s="61" t="str">
        <f>IFERROR(VLOOKUP(A:A,变更记录表_产品!A:H,8,0),"")</f>
        <v/>
      </c>
      <c r="K896" s="65" t="str">
        <f>IFERROR(VLOOKUP(A:A,变更记录表_产品!A:M,13,0),"")</f>
        <v/>
      </c>
      <c r="L896" s="65" t="str">
        <f>IFERROR(VLOOKUP(A:A,变更记录表_产品!A:N,14,0),"")</f>
        <v/>
      </c>
      <c r="M896" s="50" t="str">
        <f>IFERROR(VLOOKUP(A:A,变更记录表_产品!A:K,11,0),"")</f>
        <v/>
      </c>
      <c r="N896" s="50" t="str">
        <f>IFERROR(VLOOKUP(A:A,变更记录表_产品!A:L,12,0),"")</f>
        <v/>
      </c>
      <c r="O896" s="20" t="str">
        <f t="shared" ca="1" si="13"/>
        <v/>
      </c>
      <c r="P896" s="65" t="str">
        <f>IFERROR(VLOOKUP(A:A,变更记录表_产品!A:O,15,0),"")</f>
        <v/>
      </c>
      <c r="Q896" s="70" t="str">
        <f>IFERROR(VLOOKUP(A:A,变更记录表_产品!A:P,16,0),"")</f>
        <v/>
      </c>
      <c r="R896" s="40" t="str">
        <f>IFERROR(VLOOKUP(A:A,变更记录表_产品!A:Q,17,0),"")</f>
        <v/>
      </c>
      <c r="S896" s="70"/>
      <c r="T896" s="71" t="s">
        <v>232</v>
      </c>
    </row>
    <row r="897" spans="1:20">
      <c r="A897" s="21"/>
      <c r="B897" s="50" t="str">
        <f>IFERROR(VLOOKUP(A:A,变更记录表_产品!A:B,2,0),"")</f>
        <v/>
      </c>
      <c r="C897" s="43" t="str">
        <f>IFERROR(VLOOKUP(A:A,变更记录表_产品!A:C,3,0),"")</f>
        <v/>
      </c>
      <c r="D897" s="43" t="str">
        <f>IFERROR(VLOOKUP(A:A,变更记录表_产品!A:D,4,0),"")</f>
        <v/>
      </c>
      <c r="E897" s="43" t="str">
        <f>IFERROR(VLOOKUP(A:A,变更记录表_产品!A:E,5,0),"")</f>
        <v/>
      </c>
      <c r="F897" s="40" t="str">
        <f>IFERROR(VLOOKUP(A:A,变更记录表_产品!A:F,6,0),"")</f>
        <v/>
      </c>
      <c r="G897" s="46" t="str">
        <f>IFERROR(VLOOKUP(A:A,变更记录表_产品!A:G,7,0),"")</f>
        <v/>
      </c>
      <c r="H897" s="57" t="str">
        <f>IFERROR(VLOOKUP(A:A,变更记录表_产品!A:I,9,0),"")</f>
        <v/>
      </c>
      <c r="I897" s="57" t="str">
        <f>IFERROR(VLOOKUP(A:A,变更记录表_产品!A:J,10,0),"")</f>
        <v/>
      </c>
      <c r="J897" s="61" t="str">
        <f>IFERROR(VLOOKUP(A:A,变更记录表_产品!A:H,8,0),"")</f>
        <v/>
      </c>
      <c r="K897" s="65" t="str">
        <f>IFERROR(VLOOKUP(A:A,变更记录表_产品!A:M,13,0),"")</f>
        <v/>
      </c>
      <c r="L897" s="65" t="str">
        <f>IFERROR(VLOOKUP(A:A,变更记录表_产品!A:N,14,0),"")</f>
        <v/>
      </c>
      <c r="M897" s="50" t="str">
        <f>IFERROR(VLOOKUP(A:A,变更记录表_产品!A:K,11,0),"")</f>
        <v/>
      </c>
      <c r="N897" s="50" t="str">
        <f>IFERROR(VLOOKUP(A:A,变更记录表_产品!A:L,12,0),"")</f>
        <v/>
      </c>
      <c r="O897" s="20" t="str">
        <f t="shared" ca="1" si="13"/>
        <v/>
      </c>
      <c r="P897" s="65" t="str">
        <f>IFERROR(VLOOKUP(A:A,变更记录表_产品!A:O,15,0),"")</f>
        <v/>
      </c>
      <c r="Q897" s="70" t="str">
        <f>IFERROR(VLOOKUP(A:A,变更记录表_产品!A:P,16,0),"")</f>
        <v/>
      </c>
      <c r="R897" s="40" t="str">
        <f>IFERROR(VLOOKUP(A:A,变更记录表_产品!A:Q,17,0),"")</f>
        <v/>
      </c>
      <c r="S897" s="70"/>
      <c r="T897" s="71" t="s">
        <v>232</v>
      </c>
    </row>
    <row r="898" spans="1:20">
      <c r="A898" s="21"/>
      <c r="B898" s="50" t="str">
        <f>IFERROR(VLOOKUP(A:A,变更记录表_产品!A:B,2,0),"")</f>
        <v/>
      </c>
      <c r="C898" s="43" t="str">
        <f>IFERROR(VLOOKUP(A:A,变更记录表_产品!A:C,3,0),"")</f>
        <v/>
      </c>
      <c r="D898" s="43" t="str">
        <f>IFERROR(VLOOKUP(A:A,变更记录表_产品!A:D,4,0),"")</f>
        <v/>
      </c>
      <c r="E898" s="43" t="str">
        <f>IFERROR(VLOOKUP(A:A,变更记录表_产品!A:E,5,0),"")</f>
        <v/>
      </c>
      <c r="F898" s="40" t="str">
        <f>IFERROR(VLOOKUP(A:A,变更记录表_产品!A:F,6,0),"")</f>
        <v/>
      </c>
      <c r="G898" s="46" t="str">
        <f>IFERROR(VLOOKUP(A:A,变更记录表_产品!A:G,7,0),"")</f>
        <v/>
      </c>
      <c r="H898" s="57" t="str">
        <f>IFERROR(VLOOKUP(A:A,变更记录表_产品!A:I,9,0),"")</f>
        <v/>
      </c>
      <c r="I898" s="57" t="str">
        <f>IFERROR(VLOOKUP(A:A,变更记录表_产品!A:J,10,0),"")</f>
        <v/>
      </c>
      <c r="J898" s="61" t="str">
        <f>IFERROR(VLOOKUP(A:A,变更记录表_产品!A:H,8,0),"")</f>
        <v/>
      </c>
      <c r="K898" s="65" t="str">
        <f>IFERROR(VLOOKUP(A:A,变更记录表_产品!A:M,13,0),"")</f>
        <v/>
      </c>
      <c r="L898" s="65" t="str">
        <f>IFERROR(VLOOKUP(A:A,变更记录表_产品!A:N,14,0),"")</f>
        <v/>
      </c>
      <c r="M898" s="50" t="str">
        <f>IFERROR(VLOOKUP(A:A,变更记录表_产品!A:K,11,0),"")</f>
        <v/>
      </c>
      <c r="N898" s="50" t="str">
        <f>IFERROR(VLOOKUP(A:A,变更记录表_产品!A:L,12,0),"")</f>
        <v/>
      </c>
      <c r="O898" s="20" t="str">
        <f t="shared" ca="1" si="13"/>
        <v/>
      </c>
      <c r="P898" s="65" t="str">
        <f>IFERROR(VLOOKUP(A:A,变更记录表_产品!A:O,15,0),"")</f>
        <v/>
      </c>
      <c r="Q898" s="70" t="str">
        <f>IFERROR(VLOOKUP(A:A,变更记录表_产品!A:P,16,0),"")</f>
        <v/>
      </c>
      <c r="R898" s="40" t="str">
        <f>IFERROR(VLOOKUP(A:A,变更记录表_产品!A:Q,17,0),"")</f>
        <v/>
      </c>
      <c r="S898" s="70"/>
      <c r="T898" s="71" t="s">
        <v>232</v>
      </c>
    </row>
    <row r="899" spans="1:20">
      <c r="A899" s="21"/>
      <c r="B899" s="50" t="str">
        <f>IFERROR(VLOOKUP(A:A,变更记录表_产品!A:B,2,0),"")</f>
        <v/>
      </c>
      <c r="C899" s="43" t="str">
        <f>IFERROR(VLOOKUP(A:A,变更记录表_产品!A:C,3,0),"")</f>
        <v/>
      </c>
      <c r="D899" s="43" t="str">
        <f>IFERROR(VLOOKUP(A:A,变更记录表_产品!A:D,4,0),"")</f>
        <v/>
      </c>
      <c r="E899" s="43" t="str">
        <f>IFERROR(VLOOKUP(A:A,变更记录表_产品!A:E,5,0),"")</f>
        <v/>
      </c>
      <c r="F899" s="40" t="str">
        <f>IFERROR(VLOOKUP(A:A,变更记录表_产品!A:F,6,0),"")</f>
        <v/>
      </c>
      <c r="G899" s="46" t="str">
        <f>IFERROR(VLOOKUP(A:A,变更记录表_产品!A:G,7,0),"")</f>
        <v/>
      </c>
      <c r="H899" s="57" t="str">
        <f>IFERROR(VLOOKUP(A:A,变更记录表_产品!A:I,9,0),"")</f>
        <v/>
      </c>
      <c r="I899" s="57" t="str">
        <f>IFERROR(VLOOKUP(A:A,变更记录表_产品!A:J,10,0),"")</f>
        <v/>
      </c>
      <c r="J899" s="61" t="str">
        <f>IFERROR(VLOOKUP(A:A,变更记录表_产品!A:H,8,0),"")</f>
        <v/>
      </c>
      <c r="K899" s="65" t="str">
        <f>IFERROR(VLOOKUP(A:A,变更记录表_产品!A:M,13,0),"")</f>
        <v/>
      </c>
      <c r="L899" s="65" t="str">
        <f>IFERROR(VLOOKUP(A:A,变更记录表_产品!A:N,14,0),"")</f>
        <v/>
      </c>
      <c r="M899" s="50" t="str">
        <f>IFERROR(VLOOKUP(A:A,变更记录表_产品!A:K,11,0),"")</f>
        <v/>
      </c>
      <c r="N899" s="50" t="str">
        <f>IFERROR(VLOOKUP(A:A,变更记录表_产品!A:L,12,0),"")</f>
        <v/>
      </c>
      <c r="O899" s="20" t="str">
        <f t="shared" ref="O899:O962" ca="1" si="14">IFERROR((TODAY()-B899),"")</f>
        <v/>
      </c>
      <c r="P899" s="65" t="str">
        <f>IFERROR(VLOOKUP(A:A,变更记录表_产品!A:O,15,0),"")</f>
        <v/>
      </c>
      <c r="Q899" s="70" t="str">
        <f>IFERROR(VLOOKUP(A:A,变更记录表_产品!A:P,16,0),"")</f>
        <v/>
      </c>
      <c r="R899" s="40" t="str">
        <f>IFERROR(VLOOKUP(A:A,变更记录表_产品!A:Q,17,0),"")</f>
        <v/>
      </c>
      <c r="S899" s="70"/>
      <c r="T899" s="71" t="s">
        <v>232</v>
      </c>
    </row>
    <row r="900" spans="1:20">
      <c r="A900" s="21"/>
      <c r="B900" s="50" t="str">
        <f>IFERROR(VLOOKUP(A:A,变更记录表_产品!A:B,2,0),"")</f>
        <v/>
      </c>
      <c r="C900" s="43" t="str">
        <f>IFERROR(VLOOKUP(A:A,变更记录表_产品!A:C,3,0),"")</f>
        <v/>
      </c>
      <c r="D900" s="43" t="str">
        <f>IFERROR(VLOOKUP(A:A,变更记录表_产品!A:D,4,0),"")</f>
        <v/>
      </c>
      <c r="E900" s="43" t="str">
        <f>IFERROR(VLOOKUP(A:A,变更记录表_产品!A:E,5,0),"")</f>
        <v/>
      </c>
      <c r="F900" s="40" t="str">
        <f>IFERROR(VLOOKUP(A:A,变更记录表_产品!A:F,6,0),"")</f>
        <v/>
      </c>
      <c r="G900" s="46" t="str">
        <f>IFERROR(VLOOKUP(A:A,变更记录表_产品!A:G,7,0),"")</f>
        <v/>
      </c>
      <c r="H900" s="57" t="str">
        <f>IFERROR(VLOOKUP(A:A,变更记录表_产品!A:I,9,0),"")</f>
        <v/>
      </c>
      <c r="I900" s="57" t="str">
        <f>IFERROR(VLOOKUP(A:A,变更记录表_产品!A:J,10,0),"")</f>
        <v/>
      </c>
      <c r="J900" s="61" t="str">
        <f>IFERROR(VLOOKUP(A:A,变更记录表_产品!A:H,8,0),"")</f>
        <v/>
      </c>
      <c r="K900" s="65" t="str">
        <f>IFERROR(VLOOKUP(A:A,变更记录表_产品!A:M,13,0),"")</f>
        <v/>
      </c>
      <c r="L900" s="65" t="str">
        <f>IFERROR(VLOOKUP(A:A,变更记录表_产品!A:N,14,0),"")</f>
        <v/>
      </c>
      <c r="M900" s="50" t="str">
        <f>IFERROR(VLOOKUP(A:A,变更记录表_产品!A:K,11,0),"")</f>
        <v/>
      </c>
      <c r="N900" s="50" t="str">
        <f>IFERROR(VLOOKUP(A:A,变更记录表_产品!A:L,12,0),"")</f>
        <v/>
      </c>
      <c r="O900" s="20" t="str">
        <f t="shared" ca="1" si="14"/>
        <v/>
      </c>
      <c r="P900" s="65" t="str">
        <f>IFERROR(VLOOKUP(A:A,变更记录表_产品!A:O,15,0),"")</f>
        <v/>
      </c>
      <c r="Q900" s="70" t="str">
        <f>IFERROR(VLOOKUP(A:A,变更记录表_产品!A:P,16,0),"")</f>
        <v/>
      </c>
      <c r="R900" s="40" t="str">
        <f>IFERROR(VLOOKUP(A:A,变更记录表_产品!A:Q,17,0),"")</f>
        <v/>
      </c>
      <c r="S900" s="70"/>
      <c r="T900" s="71" t="s">
        <v>232</v>
      </c>
    </row>
    <row r="901" spans="1:20">
      <c r="A901" s="21"/>
      <c r="B901" s="50" t="str">
        <f>IFERROR(VLOOKUP(A:A,变更记录表_产品!A:B,2,0),"")</f>
        <v/>
      </c>
      <c r="C901" s="43" t="str">
        <f>IFERROR(VLOOKUP(A:A,变更记录表_产品!A:C,3,0),"")</f>
        <v/>
      </c>
      <c r="D901" s="43" t="str">
        <f>IFERROR(VLOOKUP(A:A,变更记录表_产品!A:D,4,0),"")</f>
        <v/>
      </c>
      <c r="E901" s="43" t="str">
        <f>IFERROR(VLOOKUP(A:A,变更记录表_产品!A:E,5,0),"")</f>
        <v/>
      </c>
      <c r="F901" s="40" t="str">
        <f>IFERROR(VLOOKUP(A:A,变更记录表_产品!A:F,6,0),"")</f>
        <v/>
      </c>
      <c r="G901" s="46" t="str">
        <f>IFERROR(VLOOKUP(A:A,变更记录表_产品!A:G,7,0),"")</f>
        <v/>
      </c>
      <c r="H901" s="57" t="str">
        <f>IFERROR(VLOOKUP(A:A,变更记录表_产品!A:I,9,0),"")</f>
        <v/>
      </c>
      <c r="I901" s="57" t="str">
        <f>IFERROR(VLOOKUP(A:A,变更记录表_产品!A:J,10,0),"")</f>
        <v/>
      </c>
      <c r="J901" s="61" t="str">
        <f>IFERROR(VLOOKUP(A:A,变更记录表_产品!A:H,8,0),"")</f>
        <v/>
      </c>
      <c r="K901" s="65" t="str">
        <f>IFERROR(VLOOKUP(A:A,变更记录表_产品!A:M,13,0),"")</f>
        <v/>
      </c>
      <c r="L901" s="65" t="str">
        <f>IFERROR(VLOOKUP(A:A,变更记录表_产品!A:N,14,0),"")</f>
        <v/>
      </c>
      <c r="M901" s="50" t="str">
        <f>IFERROR(VLOOKUP(A:A,变更记录表_产品!A:K,11,0),"")</f>
        <v/>
      </c>
      <c r="N901" s="50" t="str">
        <f>IFERROR(VLOOKUP(A:A,变更记录表_产品!A:L,12,0),"")</f>
        <v/>
      </c>
      <c r="O901" s="20" t="str">
        <f t="shared" ca="1" si="14"/>
        <v/>
      </c>
      <c r="P901" s="65" t="str">
        <f>IFERROR(VLOOKUP(A:A,变更记录表_产品!A:O,15,0),"")</f>
        <v/>
      </c>
      <c r="Q901" s="70" t="str">
        <f>IFERROR(VLOOKUP(A:A,变更记录表_产品!A:P,16,0),"")</f>
        <v/>
      </c>
      <c r="R901" s="40" t="str">
        <f>IFERROR(VLOOKUP(A:A,变更记录表_产品!A:Q,17,0),"")</f>
        <v/>
      </c>
      <c r="S901" s="70"/>
      <c r="T901" s="71" t="s">
        <v>232</v>
      </c>
    </row>
    <row r="902" spans="1:20">
      <c r="A902" s="21"/>
      <c r="B902" s="50" t="str">
        <f>IFERROR(VLOOKUP(A:A,变更记录表_产品!A:B,2,0),"")</f>
        <v/>
      </c>
      <c r="C902" s="43" t="str">
        <f>IFERROR(VLOOKUP(A:A,变更记录表_产品!A:C,3,0),"")</f>
        <v/>
      </c>
      <c r="D902" s="43" t="str">
        <f>IFERROR(VLOOKUP(A:A,变更记录表_产品!A:D,4,0),"")</f>
        <v/>
      </c>
      <c r="E902" s="43" t="str">
        <f>IFERROR(VLOOKUP(A:A,变更记录表_产品!A:E,5,0),"")</f>
        <v/>
      </c>
      <c r="F902" s="40" t="str">
        <f>IFERROR(VLOOKUP(A:A,变更记录表_产品!A:F,6,0),"")</f>
        <v/>
      </c>
      <c r="G902" s="46" t="str">
        <f>IFERROR(VLOOKUP(A:A,变更记录表_产品!A:G,7,0),"")</f>
        <v/>
      </c>
      <c r="H902" s="57" t="str">
        <f>IFERROR(VLOOKUP(A:A,变更记录表_产品!A:I,9,0),"")</f>
        <v/>
      </c>
      <c r="I902" s="57" t="str">
        <f>IFERROR(VLOOKUP(A:A,变更记录表_产品!A:J,10,0),"")</f>
        <v/>
      </c>
      <c r="J902" s="61" t="str">
        <f>IFERROR(VLOOKUP(A:A,变更记录表_产品!A:H,8,0),"")</f>
        <v/>
      </c>
      <c r="K902" s="65" t="str">
        <f>IFERROR(VLOOKUP(A:A,变更记录表_产品!A:M,13,0),"")</f>
        <v/>
      </c>
      <c r="L902" s="65" t="str">
        <f>IFERROR(VLOOKUP(A:A,变更记录表_产品!A:N,14,0),"")</f>
        <v/>
      </c>
      <c r="M902" s="50" t="str">
        <f>IFERROR(VLOOKUP(A:A,变更记录表_产品!A:K,11,0),"")</f>
        <v/>
      </c>
      <c r="N902" s="50" t="str">
        <f>IFERROR(VLOOKUP(A:A,变更记录表_产品!A:L,12,0),"")</f>
        <v/>
      </c>
      <c r="O902" s="20" t="str">
        <f t="shared" ca="1" si="14"/>
        <v/>
      </c>
      <c r="P902" s="65" t="str">
        <f>IFERROR(VLOOKUP(A:A,变更记录表_产品!A:O,15,0),"")</f>
        <v/>
      </c>
      <c r="Q902" s="70" t="str">
        <f>IFERROR(VLOOKUP(A:A,变更记录表_产品!A:P,16,0),"")</f>
        <v/>
      </c>
      <c r="R902" s="40" t="str">
        <f>IFERROR(VLOOKUP(A:A,变更记录表_产品!A:Q,17,0),"")</f>
        <v/>
      </c>
      <c r="S902" s="70"/>
      <c r="T902" s="71" t="s">
        <v>232</v>
      </c>
    </row>
    <row r="903" spans="1:20">
      <c r="A903" s="21"/>
      <c r="B903" s="50" t="str">
        <f>IFERROR(VLOOKUP(A:A,变更记录表_产品!A:B,2,0),"")</f>
        <v/>
      </c>
      <c r="C903" s="43" t="str">
        <f>IFERROR(VLOOKUP(A:A,变更记录表_产品!A:C,3,0),"")</f>
        <v/>
      </c>
      <c r="D903" s="43" t="str">
        <f>IFERROR(VLOOKUP(A:A,变更记录表_产品!A:D,4,0),"")</f>
        <v/>
      </c>
      <c r="E903" s="43" t="str">
        <f>IFERROR(VLOOKUP(A:A,变更记录表_产品!A:E,5,0),"")</f>
        <v/>
      </c>
      <c r="F903" s="40" t="str">
        <f>IFERROR(VLOOKUP(A:A,变更记录表_产品!A:F,6,0),"")</f>
        <v/>
      </c>
      <c r="G903" s="46" t="str">
        <f>IFERROR(VLOOKUP(A:A,变更记录表_产品!A:G,7,0),"")</f>
        <v/>
      </c>
      <c r="H903" s="57" t="str">
        <f>IFERROR(VLOOKUP(A:A,变更记录表_产品!A:I,9,0),"")</f>
        <v/>
      </c>
      <c r="I903" s="57" t="str">
        <f>IFERROR(VLOOKUP(A:A,变更记录表_产品!A:J,10,0),"")</f>
        <v/>
      </c>
      <c r="J903" s="61" t="str">
        <f>IFERROR(VLOOKUP(A:A,变更记录表_产品!A:H,8,0),"")</f>
        <v/>
      </c>
      <c r="K903" s="65" t="str">
        <f>IFERROR(VLOOKUP(A:A,变更记录表_产品!A:M,13,0),"")</f>
        <v/>
      </c>
      <c r="L903" s="65" t="str">
        <f>IFERROR(VLOOKUP(A:A,变更记录表_产品!A:N,14,0),"")</f>
        <v/>
      </c>
      <c r="M903" s="50" t="str">
        <f>IFERROR(VLOOKUP(A:A,变更记录表_产品!A:K,11,0),"")</f>
        <v/>
      </c>
      <c r="N903" s="50" t="str">
        <f>IFERROR(VLOOKUP(A:A,变更记录表_产品!A:L,12,0),"")</f>
        <v/>
      </c>
      <c r="O903" s="20" t="str">
        <f t="shared" ca="1" si="14"/>
        <v/>
      </c>
      <c r="P903" s="65" t="str">
        <f>IFERROR(VLOOKUP(A:A,变更记录表_产品!A:O,15,0),"")</f>
        <v/>
      </c>
      <c r="Q903" s="70" t="str">
        <f>IFERROR(VLOOKUP(A:A,变更记录表_产品!A:P,16,0),"")</f>
        <v/>
      </c>
      <c r="R903" s="40" t="str">
        <f>IFERROR(VLOOKUP(A:A,变更记录表_产品!A:Q,17,0),"")</f>
        <v/>
      </c>
      <c r="S903" s="70"/>
      <c r="T903" s="71" t="s">
        <v>232</v>
      </c>
    </row>
    <row r="904" spans="1:20">
      <c r="A904" s="21"/>
      <c r="B904" s="50" t="str">
        <f>IFERROR(VLOOKUP(A:A,变更记录表_产品!A:B,2,0),"")</f>
        <v/>
      </c>
      <c r="C904" s="43" t="str">
        <f>IFERROR(VLOOKUP(A:A,变更记录表_产品!A:C,3,0),"")</f>
        <v/>
      </c>
      <c r="D904" s="43" t="str">
        <f>IFERROR(VLOOKUP(A:A,变更记录表_产品!A:D,4,0),"")</f>
        <v/>
      </c>
      <c r="E904" s="43" t="str">
        <f>IFERROR(VLOOKUP(A:A,变更记录表_产品!A:E,5,0),"")</f>
        <v/>
      </c>
      <c r="F904" s="40" t="str">
        <f>IFERROR(VLOOKUP(A:A,变更记录表_产品!A:F,6,0),"")</f>
        <v/>
      </c>
      <c r="G904" s="46" t="str">
        <f>IFERROR(VLOOKUP(A:A,变更记录表_产品!A:G,7,0),"")</f>
        <v/>
      </c>
      <c r="H904" s="57" t="str">
        <f>IFERROR(VLOOKUP(A:A,变更记录表_产品!A:I,9,0),"")</f>
        <v/>
      </c>
      <c r="I904" s="57" t="str">
        <f>IFERROR(VLOOKUP(A:A,变更记录表_产品!A:J,10,0),"")</f>
        <v/>
      </c>
      <c r="J904" s="61" t="str">
        <f>IFERROR(VLOOKUP(A:A,变更记录表_产品!A:H,8,0),"")</f>
        <v/>
      </c>
      <c r="K904" s="65" t="str">
        <f>IFERROR(VLOOKUP(A:A,变更记录表_产品!A:M,13,0),"")</f>
        <v/>
      </c>
      <c r="L904" s="65" t="str">
        <f>IFERROR(VLOOKUP(A:A,变更记录表_产品!A:N,14,0),"")</f>
        <v/>
      </c>
      <c r="M904" s="50" t="str">
        <f>IFERROR(VLOOKUP(A:A,变更记录表_产品!A:K,11,0),"")</f>
        <v/>
      </c>
      <c r="N904" s="50" t="str">
        <f>IFERROR(VLOOKUP(A:A,变更记录表_产品!A:L,12,0),"")</f>
        <v/>
      </c>
      <c r="O904" s="20" t="str">
        <f t="shared" ca="1" si="14"/>
        <v/>
      </c>
      <c r="P904" s="65" t="str">
        <f>IFERROR(VLOOKUP(A:A,变更记录表_产品!A:O,15,0),"")</f>
        <v/>
      </c>
      <c r="Q904" s="70" t="str">
        <f>IFERROR(VLOOKUP(A:A,变更记录表_产品!A:P,16,0),"")</f>
        <v/>
      </c>
      <c r="R904" s="40" t="str">
        <f>IFERROR(VLOOKUP(A:A,变更记录表_产品!A:Q,17,0),"")</f>
        <v/>
      </c>
      <c r="S904" s="70"/>
      <c r="T904" s="71" t="s">
        <v>232</v>
      </c>
    </row>
    <row r="905" spans="1:20">
      <c r="A905" s="21"/>
      <c r="B905" s="50" t="str">
        <f>IFERROR(VLOOKUP(A:A,变更记录表_产品!A:B,2,0),"")</f>
        <v/>
      </c>
      <c r="C905" s="43" t="str">
        <f>IFERROR(VLOOKUP(A:A,变更记录表_产品!A:C,3,0),"")</f>
        <v/>
      </c>
      <c r="D905" s="43" t="str">
        <f>IFERROR(VLOOKUP(A:A,变更记录表_产品!A:D,4,0),"")</f>
        <v/>
      </c>
      <c r="E905" s="43" t="str">
        <f>IFERROR(VLOOKUP(A:A,变更记录表_产品!A:E,5,0),"")</f>
        <v/>
      </c>
      <c r="F905" s="40" t="str">
        <f>IFERROR(VLOOKUP(A:A,变更记录表_产品!A:F,6,0),"")</f>
        <v/>
      </c>
      <c r="G905" s="46" t="str">
        <f>IFERROR(VLOOKUP(A:A,变更记录表_产品!A:G,7,0),"")</f>
        <v/>
      </c>
      <c r="H905" s="57" t="str">
        <f>IFERROR(VLOOKUP(A:A,变更记录表_产品!A:I,9,0),"")</f>
        <v/>
      </c>
      <c r="I905" s="57" t="str">
        <f>IFERROR(VLOOKUP(A:A,变更记录表_产品!A:J,10,0),"")</f>
        <v/>
      </c>
      <c r="J905" s="61" t="str">
        <f>IFERROR(VLOOKUP(A:A,变更记录表_产品!A:H,8,0),"")</f>
        <v/>
      </c>
      <c r="K905" s="65" t="str">
        <f>IFERROR(VLOOKUP(A:A,变更记录表_产品!A:M,13,0),"")</f>
        <v/>
      </c>
      <c r="L905" s="65" t="str">
        <f>IFERROR(VLOOKUP(A:A,变更记录表_产品!A:N,14,0),"")</f>
        <v/>
      </c>
      <c r="M905" s="50" t="str">
        <f>IFERROR(VLOOKUP(A:A,变更记录表_产品!A:K,11,0),"")</f>
        <v/>
      </c>
      <c r="N905" s="50" t="str">
        <f>IFERROR(VLOOKUP(A:A,变更记录表_产品!A:L,12,0),"")</f>
        <v/>
      </c>
      <c r="O905" s="20" t="str">
        <f t="shared" ca="1" si="14"/>
        <v/>
      </c>
      <c r="P905" s="65" t="str">
        <f>IFERROR(VLOOKUP(A:A,变更记录表_产品!A:O,15,0),"")</f>
        <v/>
      </c>
      <c r="Q905" s="70" t="str">
        <f>IFERROR(VLOOKUP(A:A,变更记录表_产品!A:P,16,0),"")</f>
        <v/>
      </c>
      <c r="R905" s="40" t="str">
        <f>IFERROR(VLOOKUP(A:A,变更记录表_产品!A:Q,17,0),"")</f>
        <v/>
      </c>
      <c r="S905" s="70"/>
      <c r="T905" s="71" t="s">
        <v>232</v>
      </c>
    </row>
    <row r="906" spans="1:20">
      <c r="A906" s="21"/>
      <c r="B906" s="50" t="str">
        <f>IFERROR(VLOOKUP(A:A,变更记录表_产品!A:B,2,0),"")</f>
        <v/>
      </c>
      <c r="C906" s="43" t="str">
        <f>IFERROR(VLOOKUP(A:A,变更记录表_产品!A:C,3,0),"")</f>
        <v/>
      </c>
      <c r="D906" s="43" t="str">
        <f>IFERROR(VLOOKUP(A:A,变更记录表_产品!A:D,4,0),"")</f>
        <v/>
      </c>
      <c r="E906" s="43" t="str">
        <f>IFERROR(VLOOKUP(A:A,变更记录表_产品!A:E,5,0),"")</f>
        <v/>
      </c>
      <c r="F906" s="40" t="str">
        <f>IFERROR(VLOOKUP(A:A,变更记录表_产品!A:F,6,0),"")</f>
        <v/>
      </c>
      <c r="G906" s="46" t="str">
        <f>IFERROR(VLOOKUP(A:A,变更记录表_产品!A:G,7,0),"")</f>
        <v/>
      </c>
      <c r="H906" s="57" t="str">
        <f>IFERROR(VLOOKUP(A:A,变更记录表_产品!A:I,9,0),"")</f>
        <v/>
      </c>
      <c r="I906" s="57" t="str">
        <f>IFERROR(VLOOKUP(A:A,变更记录表_产品!A:J,10,0),"")</f>
        <v/>
      </c>
      <c r="J906" s="61" t="str">
        <f>IFERROR(VLOOKUP(A:A,变更记录表_产品!A:H,8,0),"")</f>
        <v/>
      </c>
      <c r="K906" s="65" t="str">
        <f>IFERROR(VLOOKUP(A:A,变更记录表_产品!A:M,13,0),"")</f>
        <v/>
      </c>
      <c r="L906" s="65" t="str">
        <f>IFERROR(VLOOKUP(A:A,变更记录表_产品!A:N,14,0),"")</f>
        <v/>
      </c>
      <c r="M906" s="50" t="str">
        <f>IFERROR(VLOOKUP(A:A,变更记录表_产品!A:K,11,0),"")</f>
        <v/>
      </c>
      <c r="N906" s="50" t="str">
        <f>IFERROR(VLOOKUP(A:A,变更记录表_产品!A:L,12,0),"")</f>
        <v/>
      </c>
      <c r="O906" s="20" t="str">
        <f t="shared" ca="1" si="14"/>
        <v/>
      </c>
      <c r="P906" s="65" t="str">
        <f>IFERROR(VLOOKUP(A:A,变更记录表_产品!A:O,15,0),"")</f>
        <v/>
      </c>
      <c r="Q906" s="70" t="str">
        <f>IFERROR(VLOOKUP(A:A,变更记录表_产品!A:P,16,0),"")</f>
        <v/>
      </c>
      <c r="R906" s="40" t="str">
        <f>IFERROR(VLOOKUP(A:A,变更记录表_产品!A:Q,17,0),"")</f>
        <v/>
      </c>
      <c r="S906" s="70"/>
      <c r="T906" s="71" t="s">
        <v>232</v>
      </c>
    </row>
    <row r="907" spans="1:20">
      <c r="A907" s="21"/>
      <c r="B907" s="50" t="str">
        <f>IFERROR(VLOOKUP(A:A,变更记录表_产品!A:B,2,0),"")</f>
        <v/>
      </c>
      <c r="C907" s="43" t="str">
        <f>IFERROR(VLOOKUP(A:A,变更记录表_产品!A:C,3,0),"")</f>
        <v/>
      </c>
      <c r="D907" s="43" t="str">
        <f>IFERROR(VLOOKUP(A:A,变更记录表_产品!A:D,4,0),"")</f>
        <v/>
      </c>
      <c r="E907" s="43" t="str">
        <f>IFERROR(VLOOKUP(A:A,变更记录表_产品!A:E,5,0),"")</f>
        <v/>
      </c>
      <c r="F907" s="40" t="str">
        <f>IFERROR(VLOOKUP(A:A,变更记录表_产品!A:F,6,0),"")</f>
        <v/>
      </c>
      <c r="G907" s="46" t="str">
        <f>IFERROR(VLOOKUP(A:A,变更记录表_产品!A:G,7,0),"")</f>
        <v/>
      </c>
      <c r="H907" s="57" t="str">
        <f>IFERROR(VLOOKUP(A:A,变更记录表_产品!A:I,9,0),"")</f>
        <v/>
      </c>
      <c r="I907" s="57" t="str">
        <f>IFERROR(VLOOKUP(A:A,变更记录表_产品!A:J,10,0),"")</f>
        <v/>
      </c>
      <c r="J907" s="61" t="str">
        <f>IFERROR(VLOOKUP(A:A,变更记录表_产品!A:H,8,0),"")</f>
        <v/>
      </c>
      <c r="K907" s="65" t="str">
        <f>IFERROR(VLOOKUP(A:A,变更记录表_产品!A:M,13,0),"")</f>
        <v/>
      </c>
      <c r="L907" s="65" t="str">
        <f>IFERROR(VLOOKUP(A:A,变更记录表_产品!A:N,14,0),"")</f>
        <v/>
      </c>
      <c r="M907" s="50" t="str">
        <f>IFERROR(VLOOKUP(A:A,变更记录表_产品!A:K,11,0),"")</f>
        <v/>
      </c>
      <c r="N907" s="50" t="str">
        <f>IFERROR(VLOOKUP(A:A,变更记录表_产品!A:L,12,0),"")</f>
        <v/>
      </c>
      <c r="O907" s="20" t="str">
        <f t="shared" ca="1" si="14"/>
        <v/>
      </c>
      <c r="P907" s="65" t="str">
        <f>IFERROR(VLOOKUP(A:A,变更记录表_产品!A:O,15,0),"")</f>
        <v/>
      </c>
      <c r="Q907" s="70" t="str">
        <f>IFERROR(VLOOKUP(A:A,变更记录表_产品!A:P,16,0),"")</f>
        <v/>
      </c>
      <c r="R907" s="40" t="str">
        <f>IFERROR(VLOOKUP(A:A,变更记录表_产品!A:Q,17,0),"")</f>
        <v/>
      </c>
      <c r="S907" s="70"/>
      <c r="T907" s="71" t="s">
        <v>232</v>
      </c>
    </row>
    <row r="908" spans="1:20">
      <c r="A908" s="21"/>
      <c r="B908" s="50" t="str">
        <f>IFERROR(VLOOKUP(A:A,变更记录表_产品!A:B,2,0),"")</f>
        <v/>
      </c>
      <c r="C908" s="43" t="str">
        <f>IFERROR(VLOOKUP(A:A,变更记录表_产品!A:C,3,0),"")</f>
        <v/>
      </c>
      <c r="D908" s="43" t="str">
        <f>IFERROR(VLOOKUP(A:A,变更记录表_产品!A:D,4,0),"")</f>
        <v/>
      </c>
      <c r="E908" s="43" t="str">
        <f>IFERROR(VLOOKUP(A:A,变更记录表_产品!A:E,5,0),"")</f>
        <v/>
      </c>
      <c r="F908" s="40" t="str">
        <f>IFERROR(VLOOKUP(A:A,变更记录表_产品!A:F,6,0),"")</f>
        <v/>
      </c>
      <c r="G908" s="46" t="str">
        <f>IFERROR(VLOOKUP(A:A,变更记录表_产品!A:G,7,0),"")</f>
        <v/>
      </c>
      <c r="H908" s="57" t="str">
        <f>IFERROR(VLOOKUP(A:A,变更记录表_产品!A:I,9,0),"")</f>
        <v/>
      </c>
      <c r="I908" s="57" t="str">
        <f>IFERROR(VLOOKUP(A:A,变更记录表_产品!A:J,10,0),"")</f>
        <v/>
      </c>
      <c r="J908" s="61" t="str">
        <f>IFERROR(VLOOKUP(A:A,变更记录表_产品!A:H,8,0),"")</f>
        <v/>
      </c>
      <c r="K908" s="65" t="str">
        <f>IFERROR(VLOOKUP(A:A,变更记录表_产品!A:M,13,0),"")</f>
        <v/>
      </c>
      <c r="L908" s="65" t="str">
        <f>IFERROR(VLOOKUP(A:A,变更记录表_产品!A:N,14,0),"")</f>
        <v/>
      </c>
      <c r="M908" s="50" t="str">
        <f>IFERROR(VLOOKUP(A:A,变更记录表_产品!A:K,11,0),"")</f>
        <v/>
      </c>
      <c r="N908" s="50" t="str">
        <f>IFERROR(VLOOKUP(A:A,变更记录表_产品!A:L,12,0),"")</f>
        <v/>
      </c>
      <c r="O908" s="20" t="str">
        <f t="shared" ca="1" si="14"/>
        <v/>
      </c>
      <c r="P908" s="65" t="str">
        <f>IFERROR(VLOOKUP(A:A,变更记录表_产品!A:O,15,0),"")</f>
        <v/>
      </c>
      <c r="Q908" s="70" t="str">
        <f>IFERROR(VLOOKUP(A:A,变更记录表_产品!A:P,16,0),"")</f>
        <v/>
      </c>
      <c r="R908" s="40" t="str">
        <f>IFERROR(VLOOKUP(A:A,变更记录表_产品!A:Q,17,0),"")</f>
        <v/>
      </c>
      <c r="S908" s="70"/>
      <c r="T908" s="71" t="s">
        <v>232</v>
      </c>
    </row>
    <row r="909" spans="1:20">
      <c r="A909" s="21"/>
      <c r="B909" s="50" t="str">
        <f>IFERROR(VLOOKUP(A:A,变更记录表_产品!A:B,2,0),"")</f>
        <v/>
      </c>
      <c r="C909" s="43" t="str">
        <f>IFERROR(VLOOKUP(A:A,变更记录表_产品!A:C,3,0),"")</f>
        <v/>
      </c>
      <c r="D909" s="43" t="str">
        <f>IFERROR(VLOOKUP(A:A,变更记录表_产品!A:D,4,0),"")</f>
        <v/>
      </c>
      <c r="E909" s="43" t="str">
        <f>IFERROR(VLOOKUP(A:A,变更记录表_产品!A:E,5,0),"")</f>
        <v/>
      </c>
      <c r="F909" s="40" t="str">
        <f>IFERROR(VLOOKUP(A:A,变更记录表_产品!A:F,6,0),"")</f>
        <v/>
      </c>
      <c r="G909" s="46" t="str">
        <f>IFERROR(VLOOKUP(A:A,变更记录表_产品!A:G,7,0),"")</f>
        <v/>
      </c>
      <c r="H909" s="57" t="str">
        <f>IFERROR(VLOOKUP(A:A,变更记录表_产品!A:I,9,0),"")</f>
        <v/>
      </c>
      <c r="I909" s="57" t="str">
        <f>IFERROR(VLOOKUP(A:A,变更记录表_产品!A:J,10,0),"")</f>
        <v/>
      </c>
      <c r="J909" s="61" t="str">
        <f>IFERROR(VLOOKUP(A:A,变更记录表_产品!A:H,8,0),"")</f>
        <v/>
      </c>
      <c r="K909" s="65" t="str">
        <f>IFERROR(VLOOKUP(A:A,变更记录表_产品!A:M,13,0),"")</f>
        <v/>
      </c>
      <c r="L909" s="65" t="str">
        <f>IFERROR(VLOOKUP(A:A,变更记录表_产品!A:N,14,0),"")</f>
        <v/>
      </c>
      <c r="M909" s="50" t="str">
        <f>IFERROR(VLOOKUP(A:A,变更记录表_产品!A:K,11,0),"")</f>
        <v/>
      </c>
      <c r="N909" s="50" t="str">
        <f>IFERROR(VLOOKUP(A:A,变更记录表_产品!A:L,12,0),"")</f>
        <v/>
      </c>
      <c r="O909" s="20" t="str">
        <f t="shared" ca="1" si="14"/>
        <v/>
      </c>
      <c r="P909" s="65" t="str">
        <f>IFERROR(VLOOKUP(A:A,变更记录表_产品!A:O,15,0),"")</f>
        <v/>
      </c>
      <c r="Q909" s="70" t="str">
        <f>IFERROR(VLOOKUP(A:A,变更记录表_产品!A:P,16,0),"")</f>
        <v/>
      </c>
      <c r="R909" s="40" t="str">
        <f>IFERROR(VLOOKUP(A:A,变更记录表_产品!A:Q,17,0),"")</f>
        <v/>
      </c>
      <c r="S909" s="70"/>
      <c r="T909" s="71" t="s">
        <v>232</v>
      </c>
    </row>
    <row r="910" spans="1:20">
      <c r="A910" s="21"/>
      <c r="B910" s="50" t="str">
        <f>IFERROR(VLOOKUP(A:A,变更记录表_产品!A:B,2,0),"")</f>
        <v/>
      </c>
      <c r="C910" s="43" t="str">
        <f>IFERROR(VLOOKUP(A:A,变更记录表_产品!A:C,3,0),"")</f>
        <v/>
      </c>
      <c r="D910" s="43" t="str">
        <f>IFERROR(VLOOKUP(A:A,变更记录表_产品!A:D,4,0),"")</f>
        <v/>
      </c>
      <c r="E910" s="43" t="str">
        <f>IFERROR(VLOOKUP(A:A,变更记录表_产品!A:E,5,0),"")</f>
        <v/>
      </c>
      <c r="F910" s="40" t="str">
        <f>IFERROR(VLOOKUP(A:A,变更记录表_产品!A:F,6,0),"")</f>
        <v/>
      </c>
      <c r="G910" s="46" t="str">
        <f>IFERROR(VLOOKUP(A:A,变更记录表_产品!A:G,7,0),"")</f>
        <v/>
      </c>
      <c r="H910" s="57" t="str">
        <f>IFERROR(VLOOKUP(A:A,变更记录表_产品!A:I,9,0),"")</f>
        <v/>
      </c>
      <c r="I910" s="57" t="str">
        <f>IFERROR(VLOOKUP(A:A,变更记录表_产品!A:J,10,0),"")</f>
        <v/>
      </c>
      <c r="J910" s="61" t="str">
        <f>IFERROR(VLOOKUP(A:A,变更记录表_产品!A:H,8,0),"")</f>
        <v/>
      </c>
      <c r="K910" s="65" t="str">
        <f>IFERROR(VLOOKUP(A:A,变更记录表_产品!A:M,13,0),"")</f>
        <v/>
      </c>
      <c r="L910" s="65" t="str">
        <f>IFERROR(VLOOKUP(A:A,变更记录表_产品!A:N,14,0),"")</f>
        <v/>
      </c>
      <c r="M910" s="50" t="str">
        <f>IFERROR(VLOOKUP(A:A,变更记录表_产品!A:K,11,0),"")</f>
        <v/>
      </c>
      <c r="N910" s="50" t="str">
        <f>IFERROR(VLOOKUP(A:A,变更记录表_产品!A:L,12,0),"")</f>
        <v/>
      </c>
      <c r="O910" s="20" t="str">
        <f t="shared" ca="1" si="14"/>
        <v/>
      </c>
      <c r="P910" s="65" t="str">
        <f>IFERROR(VLOOKUP(A:A,变更记录表_产品!A:O,15,0),"")</f>
        <v/>
      </c>
      <c r="Q910" s="70" t="str">
        <f>IFERROR(VLOOKUP(A:A,变更记录表_产品!A:P,16,0),"")</f>
        <v/>
      </c>
      <c r="R910" s="40" t="str">
        <f>IFERROR(VLOOKUP(A:A,变更记录表_产品!A:Q,17,0),"")</f>
        <v/>
      </c>
      <c r="S910" s="70"/>
      <c r="T910" s="71" t="s">
        <v>232</v>
      </c>
    </row>
    <row r="911" spans="1:20">
      <c r="A911" s="21"/>
      <c r="B911" s="50" t="str">
        <f>IFERROR(VLOOKUP(A:A,变更记录表_产品!A:B,2,0),"")</f>
        <v/>
      </c>
      <c r="C911" s="43" t="str">
        <f>IFERROR(VLOOKUP(A:A,变更记录表_产品!A:C,3,0),"")</f>
        <v/>
      </c>
      <c r="D911" s="43" t="str">
        <f>IFERROR(VLOOKUP(A:A,变更记录表_产品!A:D,4,0),"")</f>
        <v/>
      </c>
      <c r="E911" s="43" t="str">
        <f>IFERROR(VLOOKUP(A:A,变更记录表_产品!A:E,5,0),"")</f>
        <v/>
      </c>
      <c r="F911" s="40" t="str">
        <f>IFERROR(VLOOKUP(A:A,变更记录表_产品!A:F,6,0),"")</f>
        <v/>
      </c>
      <c r="G911" s="46" t="str">
        <f>IFERROR(VLOOKUP(A:A,变更记录表_产品!A:G,7,0),"")</f>
        <v/>
      </c>
      <c r="H911" s="57" t="str">
        <f>IFERROR(VLOOKUP(A:A,变更记录表_产品!A:I,9,0),"")</f>
        <v/>
      </c>
      <c r="I911" s="57" t="str">
        <f>IFERROR(VLOOKUP(A:A,变更记录表_产品!A:J,10,0),"")</f>
        <v/>
      </c>
      <c r="J911" s="61" t="str">
        <f>IFERROR(VLOOKUP(A:A,变更记录表_产品!A:H,8,0),"")</f>
        <v/>
      </c>
      <c r="K911" s="65" t="str">
        <f>IFERROR(VLOOKUP(A:A,变更记录表_产品!A:M,13,0),"")</f>
        <v/>
      </c>
      <c r="L911" s="65" t="str">
        <f>IFERROR(VLOOKUP(A:A,变更记录表_产品!A:N,14,0),"")</f>
        <v/>
      </c>
      <c r="M911" s="50" t="str">
        <f>IFERROR(VLOOKUP(A:A,变更记录表_产品!A:K,11,0),"")</f>
        <v/>
      </c>
      <c r="N911" s="50" t="str">
        <f>IFERROR(VLOOKUP(A:A,变更记录表_产品!A:L,12,0),"")</f>
        <v/>
      </c>
      <c r="O911" s="20" t="str">
        <f t="shared" ca="1" si="14"/>
        <v/>
      </c>
      <c r="P911" s="65" t="str">
        <f>IFERROR(VLOOKUP(A:A,变更记录表_产品!A:O,15,0),"")</f>
        <v/>
      </c>
      <c r="Q911" s="70" t="str">
        <f>IFERROR(VLOOKUP(A:A,变更记录表_产品!A:P,16,0),"")</f>
        <v/>
      </c>
      <c r="R911" s="40" t="str">
        <f>IFERROR(VLOOKUP(A:A,变更记录表_产品!A:Q,17,0),"")</f>
        <v/>
      </c>
      <c r="S911" s="70"/>
      <c r="T911" s="71" t="s">
        <v>232</v>
      </c>
    </row>
    <row r="912" spans="1:20">
      <c r="A912" s="21"/>
      <c r="B912" s="50" t="str">
        <f>IFERROR(VLOOKUP(A:A,变更记录表_产品!A:B,2,0),"")</f>
        <v/>
      </c>
      <c r="C912" s="43" t="str">
        <f>IFERROR(VLOOKUP(A:A,变更记录表_产品!A:C,3,0),"")</f>
        <v/>
      </c>
      <c r="D912" s="43" t="str">
        <f>IFERROR(VLOOKUP(A:A,变更记录表_产品!A:D,4,0),"")</f>
        <v/>
      </c>
      <c r="E912" s="43" t="str">
        <f>IFERROR(VLOOKUP(A:A,变更记录表_产品!A:E,5,0),"")</f>
        <v/>
      </c>
      <c r="F912" s="40" t="str">
        <f>IFERROR(VLOOKUP(A:A,变更记录表_产品!A:F,6,0),"")</f>
        <v/>
      </c>
      <c r="G912" s="46" t="str">
        <f>IFERROR(VLOOKUP(A:A,变更记录表_产品!A:G,7,0),"")</f>
        <v/>
      </c>
      <c r="H912" s="57" t="str">
        <f>IFERROR(VLOOKUP(A:A,变更记录表_产品!A:I,9,0),"")</f>
        <v/>
      </c>
      <c r="I912" s="57" t="str">
        <f>IFERROR(VLOOKUP(A:A,变更记录表_产品!A:J,10,0),"")</f>
        <v/>
      </c>
      <c r="J912" s="61" t="str">
        <f>IFERROR(VLOOKUP(A:A,变更记录表_产品!A:H,8,0),"")</f>
        <v/>
      </c>
      <c r="K912" s="65" t="str">
        <f>IFERROR(VLOOKUP(A:A,变更记录表_产品!A:M,13,0),"")</f>
        <v/>
      </c>
      <c r="L912" s="65" t="str">
        <f>IFERROR(VLOOKUP(A:A,变更记录表_产品!A:N,14,0),"")</f>
        <v/>
      </c>
      <c r="M912" s="50" t="str">
        <f>IFERROR(VLOOKUP(A:A,变更记录表_产品!A:K,11,0),"")</f>
        <v/>
      </c>
      <c r="N912" s="50" t="str">
        <f>IFERROR(VLOOKUP(A:A,变更记录表_产品!A:L,12,0),"")</f>
        <v/>
      </c>
      <c r="O912" s="20" t="str">
        <f t="shared" ca="1" si="14"/>
        <v/>
      </c>
      <c r="P912" s="65" t="str">
        <f>IFERROR(VLOOKUP(A:A,变更记录表_产品!A:O,15,0),"")</f>
        <v/>
      </c>
      <c r="Q912" s="70" t="str">
        <f>IFERROR(VLOOKUP(A:A,变更记录表_产品!A:P,16,0),"")</f>
        <v/>
      </c>
      <c r="R912" s="40" t="str">
        <f>IFERROR(VLOOKUP(A:A,变更记录表_产品!A:Q,17,0),"")</f>
        <v/>
      </c>
      <c r="S912" s="70"/>
      <c r="T912" s="71" t="s">
        <v>232</v>
      </c>
    </row>
    <row r="913" spans="1:20">
      <c r="A913" s="21"/>
      <c r="B913" s="50" t="str">
        <f>IFERROR(VLOOKUP(A:A,变更记录表_产品!A:B,2,0),"")</f>
        <v/>
      </c>
      <c r="C913" s="43" t="str">
        <f>IFERROR(VLOOKUP(A:A,变更记录表_产品!A:C,3,0),"")</f>
        <v/>
      </c>
      <c r="D913" s="43" t="str">
        <f>IFERROR(VLOOKUP(A:A,变更记录表_产品!A:D,4,0),"")</f>
        <v/>
      </c>
      <c r="E913" s="43" t="str">
        <f>IFERROR(VLOOKUP(A:A,变更记录表_产品!A:E,5,0),"")</f>
        <v/>
      </c>
      <c r="F913" s="40" t="str">
        <f>IFERROR(VLOOKUP(A:A,变更记录表_产品!A:F,6,0),"")</f>
        <v/>
      </c>
      <c r="G913" s="46" t="str">
        <f>IFERROR(VLOOKUP(A:A,变更记录表_产品!A:G,7,0),"")</f>
        <v/>
      </c>
      <c r="H913" s="57" t="str">
        <f>IFERROR(VLOOKUP(A:A,变更记录表_产品!A:I,9,0),"")</f>
        <v/>
      </c>
      <c r="I913" s="57" t="str">
        <f>IFERROR(VLOOKUP(A:A,变更记录表_产品!A:J,10,0),"")</f>
        <v/>
      </c>
      <c r="J913" s="61" t="str">
        <f>IFERROR(VLOOKUP(A:A,变更记录表_产品!A:H,8,0),"")</f>
        <v/>
      </c>
      <c r="K913" s="65" t="str">
        <f>IFERROR(VLOOKUP(A:A,变更记录表_产品!A:M,13,0),"")</f>
        <v/>
      </c>
      <c r="L913" s="65" t="str">
        <f>IFERROR(VLOOKUP(A:A,变更记录表_产品!A:N,14,0),"")</f>
        <v/>
      </c>
      <c r="M913" s="50" t="str">
        <f>IFERROR(VLOOKUP(A:A,变更记录表_产品!A:K,11,0),"")</f>
        <v/>
      </c>
      <c r="N913" s="50" t="str">
        <f>IFERROR(VLOOKUP(A:A,变更记录表_产品!A:L,12,0),"")</f>
        <v/>
      </c>
      <c r="O913" s="20" t="str">
        <f t="shared" ca="1" si="14"/>
        <v/>
      </c>
      <c r="P913" s="65" t="str">
        <f>IFERROR(VLOOKUP(A:A,变更记录表_产品!A:O,15,0),"")</f>
        <v/>
      </c>
      <c r="Q913" s="70" t="str">
        <f>IFERROR(VLOOKUP(A:A,变更记录表_产品!A:P,16,0),"")</f>
        <v/>
      </c>
      <c r="R913" s="40" t="str">
        <f>IFERROR(VLOOKUP(A:A,变更记录表_产品!A:Q,17,0),"")</f>
        <v/>
      </c>
      <c r="S913" s="70"/>
      <c r="T913" s="71" t="s">
        <v>232</v>
      </c>
    </row>
    <row r="914" spans="1:20">
      <c r="A914" s="21"/>
      <c r="B914" s="50" t="str">
        <f>IFERROR(VLOOKUP(A:A,变更记录表_产品!A:B,2,0),"")</f>
        <v/>
      </c>
      <c r="C914" s="43" t="str">
        <f>IFERROR(VLOOKUP(A:A,变更记录表_产品!A:C,3,0),"")</f>
        <v/>
      </c>
      <c r="D914" s="43" t="str">
        <f>IFERROR(VLOOKUP(A:A,变更记录表_产品!A:D,4,0),"")</f>
        <v/>
      </c>
      <c r="E914" s="43" t="str">
        <f>IFERROR(VLOOKUP(A:A,变更记录表_产品!A:E,5,0),"")</f>
        <v/>
      </c>
      <c r="F914" s="40" t="str">
        <f>IFERROR(VLOOKUP(A:A,变更记录表_产品!A:F,6,0),"")</f>
        <v/>
      </c>
      <c r="G914" s="46" t="str">
        <f>IFERROR(VLOOKUP(A:A,变更记录表_产品!A:G,7,0),"")</f>
        <v/>
      </c>
      <c r="H914" s="57" t="str">
        <f>IFERROR(VLOOKUP(A:A,变更记录表_产品!A:I,9,0),"")</f>
        <v/>
      </c>
      <c r="I914" s="57" t="str">
        <f>IFERROR(VLOOKUP(A:A,变更记录表_产品!A:J,10,0),"")</f>
        <v/>
      </c>
      <c r="J914" s="61" t="str">
        <f>IFERROR(VLOOKUP(A:A,变更记录表_产品!A:H,8,0),"")</f>
        <v/>
      </c>
      <c r="K914" s="65" t="str">
        <f>IFERROR(VLOOKUP(A:A,变更记录表_产品!A:M,13,0),"")</f>
        <v/>
      </c>
      <c r="L914" s="65" t="str">
        <f>IFERROR(VLOOKUP(A:A,变更记录表_产品!A:N,14,0),"")</f>
        <v/>
      </c>
      <c r="M914" s="50" t="str">
        <f>IFERROR(VLOOKUP(A:A,变更记录表_产品!A:K,11,0),"")</f>
        <v/>
      </c>
      <c r="N914" s="50" t="str">
        <f>IFERROR(VLOOKUP(A:A,变更记录表_产品!A:L,12,0),"")</f>
        <v/>
      </c>
      <c r="O914" s="20" t="str">
        <f t="shared" ca="1" si="14"/>
        <v/>
      </c>
      <c r="P914" s="65" t="str">
        <f>IFERROR(VLOOKUP(A:A,变更记录表_产品!A:O,15,0),"")</f>
        <v/>
      </c>
      <c r="Q914" s="70" t="str">
        <f>IFERROR(VLOOKUP(A:A,变更记录表_产品!A:P,16,0),"")</f>
        <v/>
      </c>
      <c r="R914" s="40" t="str">
        <f>IFERROR(VLOOKUP(A:A,变更记录表_产品!A:Q,17,0),"")</f>
        <v/>
      </c>
      <c r="S914" s="70"/>
      <c r="T914" s="71" t="s">
        <v>232</v>
      </c>
    </row>
    <row r="915" spans="1:20">
      <c r="A915" s="21"/>
      <c r="B915" s="50" t="str">
        <f>IFERROR(VLOOKUP(A:A,变更记录表_产品!A:B,2,0),"")</f>
        <v/>
      </c>
      <c r="C915" s="43" t="str">
        <f>IFERROR(VLOOKUP(A:A,变更记录表_产品!A:C,3,0),"")</f>
        <v/>
      </c>
      <c r="D915" s="43" t="str">
        <f>IFERROR(VLOOKUP(A:A,变更记录表_产品!A:D,4,0),"")</f>
        <v/>
      </c>
      <c r="E915" s="43" t="str">
        <f>IFERROR(VLOOKUP(A:A,变更记录表_产品!A:E,5,0),"")</f>
        <v/>
      </c>
      <c r="F915" s="40" t="str">
        <f>IFERROR(VLOOKUP(A:A,变更记录表_产品!A:F,6,0),"")</f>
        <v/>
      </c>
      <c r="G915" s="46" t="str">
        <f>IFERROR(VLOOKUP(A:A,变更记录表_产品!A:G,7,0),"")</f>
        <v/>
      </c>
      <c r="H915" s="57" t="str">
        <f>IFERROR(VLOOKUP(A:A,变更记录表_产品!A:I,9,0),"")</f>
        <v/>
      </c>
      <c r="I915" s="57" t="str">
        <f>IFERROR(VLOOKUP(A:A,变更记录表_产品!A:J,10,0),"")</f>
        <v/>
      </c>
      <c r="J915" s="61" t="str">
        <f>IFERROR(VLOOKUP(A:A,变更记录表_产品!A:H,8,0),"")</f>
        <v/>
      </c>
      <c r="K915" s="65" t="str">
        <f>IFERROR(VLOOKUP(A:A,变更记录表_产品!A:M,13,0),"")</f>
        <v/>
      </c>
      <c r="L915" s="65" t="str">
        <f>IFERROR(VLOOKUP(A:A,变更记录表_产品!A:N,14,0),"")</f>
        <v/>
      </c>
      <c r="M915" s="50" t="str">
        <f>IFERROR(VLOOKUP(A:A,变更记录表_产品!A:K,11,0),"")</f>
        <v/>
      </c>
      <c r="N915" s="50" t="str">
        <f>IFERROR(VLOOKUP(A:A,变更记录表_产品!A:L,12,0),"")</f>
        <v/>
      </c>
      <c r="O915" s="20" t="str">
        <f t="shared" ca="1" si="14"/>
        <v/>
      </c>
      <c r="P915" s="65" t="str">
        <f>IFERROR(VLOOKUP(A:A,变更记录表_产品!A:O,15,0),"")</f>
        <v/>
      </c>
      <c r="Q915" s="70" t="str">
        <f>IFERROR(VLOOKUP(A:A,变更记录表_产品!A:P,16,0),"")</f>
        <v/>
      </c>
      <c r="R915" s="40" t="str">
        <f>IFERROR(VLOOKUP(A:A,变更记录表_产品!A:Q,17,0),"")</f>
        <v/>
      </c>
      <c r="S915" s="70"/>
      <c r="T915" s="71" t="s">
        <v>232</v>
      </c>
    </row>
    <row r="916" spans="1:20">
      <c r="A916" s="21"/>
      <c r="B916" s="50" t="str">
        <f>IFERROR(VLOOKUP(A:A,变更记录表_产品!A:B,2,0),"")</f>
        <v/>
      </c>
      <c r="C916" s="43" t="str">
        <f>IFERROR(VLOOKUP(A:A,变更记录表_产品!A:C,3,0),"")</f>
        <v/>
      </c>
      <c r="D916" s="43" t="str">
        <f>IFERROR(VLOOKUP(A:A,变更记录表_产品!A:D,4,0),"")</f>
        <v/>
      </c>
      <c r="E916" s="43" t="str">
        <f>IFERROR(VLOOKUP(A:A,变更记录表_产品!A:E,5,0),"")</f>
        <v/>
      </c>
      <c r="F916" s="40" t="str">
        <f>IFERROR(VLOOKUP(A:A,变更记录表_产品!A:F,6,0),"")</f>
        <v/>
      </c>
      <c r="G916" s="46" t="str">
        <f>IFERROR(VLOOKUP(A:A,变更记录表_产品!A:G,7,0),"")</f>
        <v/>
      </c>
      <c r="H916" s="57" t="str">
        <f>IFERROR(VLOOKUP(A:A,变更记录表_产品!A:I,9,0),"")</f>
        <v/>
      </c>
      <c r="I916" s="57" t="str">
        <f>IFERROR(VLOOKUP(A:A,变更记录表_产品!A:J,10,0),"")</f>
        <v/>
      </c>
      <c r="J916" s="61" t="str">
        <f>IFERROR(VLOOKUP(A:A,变更记录表_产品!A:H,8,0),"")</f>
        <v/>
      </c>
      <c r="K916" s="65" t="str">
        <f>IFERROR(VLOOKUP(A:A,变更记录表_产品!A:M,13,0),"")</f>
        <v/>
      </c>
      <c r="L916" s="65" t="str">
        <f>IFERROR(VLOOKUP(A:A,变更记录表_产品!A:N,14,0),"")</f>
        <v/>
      </c>
      <c r="M916" s="50" t="str">
        <f>IFERROR(VLOOKUP(A:A,变更记录表_产品!A:K,11,0),"")</f>
        <v/>
      </c>
      <c r="N916" s="50" t="str">
        <f>IFERROR(VLOOKUP(A:A,变更记录表_产品!A:L,12,0),"")</f>
        <v/>
      </c>
      <c r="O916" s="20" t="str">
        <f t="shared" ca="1" si="14"/>
        <v/>
      </c>
      <c r="P916" s="65" t="str">
        <f>IFERROR(VLOOKUP(A:A,变更记录表_产品!A:O,15,0),"")</f>
        <v/>
      </c>
      <c r="Q916" s="70" t="str">
        <f>IFERROR(VLOOKUP(A:A,变更记录表_产品!A:P,16,0),"")</f>
        <v/>
      </c>
      <c r="R916" s="40" t="str">
        <f>IFERROR(VLOOKUP(A:A,变更记录表_产品!A:Q,17,0),"")</f>
        <v/>
      </c>
      <c r="S916" s="70"/>
      <c r="T916" s="71" t="s">
        <v>232</v>
      </c>
    </row>
    <row r="917" spans="1:20">
      <c r="A917" s="21"/>
      <c r="B917" s="50" t="str">
        <f>IFERROR(VLOOKUP(A:A,变更记录表_产品!A:B,2,0),"")</f>
        <v/>
      </c>
      <c r="C917" s="43" t="str">
        <f>IFERROR(VLOOKUP(A:A,变更记录表_产品!A:C,3,0),"")</f>
        <v/>
      </c>
      <c r="D917" s="43" t="str">
        <f>IFERROR(VLOOKUP(A:A,变更记录表_产品!A:D,4,0),"")</f>
        <v/>
      </c>
      <c r="E917" s="43" t="str">
        <f>IFERROR(VLOOKUP(A:A,变更记录表_产品!A:E,5,0),"")</f>
        <v/>
      </c>
      <c r="F917" s="40" t="str">
        <f>IFERROR(VLOOKUP(A:A,变更记录表_产品!A:F,6,0),"")</f>
        <v/>
      </c>
      <c r="G917" s="46" t="str">
        <f>IFERROR(VLOOKUP(A:A,变更记录表_产品!A:G,7,0),"")</f>
        <v/>
      </c>
      <c r="H917" s="57" t="str">
        <f>IFERROR(VLOOKUP(A:A,变更记录表_产品!A:I,9,0),"")</f>
        <v/>
      </c>
      <c r="I917" s="57" t="str">
        <f>IFERROR(VLOOKUP(A:A,变更记录表_产品!A:J,10,0),"")</f>
        <v/>
      </c>
      <c r="J917" s="61" t="str">
        <f>IFERROR(VLOOKUP(A:A,变更记录表_产品!A:H,8,0),"")</f>
        <v/>
      </c>
      <c r="K917" s="65" t="str">
        <f>IFERROR(VLOOKUP(A:A,变更记录表_产品!A:M,13,0),"")</f>
        <v/>
      </c>
      <c r="L917" s="65" t="str">
        <f>IFERROR(VLOOKUP(A:A,变更记录表_产品!A:N,14,0),"")</f>
        <v/>
      </c>
      <c r="M917" s="50" t="str">
        <f>IFERROR(VLOOKUP(A:A,变更记录表_产品!A:K,11,0),"")</f>
        <v/>
      </c>
      <c r="N917" s="50" t="str">
        <f>IFERROR(VLOOKUP(A:A,变更记录表_产品!A:L,12,0),"")</f>
        <v/>
      </c>
      <c r="O917" s="20" t="str">
        <f t="shared" ca="1" si="14"/>
        <v/>
      </c>
      <c r="P917" s="65" t="str">
        <f>IFERROR(VLOOKUP(A:A,变更记录表_产品!A:O,15,0),"")</f>
        <v/>
      </c>
      <c r="Q917" s="70" t="str">
        <f>IFERROR(VLOOKUP(A:A,变更记录表_产品!A:P,16,0),"")</f>
        <v/>
      </c>
      <c r="R917" s="40" t="str">
        <f>IFERROR(VLOOKUP(A:A,变更记录表_产品!A:Q,17,0),"")</f>
        <v/>
      </c>
      <c r="S917" s="70"/>
      <c r="T917" s="71" t="s">
        <v>232</v>
      </c>
    </row>
    <row r="918" spans="1:20">
      <c r="A918" s="21"/>
      <c r="B918" s="50" t="str">
        <f>IFERROR(VLOOKUP(A:A,变更记录表_产品!A:B,2,0),"")</f>
        <v/>
      </c>
      <c r="C918" s="43" t="str">
        <f>IFERROR(VLOOKUP(A:A,变更记录表_产品!A:C,3,0),"")</f>
        <v/>
      </c>
      <c r="D918" s="43" t="str">
        <f>IFERROR(VLOOKUP(A:A,变更记录表_产品!A:D,4,0),"")</f>
        <v/>
      </c>
      <c r="E918" s="43" t="str">
        <f>IFERROR(VLOOKUP(A:A,变更记录表_产品!A:E,5,0),"")</f>
        <v/>
      </c>
      <c r="F918" s="40" t="str">
        <f>IFERROR(VLOOKUP(A:A,变更记录表_产品!A:F,6,0),"")</f>
        <v/>
      </c>
      <c r="G918" s="46" t="str">
        <f>IFERROR(VLOOKUP(A:A,变更记录表_产品!A:G,7,0),"")</f>
        <v/>
      </c>
      <c r="H918" s="57" t="str">
        <f>IFERROR(VLOOKUP(A:A,变更记录表_产品!A:I,9,0),"")</f>
        <v/>
      </c>
      <c r="I918" s="57" t="str">
        <f>IFERROR(VLOOKUP(A:A,变更记录表_产品!A:J,10,0),"")</f>
        <v/>
      </c>
      <c r="J918" s="61" t="str">
        <f>IFERROR(VLOOKUP(A:A,变更记录表_产品!A:H,8,0),"")</f>
        <v/>
      </c>
      <c r="K918" s="65" t="str">
        <f>IFERROR(VLOOKUP(A:A,变更记录表_产品!A:M,13,0),"")</f>
        <v/>
      </c>
      <c r="L918" s="65" t="str">
        <f>IFERROR(VLOOKUP(A:A,变更记录表_产品!A:N,14,0),"")</f>
        <v/>
      </c>
      <c r="M918" s="50" t="str">
        <f>IFERROR(VLOOKUP(A:A,变更记录表_产品!A:K,11,0),"")</f>
        <v/>
      </c>
      <c r="N918" s="50" t="str">
        <f>IFERROR(VLOOKUP(A:A,变更记录表_产品!A:L,12,0),"")</f>
        <v/>
      </c>
      <c r="O918" s="20" t="str">
        <f t="shared" ca="1" si="14"/>
        <v/>
      </c>
      <c r="P918" s="65" t="str">
        <f>IFERROR(VLOOKUP(A:A,变更记录表_产品!A:O,15,0),"")</f>
        <v/>
      </c>
      <c r="Q918" s="70" t="str">
        <f>IFERROR(VLOOKUP(A:A,变更记录表_产品!A:P,16,0),"")</f>
        <v/>
      </c>
      <c r="R918" s="40" t="str">
        <f>IFERROR(VLOOKUP(A:A,变更记录表_产品!A:Q,17,0),"")</f>
        <v/>
      </c>
      <c r="S918" s="70"/>
      <c r="T918" s="71" t="s">
        <v>232</v>
      </c>
    </row>
    <row r="919" spans="1:20">
      <c r="A919" s="21"/>
      <c r="B919" s="50" t="str">
        <f>IFERROR(VLOOKUP(A:A,变更记录表_产品!A:B,2,0),"")</f>
        <v/>
      </c>
      <c r="C919" s="43" t="str">
        <f>IFERROR(VLOOKUP(A:A,变更记录表_产品!A:C,3,0),"")</f>
        <v/>
      </c>
      <c r="D919" s="43" t="str">
        <f>IFERROR(VLOOKUP(A:A,变更记录表_产品!A:D,4,0),"")</f>
        <v/>
      </c>
      <c r="E919" s="43" t="str">
        <f>IFERROR(VLOOKUP(A:A,变更记录表_产品!A:E,5,0),"")</f>
        <v/>
      </c>
      <c r="F919" s="40" t="str">
        <f>IFERROR(VLOOKUP(A:A,变更记录表_产品!A:F,6,0),"")</f>
        <v/>
      </c>
      <c r="G919" s="46" t="str">
        <f>IFERROR(VLOOKUP(A:A,变更记录表_产品!A:G,7,0),"")</f>
        <v/>
      </c>
      <c r="H919" s="57" t="str">
        <f>IFERROR(VLOOKUP(A:A,变更记录表_产品!A:I,9,0),"")</f>
        <v/>
      </c>
      <c r="I919" s="57" t="str">
        <f>IFERROR(VLOOKUP(A:A,变更记录表_产品!A:J,10,0),"")</f>
        <v/>
      </c>
      <c r="J919" s="61" t="str">
        <f>IFERROR(VLOOKUP(A:A,变更记录表_产品!A:H,8,0),"")</f>
        <v/>
      </c>
      <c r="K919" s="65" t="str">
        <f>IFERROR(VLOOKUP(A:A,变更记录表_产品!A:M,13,0),"")</f>
        <v/>
      </c>
      <c r="L919" s="65" t="str">
        <f>IFERROR(VLOOKUP(A:A,变更记录表_产品!A:N,14,0),"")</f>
        <v/>
      </c>
      <c r="M919" s="50" t="str">
        <f>IFERROR(VLOOKUP(A:A,变更记录表_产品!A:K,11,0),"")</f>
        <v/>
      </c>
      <c r="N919" s="50" t="str">
        <f>IFERROR(VLOOKUP(A:A,变更记录表_产品!A:L,12,0),"")</f>
        <v/>
      </c>
      <c r="O919" s="20" t="str">
        <f t="shared" ca="1" si="14"/>
        <v/>
      </c>
      <c r="P919" s="65" t="str">
        <f>IFERROR(VLOOKUP(A:A,变更记录表_产品!A:O,15,0),"")</f>
        <v/>
      </c>
      <c r="Q919" s="70" t="str">
        <f>IFERROR(VLOOKUP(A:A,变更记录表_产品!A:P,16,0),"")</f>
        <v/>
      </c>
      <c r="R919" s="40" t="str">
        <f>IFERROR(VLOOKUP(A:A,变更记录表_产品!A:Q,17,0),"")</f>
        <v/>
      </c>
      <c r="S919" s="70"/>
      <c r="T919" s="71" t="s">
        <v>232</v>
      </c>
    </row>
    <row r="920" spans="1:20">
      <c r="A920" s="21"/>
      <c r="B920" s="50" t="str">
        <f>IFERROR(VLOOKUP(A:A,变更记录表_产品!A:B,2,0),"")</f>
        <v/>
      </c>
      <c r="C920" s="43" t="str">
        <f>IFERROR(VLOOKUP(A:A,变更记录表_产品!A:C,3,0),"")</f>
        <v/>
      </c>
      <c r="D920" s="43" t="str">
        <f>IFERROR(VLOOKUP(A:A,变更记录表_产品!A:D,4,0),"")</f>
        <v/>
      </c>
      <c r="E920" s="43" t="str">
        <f>IFERROR(VLOOKUP(A:A,变更记录表_产品!A:E,5,0),"")</f>
        <v/>
      </c>
      <c r="F920" s="40" t="str">
        <f>IFERROR(VLOOKUP(A:A,变更记录表_产品!A:F,6,0),"")</f>
        <v/>
      </c>
      <c r="G920" s="46" t="str">
        <f>IFERROR(VLOOKUP(A:A,变更记录表_产品!A:G,7,0),"")</f>
        <v/>
      </c>
      <c r="H920" s="57" t="str">
        <f>IFERROR(VLOOKUP(A:A,变更记录表_产品!A:I,9,0),"")</f>
        <v/>
      </c>
      <c r="I920" s="57" t="str">
        <f>IFERROR(VLOOKUP(A:A,变更记录表_产品!A:J,10,0),"")</f>
        <v/>
      </c>
      <c r="J920" s="61" t="str">
        <f>IFERROR(VLOOKUP(A:A,变更记录表_产品!A:H,8,0),"")</f>
        <v/>
      </c>
      <c r="K920" s="65" t="str">
        <f>IFERROR(VLOOKUP(A:A,变更记录表_产品!A:M,13,0),"")</f>
        <v/>
      </c>
      <c r="L920" s="65" t="str">
        <f>IFERROR(VLOOKUP(A:A,变更记录表_产品!A:N,14,0),"")</f>
        <v/>
      </c>
      <c r="M920" s="50" t="str">
        <f>IFERROR(VLOOKUP(A:A,变更记录表_产品!A:K,11,0),"")</f>
        <v/>
      </c>
      <c r="N920" s="50" t="str">
        <f>IFERROR(VLOOKUP(A:A,变更记录表_产品!A:L,12,0),"")</f>
        <v/>
      </c>
      <c r="O920" s="20" t="str">
        <f t="shared" ca="1" si="14"/>
        <v/>
      </c>
      <c r="P920" s="65" t="str">
        <f>IFERROR(VLOOKUP(A:A,变更记录表_产品!A:O,15,0),"")</f>
        <v/>
      </c>
      <c r="Q920" s="70" t="str">
        <f>IFERROR(VLOOKUP(A:A,变更记录表_产品!A:P,16,0),"")</f>
        <v/>
      </c>
      <c r="R920" s="40" t="str">
        <f>IFERROR(VLOOKUP(A:A,变更记录表_产品!A:Q,17,0),"")</f>
        <v/>
      </c>
      <c r="S920" s="70"/>
      <c r="T920" s="71" t="s">
        <v>232</v>
      </c>
    </row>
    <row r="921" spans="1:20">
      <c r="A921" s="21"/>
      <c r="B921" s="50" t="str">
        <f>IFERROR(VLOOKUP(A:A,变更记录表_产品!A:B,2,0),"")</f>
        <v/>
      </c>
      <c r="C921" s="43" t="str">
        <f>IFERROR(VLOOKUP(A:A,变更记录表_产品!A:C,3,0),"")</f>
        <v/>
      </c>
      <c r="D921" s="43" t="str">
        <f>IFERROR(VLOOKUP(A:A,变更记录表_产品!A:D,4,0),"")</f>
        <v/>
      </c>
      <c r="E921" s="43" t="str">
        <f>IFERROR(VLOOKUP(A:A,变更记录表_产品!A:E,5,0),"")</f>
        <v/>
      </c>
      <c r="F921" s="40" t="str">
        <f>IFERROR(VLOOKUP(A:A,变更记录表_产品!A:F,6,0),"")</f>
        <v/>
      </c>
      <c r="G921" s="46" t="str">
        <f>IFERROR(VLOOKUP(A:A,变更记录表_产品!A:G,7,0),"")</f>
        <v/>
      </c>
      <c r="H921" s="57" t="str">
        <f>IFERROR(VLOOKUP(A:A,变更记录表_产品!A:I,9,0),"")</f>
        <v/>
      </c>
      <c r="I921" s="57" t="str">
        <f>IFERROR(VLOOKUP(A:A,变更记录表_产品!A:J,10,0),"")</f>
        <v/>
      </c>
      <c r="J921" s="61" t="str">
        <f>IFERROR(VLOOKUP(A:A,变更记录表_产品!A:H,8,0),"")</f>
        <v/>
      </c>
      <c r="K921" s="65" t="str">
        <f>IFERROR(VLOOKUP(A:A,变更记录表_产品!A:M,13,0),"")</f>
        <v/>
      </c>
      <c r="L921" s="65" t="str">
        <f>IFERROR(VLOOKUP(A:A,变更记录表_产品!A:N,14,0),"")</f>
        <v/>
      </c>
      <c r="M921" s="50" t="str">
        <f>IFERROR(VLOOKUP(A:A,变更记录表_产品!A:K,11,0),"")</f>
        <v/>
      </c>
      <c r="N921" s="50" t="str">
        <f>IFERROR(VLOOKUP(A:A,变更记录表_产品!A:L,12,0),"")</f>
        <v/>
      </c>
      <c r="O921" s="20" t="str">
        <f t="shared" ca="1" si="14"/>
        <v/>
      </c>
      <c r="P921" s="65" t="str">
        <f>IFERROR(VLOOKUP(A:A,变更记录表_产品!A:O,15,0),"")</f>
        <v/>
      </c>
      <c r="Q921" s="70" t="str">
        <f>IFERROR(VLOOKUP(A:A,变更记录表_产品!A:P,16,0),"")</f>
        <v/>
      </c>
      <c r="R921" s="40" t="str">
        <f>IFERROR(VLOOKUP(A:A,变更记录表_产品!A:Q,17,0),"")</f>
        <v/>
      </c>
      <c r="S921" s="70"/>
      <c r="T921" s="71" t="s">
        <v>232</v>
      </c>
    </row>
    <row r="922" spans="1:20">
      <c r="A922" s="21"/>
      <c r="B922" s="50" t="str">
        <f>IFERROR(VLOOKUP(A:A,变更记录表_产品!A:B,2,0),"")</f>
        <v/>
      </c>
      <c r="C922" s="43" t="str">
        <f>IFERROR(VLOOKUP(A:A,变更记录表_产品!A:C,3,0),"")</f>
        <v/>
      </c>
      <c r="D922" s="43" t="str">
        <f>IFERROR(VLOOKUP(A:A,变更记录表_产品!A:D,4,0),"")</f>
        <v/>
      </c>
      <c r="E922" s="43" t="str">
        <f>IFERROR(VLOOKUP(A:A,变更记录表_产品!A:E,5,0),"")</f>
        <v/>
      </c>
      <c r="F922" s="40" t="str">
        <f>IFERROR(VLOOKUP(A:A,变更记录表_产品!A:F,6,0),"")</f>
        <v/>
      </c>
      <c r="G922" s="46" t="str">
        <f>IFERROR(VLOOKUP(A:A,变更记录表_产品!A:G,7,0),"")</f>
        <v/>
      </c>
      <c r="H922" s="57" t="str">
        <f>IFERROR(VLOOKUP(A:A,变更记录表_产品!A:I,9,0),"")</f>
        <v/>
      </c>
      <c r="I922" s="57" t="str">
        <f>IFERROR(VLOOKUP(A:A,变更记录表_产品!A:J,10,0),"")</f>
        <v/>
      </c>
      <c r="J922" s="61" t="str">
        <f>IFERROR(VLOOKUP(A:A,变更记录表_产品!A:H,8,0),"")</f>
        <v/>
      </c>
      <c r="K922" s="65" t="str">
        <f>IFERROR(VLOOKUP(A:A,变更记录表_产品!A:M,13,0),"")</f>
        <v/>
      </c>
      <c r="L922" s="65" t="str">
        <f>IFERROR(VLOOKUP(A:A,变更记录表_产品!A:N,14,0),"")</f>
        <v/>
      </c>
      <c r="M922" s="50" t="str">
        <f>IFERROR(VLOOKUP(A:A,变更记录表_产品!A:K,11,0),"")</f>
        <v/>
      </c>
      <c r="N922" s="50" t="str">
        <f>IFERROR(VLOOKUP(A:A,变更记录表_产品!A:L,12,0),"")</f>
        <v/>
      </c>
      <c r="O922" s="20" t="str">
        <f t="shared" ca="1" si="14"/>
        <v/>
      </c>
      <c r="P922" s="65" t="str">
        <f>IFERROR(VLOOKUP(A:A,变更记录表_产品!A:O,15,0),"")</f>
        <v/>
      </c>
      <c r="Q922" s="70" t="str">
        <f>IFERROR(VLOOKUP(A:A,变更记录表_产品!A:P,16,0),"")</f>
        <v/>
      </c>
      <c r="R922" s="40" t="str">
        <f>IFERROR(VLOOKUP(A:A,变更记录表_产品!A:Q,17,0),"")</f>
        <v/>
      </c>
      <c r="S922" s="70"/>
      <c r="T922" s="71" t="s">
        <v>232</v>
      </c>
    </row>
    <row r="923" spans="1:20">
      <c r="A923" s="21"/>
      <c r="B923" s="50" t="str">
        <f>IFERROR(VLOOKUP(A:A,变更记录表_产品!A:B,2,0),"")</f>
        <v/>
      </c>
      <c r="C923" s="43" t="str">
        <f>IFERROR(VLOOKUP(A:A,变更记录表_产品!A:C,3,0),"")</f>
        <v/>
      </c>
      <c r="D923" s="43" t="str">
        <f>IFERROR(VLOOKUP(A:A,变更记录表_产品!A:D,4,0),"")</f>
        <v/>
      </c>
      <c r="E923" s="43" t="str">
        <f>IFERROR(VLOOKUP(A:A,变更记录表_产品!A:E,5,0),"")</f>
        <v/>
      </c>
      <c r="F923" s="40" t="str">
        <f>IFERROR(VLOOKUP(A:A,变更记录表_产品!A:F,6,0),"")</f>
        <v/>
      </c>
      <c r="G923" s="46" t="str">
        <f>IFERROR(VLOOKUP(A:A,变更记录表_产品!A:G,7,0),"")</f>
        <v/>
      </c>
      <c r="H923" s="57" t="str">
        <f>IFERROR(VLOOKUP(A:A,变更记录表_产品!A:I,9,0),"")</f>
        <v/>
      </c>
      <c r="I923" s="57" t="str">
        <f>IFERROR(VLOOKUP(A:A,变更记录表_产品!A:J,10,0),"")</f>
        <v/>
      </c>
      <c r="J923" s="61" t="str">
        <f>IFERROR(VLOOKUP(A:A,变更记录表_产品!A:H,8,0),"")</f>
        <v/>
      </c>
      <c r="K923" s="65" t="str">
        <f>IFERROR(VLOOKUP(A:A,变更记录表_产品!A:M,13,0),"")</f>
        <v/>
      </c>
      <c r="L923" s="65" t="str">
        <f>IFERROR(VLOOKUP(A:A,变更记录表_产品!A:N,14,0),"")</f>
        <v/>
      </c>
      <c r="M923" s="50" t="str">
        <f>IFERROR(VLOOKUP(A:A,变更记录表_产品!A:K,11,0),"")</f>
        <v/>
      </c>
      <c r="N923" s="50" t="str">
        <f>IFERROR(VLOOKUP(A:A,变更记录表_产品!A:L,12,0),"")</f>
        <v/>
      </c>
      <c r="O923" s="20" t="str">
        <f t="shared" ca="1" si="14"/>
        <v/>
      </c>
      <c r="P923" s="65" t="str">
        <f>IFERROR(VLOOKUP(A:A,变更记录表_产品!A:O,15,0),"")</f>
        <v/>
      </c>
      <c r="Q923" s="70" t="str">
        <f>IFERROR(VLOOKUP(A:A,变更记录表_产品!A:P,16,0),"")</f>
        <v/>
      </c>
      <c r="R923" s="40" t="str">
        <f>IFERROR(VLOOKUP(A:A,变更记录表_产品!A:Q,17,0),"")</f>
        <v/>
      </c>
      <c r="S923" s="70"/>
      <c r="T923" s="71" t="s">
        <v>232</v>
      </c>
    </row>
    <row r="924" spans="1:20">
      <c r="A924" s="21"/>
      <c r="B924" s="50" t="str">
        <f>IFERROR(VLOOKUP(A:A,变更记录表_产品!A:B,2,0),"")</f>
        <v/>
      </c>
      <c r="C924" s="43" t="str">
        <f>IFERROR(VLOOKUP(A:A,变更记录表_产品!A:C,3,0),"")</f>
        <v/>
      </c>
      <c r="D924" s="43" t="str">
        <f>IFERROR(VLOOKUP(A:A,变更记录表_产品!A:D,4,0),"")</f>
        <v/>
      </c>
      <c r="E924" s="43" t="str">
        <f>IFERROR(VLOOKUP(A:A,变更记录表_产品!A:E,5,0),"")</f>
        <v/>
      </c>
      <c r="F924" s="40" t="str">
        <f>IFERROR(VLOOKUP(A:A,变更记录表_产品!A:F,6,0),"")</f>
        <v/>
      </c>
      <c r="G924" s="46" t="str">
        <f>IFERROR(VLOOKUP(A:A,变更记录表_产品!A:G,7,0),"")</f>
        <v/>
      </c>
      <c r="H924" s="57" t="str">
        <f>IFERROR(VLOOKUP(A:A,变更记录表_产品!A:I,9,0),"")</f>
        <v/>
      </c>
      <c r="I924" s="57" t="str">
        <f>IFERROR(VLOOKUP(A:A,变更记录表_产品!A:J,10,0),"")</f>
        <v/>
      </c>
      <c r="J924" s="61" t="str">
        <f>IFERROR(VLOOKUP(A:A,变更记录表_产品!A:H,8,0),"")</f>
        <v/>
      </c>
      <c r="K924" s="65" t="str">
        <f>IFERROR(VLOOKUP(A:A,变更记录表_产品!A:M,13,0),"")</f>
        <v/>
      </c>
      <c r="L924" s="65" t="str">
        <f>IFERROR(VLOOKUP(A:A,变更记录表_产品!A:N,14,0),"")</f>
        <v/>
      </c>
      <c r="M924" s="50" t="str">
        <f>IFERROR(VLOOKUP(A:A,变更记录表_产品!A:K,11,0),"")</f>
        <v/>
      </c>
      <c r="N924" s="50" t="str">
        <f>IFERROR(VLOOKUP(A:A,变更记录表_产品!A:L,12,0),"")</f>
        <v/>
      </c>
      <c r="O924" s="20" t="str">
        <f t="shared" ca="1" si="14"/>
        <v/>
      </c>
      <c r="P924" s="65" t="str">
        <f>IFERROR(VLOOKUP(A:A,变更记录表_产品!A:O,15,0),"")</f>
        <v/>
      </c>
      <c r="Q924" s="70" t="str">
        <f>IFERROR(VLOOKUP(A:A,变更记录表_产品!A:P,16,0),"")</f>
        <v/>
      </c>
      <c r="R924" s="40" t="str">
        <f>IFERROR(VLOOKUP(A:A,变更记录表_产品!A:Q,17,0),"")</f>
        <v/>
      </c>
      <c r="S924" s="70"/>
      <c r="T924" s="71" t="s">
        <v>232</v>
      </c>
    </row>
    <row r="925" spans="1:20">
      <c r="A925" s="21"/>
      <c r="B925" s="50" t="str">
        <f>IFERROR(VLOOKUP(A:A,变更记录表_产品!A:B,2,0),"")</f>
        <v/>
      </c>
      <c r="C925" s="43" t="str">
        <f>IFERROR(VLOOKUP(A:A,变更记录表_产品!A:C,3,0),"")</f>
        <v/>
      </c>
      <c r="D925" s="43" t="str">
        <f>IFERROR(VLOOKUP(A:A,变更记录表_产品!A:D,4,0),"")</f>
        <v/>
      </c>
      <c r="E925" s="43" t="str">
        <f>IFERROR(VLOOKUP(A:A,变更记录表_产品!A:E,5,0),"")</f>
        <v/>
      </c>
      <c r="F925" s="40" t="str">
        <f>IFERROR(VLOOKUP(A:A,变更记录表_产品!A:F,6,0),"")</f>
        <v/>
      </c>
      <c r="G925" s="46" t="str">
        <f>IFERROR(VLOOKUP(A:A,变更记录表_产品!A:G,7,0),"")</f>
        <v/>
      </c>
      <c r="H925" s="57" t="str">
        <f>IFERROR(VLOOKUP(A:A,变更记录表_产品!A:I,9,0),"")</f>
        <v/>
      </c>
      <c r="I925" s="57" t="str">
        <f>IFERROR(VLOOKUP(A:A,变更记录表_产品!A:J,10,0),"")</f>
        <v/>
      </c>
      <c r="J925" s="61" t="str">
        <f>IFERROR(VLOOKUP(A:A,变更记录表_产品!A:H,8,0),"")</f>
        <v/>
      </c>
      <c r="K925" s="65" t="str">
        <f>IFERROR(VLOOKUP(A:A,变更记录表_产品!A:M,13,0),"")</f>
        <v/>
      </c>
      <c r="L925" s="65" t="str">
        <f>IFERROR(VLOOKUP(A:A,变更记录表_产品!A:N,14,0),"")</f>
        <v/>
      </c>
      <c r="M925" s="50" t="str">
        <f>IFERROR(VLOOKUP(A:A,变更记录表_产品!A:K,11,0),"")</f>
        <v/>
      </c>
      <c r="N925" s="50" t="str">
        <f>IFERROR(VLOOKUP(A:A,变更记录表_产品!A:L,12,0),"")</f>
        <v/>
      </c>
      <c r="O925" s="20" t="str">
        <f t="shared" ca="1" si="14"/>
        <v/>
      </c>
      <c r="P925" s="65" t="str">
        <f>IFERROR(VLOOKUP(A:A,变更记录表_产品!A:O,15,0),"")</f>
        <v/>
      </c>
      <c r="Q925" s="70" t="str">
        <f>IFERROR(VLOOKUP(A:A,变更记录表_产品!A:P,16,0),"")</f>
        <v/>
      </c>
      <c r="R925" s="40" t="str">
        <f>IFERROR(VLOOKUP(A:A,变更记录表_产品!A:Q,17,0),"")</f>
        <v/>
      </c>
      <c r="S925" s="70"/>
      <c r="T925" s="71" t="s">
        <v>232</v>
      </c>
    </row>
    <row r="926" spans="1:20">
      <c r="A926" s="21"/>
      <c r="B926" s="50" t="str">
        <f>IFERROR(VLOOKUP(A:A,变更记录表_产品!A:B,2,0),"")</f>
        <v/>
      </c>
      <c r="C926" s="43" t="str">
        <f>IFERROR(VLOOKUP(A:A,变更记录表_产品!A:C,3,0),"")</f>
        <v/>
      </c>
      <c r="D926" s="43" t="str">
        <f>IFERROR(VLOOKUP(A:A,变更记录表_产品!A:D,4,0),"")</f>
        <v/>
      </c>
      <c r="E926" s="43" t="str">
        <f>IFERROR(VLOOKUP(A:A,变更记录表_产品!A:E,5,0),"")</f>
        <v/>
      </c>
      <c r="F926" s="40" t="str">
        <f>IFERROR(VLOOKUP(A:A,变更记录表_产品!A:F,6,0),"")</f>
        <v/>
      </c>
      <c r="G926" s="46" t="str">
        <f>IFERROR(VLOOKUP(A:A,变更记录表_产品!A:G,7,0),"")</f>
        <v/>
      </c>
      <c r="H926" s="57" t="str">
        <f>IFERROR(VLOOKUP(A:A,变更记录表_产品!A:I,9,0),"")</f>
        <v/>
      </c>
      <c r="I926" s="57" t="str">
        <f>IFERROR(VLOOKUP(A:A,变更记录表_产品!A:J,10,0),"")</f>
        <v/>
      </c>
      <c r="J926" s="61" t="str">
        <f>IFERROR(VLOOKUP(A:A,变更记录表_产品!A:H,8,0),"")</f>
        <v/>
      </c>
      <c r="K926" s="65" t="str">
        <f>IFERROR(VLOOKUP(A:A,变更记录表_产品!A:M,13,0),"")</f>
        <v/>
      </c>
      <c r="L926" s="65" t="str">
        <f>IFERROR(VLOOKUP(A:A,变更记录表_产品!A:N,14,0),"")</f>
        <v/>
      </c>
      <c r="M926" s="50" t="str">
        <f>IFERROR(VLOOKUP(A:A,变更记录表_产品!A:K,11,0),"")</f>
        <v/>
      </c>
      <c r="N926" s="50" t="str">
        <f>IFERROR(VLOOKUP(A:A,变更记录表_产品!A:L,12,0),"")</f>
        <v/>
      </c>
      <c r="O926" s="20" t="str">
        <f t="shared" ca="1" si="14"/>
        <v/>
      </c>
      <c r="P926" s="65" t="str">
        <f>IFERROR(VLOOKUP(A:A,变更记录表_产品!A:O,15,0),"")</f>
        <v/>
      </c>
      <c r="Q926" s="70" t="str">
        <f>IFERROR(VLOOKUP(A:A,变更记录表_产品!A:P,16,0),"")</f>
        <v/>
      </c>
      <c r="R926" s="40" t="str">
        <f>IFERROR(VLOOKUP(A:A,变更记录表_产品!A:Q,17,0),"")</f>
        <v/>
      </c>
      <c r="S926" s="70"/>
      <c r="T926" s="71" t="s">
        <v>232</v>
      </c>
    </row>
    <row r="927" spans="1:20">
      <c r="A927" s="21"/>
      <c r="B927" s="50" t="str">
        <f>IFERROR(VLOOKUP(A:A,变更记录表_产品!A:B,2,0),"")</f>
        <v/>
      </c>
      <c r="C927" s="43" t="str">
        <f>IFERROR(VLOOKUP(A:A,变更记录表_产品!A:C,3,0),"")</f>
        <v/>
      </c>
      <c r="D927" s="43" t="str">
        <f>IFERROR(VLOOKUP(A:A,变更记录表_产品!A:D,4,0),"")</f>
        <v/>
      </c>
      <c r="E927" s="43" t="str">
        <f>IFERROR(VLOOKUP(A:A,变更记录表_产品!A:E,5,0),"")</f>
        <v/>
      </c>
      <c r="F927" s="40" t="str">
        <f>IFERROR(VLOOKUP(A:A,变更记录表_产品!A:F,6,0),"")</f>
        <v/>
      </c>
      <c r="G927" s="46" t="str">
        <f>IFERROR(VLOOKUP(A:A,变更记录表_产品!A:G,7,0),"")</f>
        <v/>
      </c>
      <c r="H927" s="57" t="str">
        <f>IFERROR(VLOOKUP(A:A,变更记录表_产品!A:I,9,0),"")</f>
        <v/>
      </c>
      <c r="I927" s="57" t="str">
        <f>IFERROR(VLOOKUP(A:A,变更记录表_产品!A:J,10,0),"")</f>
        <v/>
      </c>
      <c r="J927" s="61" t="str">
        <f>IFERROR(VLOOKUP(A:A,变更记录表_产品!A:H,8,0),"")</f>
        <v/>
      </c>
      <c r="K927" s="65" t="str">
        <f>IFERROR(VLOOKUP(A:A,变更记录表_产品!A:M,13,0),"")</f>
        <v/>
      </c>
      <c r="L927" s="65" t="str">
        <f>IFERROR(VLOOKUP(A:A,变更记录表_产品!A:N,14,0),"")</f>
        <v/>
      </c>
      <c r="M927" s="50" t="str">
        <f>IFERROR(VLOOKUP(A:A,变更记录表_产品!A:K,11,0),"")</f>
        <v/>
      </c>
      <c r="N927" s="50" t="str">
        <f>IFERROR(VLOOKUP(A:A,变更记录表_产品!A:L,12,0),"")</f>
        <v/>
      </c>
      <c r="O927" s="20" t="str">
        <f t="shared" ca="1" si="14"/>
        <v/>
      </c>
      <c r="P927" s="65" t="str">
        <f>IFERROR(VLOOKUP(A:A,变更记录表_产品!A:O,15,0),"")</f>
        <v/>
      </c>
      <c r="Q927" s="70" t="str">
        <f>IFERROR(VLOOKUP(A:A,变更记录表_产品!A:P,16,0),"")</f>
        <v/>
      </c>
      <c r="R927" s="40" t="str">
        <f>IFERROR(VLOOKUP(A:A,变更记录表_产品!A:Q,17,0),"")</f>
        <v/>
      </c>
      <c r="S927" s="70"/>
      <c r="T927" s="71" t="s">
        <v>232</v>
      </c>
    </row>
    <row r="928" spans="1:20">
      <c r="A928" s="21"/>
      <c r="B928" s="50" t="str">
        <f>IFERROR(VLOOKUP(A:A,变更记录表_产品!A:B,2,0),"")</f>
        <v/>
      </c>
      <c r="C928" s="43" t="str">
        <f>IFERROR(VLOOKUP(A:A,变更记录表_产品!A:C,3,0),"")</f>
        <v/>
      </c>
      <c r="D928" s="43" t="str">
        <f>IFERROR(VLOOKUP(A:A,变更记录表_产品!A:D,4,0),"")</f>
        <v/>
      </c>
      <c r="E928" s="43" t="str">
        <f>IFERROR(VLOOKUP(A:A,变更记录表_产品!A:E,5,0),"")</f>
        <v/>
      </c>
      <c r="F928" s="40" t="str">
        <f>IFERROR(VLOOKUP(A:A,变更记录表_产品!A:F,6,0),"")</f>
        <v/>
      </c>
      <c r="G928" s="46" t="str">
        <f>IFERROR(VLOOKUP(A:A,变更记录表_产品!A:G,7,0),"")</f>
        <v/>
      </c>
      <c r="H928" s="57" t="str">
        <f>IFERROR(VLOOKUP(A:A,变更记录表_产品!A:I,9,0),"")</f>
        <v/>
      </c>
      <c r="I928" s="57" t="str">
        <f>IFERROR(VLOOKUP(A:A,变更记录表_产品!A:J,10,0),"")</f>
        <v/>
      </c>
      <c r="J928" s="61" t="str">
        <f>IFERROR(VLOOKUP(A:A,变更记录表_产品!A:H,8,0),"")</f>
        <v/>
      </c>
      <c r="K928" s="65" t="str">
        <f>IFERROR(VLOOKUP(A:A,变更记录表_产品!A:M,13,0),"")</f>
        <v/>
      </c>
      <c r="L928" s="65" t="str">
        <f>IFERROR(VLOOKUP(A:A,变更记录表_产品!A:N,14,0),"")</f>
        <v/>
      </c>
      <c r="M928" s="50" t="str">
        <f>IFERROR(VLOOKUP(A:A,变更记录表_产品!A:K,11,0),"")</f>
        <v/>
      </c>
      <c r="N928" s="50" t="str">
        <f>IFERROR(VLOOKUP(A:A,变更记录表_产品!A:L,12,0),"")</f>
        <v/>
      </c>
      <c r="O928" s="20" t="str">
        <f t="shared" ca="1" si="14"/>
        <v/>
      </c>
      <c r="P928" s="65" t="str">
        <f>IFERROR(VLOOKUP(A:A,变更记录表_产品!A:O,15,0),"")</f>
        <v/>
      </c>
      <c r="Q928" s="70" t="str">
        <f>IFERROR(VLOOKUP(A:A,变更记录表_产品!A:P,16,0),"")</f>
        <v/>
      </c>
      <c r="R928" s="40" t="str">
        <f>IFERROR(VLOOKUP(A:A,变更记录表_产品!A:Q,17,0),"")</f>
        <v/>
      </c>
      <c r="S928" s="70"/>
      <c r="T928" s="71" t="s">
        <v>232</v>
      </c>
    </row>
    <row r="929" spans="1:20">
      <c r="A929" s="21"/>
      <c r="B929" s="50" t="str">
        <f>IFERROR(VLOOKUP(A:A,变更记录表_产品!A:B,2,0),"")</f>
        <v/>
      </c>
      <c r="C929" s="43" t="str">
        <f>IFERROR(VLOOKUP(A:A,变更记录表_产品!A:C,3,0),"")</f>
        <v/>
      </c>
      <c r="D929" s="43" t="str">
        <f>IFERROR(VLOOKUP(A:A,变更记录表_产品!A:D,4,0),"")</f>
        <v/>
      </c>
      <c r="E929" s="43" t="str">
        <f>IFERROR(VLOOKUP(A:A,变更记录表_产品!A:E,5,0),"")</f>
        <v/>
      </c>
      <c r="F929" s="40" t="str">
        <f>IFERROR(VLOOKUP(A:A,变更记录表_产品!A:F,6,0),"")</f>
        <v/>
      </c>
      <c r="G929" s="46" t="str">
        <f>IFERROR(VLOOKUP(A:A,变更记录表_产品!A:G,7,0),"")</f>
        <v/>
      </c>
      <c r="H929" s="57" t="str">
        <f>IFERROR(VLOOKUP(A:A,变更记录表_产品!A:I,9,0),"")</f>
        <v/>
      </c>
      <c r="I929" s="57" t="str">
        <f>IFERROR(VLOOKUP(A:A,变更记录表_产品!A:J,10,0),"")</f>
        <v/>
      </c>
      <c r="J929" s="61" t="str">
        <f>IFERROR(VLOOKUP(A:A,变更记录表_产品!A:H,8,0),"")</f>
        <v/>
      </c>
      <c r="K929" s="65" t="str">
        <f>IFERROR(VLOOKUP(A:A,变更记录表_产品!A:M,13,0),"")</f>
        <v/>
      </c>
      <c r="L929" s="65" t="str">
        <f>IFERROR(VLOOKUP(A:A,变更记录表_产品!A:N,14,0),"")</f>
        <v/>
      </c>
      <c r="M929" s="50" t="str">
        <f>IFERROR(VLOOKUP(A:A,变更记录表_产品!A:K,11,0),"")</f>
        <v/>
      </c>
      <c r="N929" s="50" t="str">
        <f>IFERROR(VLOOKUP(A:A,变更记录表_产品!A:L,12,0),"")</f>
        <v/>
      </c>
      <c r="O929" s="20" t="str">
        <f t="shared" ca="1" si="14"/>
        <v/>
      </c>
      <c r="P929" s="65" t="str">
        <f>IFERROR(VLOOKUP(A:A,变更记录表_产品!A:O,15,0),"")</f>
        <v/>
      </c>
      <c r="Q929" s="70" t="str">
        <f>IFERROR(VLOOKUP(A:A,变更记录表_产品!A:P,16,0),"")</f>
        <v/>
      </c>
      <c r="R929" s="40" t="str">
        <f>IFERROR(VLOOKUP(A:A,变更记录表_产品!A:Q,17,0),"")</f>
        <v/>
      </c>
      <c r="S929" s="70"/>
      <c r="T929" s="71" t="s">
        <v>232</v>
      </c>
    </row>
    <row r="930" spans="1:20">
      <c r="A930" s="21"/>
      <c r="B930" s="50" t="str">
        <f>IFERROR(VLOOKUP(A:A,变更记录表_产品!A:B,2,0),"")</f>
        <v/>
      </c>
      <c r="C930" s="43" t="str">
        <f>IFERROR(VLOOKUP(A:A,变更记录表_产品!A:C,3,0),"")</f>
        <v/>
      </c>
      <c r="D930" s="43" t="str">
        <f>IFERROR(VLOOKUP(A:A,变更记录表_产品!A:D,4,0),"")</f>
        <v/>
      </c>
      <c r="E930" s="43" t="str">
        <f>IFERROR(VLOOKUP(A:A,变更记录表_产品!A:E,5,0),"")</f>
        <v/>
      </c>
      <c r="F930" s="40" t="str">
        <f>IFERROR(VLOOKUP(A:A,变更记录表_产品!A:F,6,0),"")</f>
        <v/>
      </c>
      <c r="G930" s="46" t="str">
        <f>IFERROR(VLOOKUP(A:A,变更记录表_产品!A:G,7,0),"")</f>
        <v/>
      </c>
      <c r="H930" s="57" t="str">
        <f>IFERROR(VLOOKUP(A:A,变更记录表_产品!A:I,9,0),"")</f>
        <v/>
      </c>
      <c r="I930" s="57" t="str">
        <f>IFERROR(VLOOKUP(A:A,变更记录表_产品!A:J,10,0),"")</f>
        <v/>
      </c>
      <c r="J930" s="61" t="str">
        <f>IFERROR(VLOOKUP(A:A,变更记录表_产品!A:H,8,0),"")</f>
        <v/>
      </c>
      <c r="K930" s="65" t="str">
        <f>IFERROR(VLOOKUP(A:A,变更记录表_产品!A:M,13,0),"")</f>
        <v/>
      </c>
      <c r="L930" s="65" t="str">
        <f>IFERROR(VLOOKUP(A:A,变更记录表_产品!A:N,14,0),"")</f>
        <v/>
      </c>
      <c r="M930" s="50" t="str">
        <f>IFERROR(VLOOKUP(A:A,变更记录表_产品!A:K,11,0),"")</f>
        <v/>
      </c>
      <c r="N930" s="50" t="str">
        <f>IFERROR(VLOOKUP(A:A,变更记录表_产品!A:L,12,0),"")</f>
        <v/>
      </c>
      <c r="O930" s="20" t="str">
        <f t="shared" ca="1" si="14"/>
        <v/>
      </c>
      <c r="P930" s="65" t="str">
        <f>IFERROR(VLOOKUP(A:A,变更记录表_产品!A:O,15,0),"")</f>
        <v/>
      </c>
      <c r="Q930" s="70" t="str">
        <f>IFERROR(VLOOKUP(A:A,变更记录表_产品!A:P,16,0),"")</f>
        <v/>
      </c>
      <c r="R930" s="40" t="str">
        <f>IFERROR(VLOOKUP(A:A,变更记录表_产品!A:Q,17,0),"")</f>
        <v/>
      </c>
      <c r="S930" s="70"/>
      <c r="T930" s="71" t="s">
        <v>232</v>
      </c>
    </row>
    <row r="931" spans="1:20">
      <c r="A931" s="21"/>
      <c r="B931" s="50" t="str">
        <f>IFERROR(VLOOKUP(A:A,变更记录表_产品!A:B,2,0),"")</f>
        <v/>
      </c>
      <c r="C931" s="43" t="str">
        <f>IFERROR(VLOOKUP(A:A,变更记录表_产品!A:C,3,0),"")</f>
        <v/>
      </c>
      <c r="D931" s="43" t="str">
        <f>IFERROR(VLOOKUP(A:A,变更记录表_产品!A:D,4,0),"")</f>
        <v/>
      </c>
      <c r="E931" s="43" t="str">
        <f>IFERROR(VLOOKUP(A:A,变更记录表_产品!A:E,5,0),"")</f>
        <v/>
      </c>
      <c r="F931" s="40" t="str">
        <f>IFERROR(VLOOKUP(A:A,变更记录表_产品!A:F,6,0),"")</f>
        <v/>
      </c>
      <c r="G931" s="46" t="str">
        <f>IFERROR(VLOOKUP(A:A,变更记录表_产品!A:G,7,0),"")</f>
        <v/>
      </c>
      <c r="H931" s="57" t="str">
        <f>IFERROR(VLOOKUP(A:A,变更记录表_产品!A:I,9,0),"")</f>
        <v/>
      </c>
      <c r="I931" s="57" t="str">
        <f>IFERROR(VLOOKUP(A:A,变更记录表_产品!A:J,10,0),"")</f>
        <v/>
      </c>
      <c r="J931" s="61" t="str">
        <f>IFERROR(VLOOKUP(A:A,变更记录表_产品!A:H,8,0),"")</f>
        <v/>
      </c>
      <c r="K931" s="65" t="str">
        <f>IFERROR(VLOOKUP(A:A,变更记录表_产品!A:M,13,0),"")</f>
        <v/>
      </c>
      <c r="L931" s="65" t="str">
        <f>IFERROR(VLOOKUP(A:A,变更记录表_产品!A:N,14,0),"")</f>
        <v/>
      </c>
      <c r="M931" s="50" t="str">
        <f>IFERROR(VLOOKUP(A:A,变更记录表_产品!A:K,11,0),"")</f>
        <v/>
      </c>
      <c r="N931" s="50" t="str">
        <f>IFERROR(VLOOKUP(A:A,变更记录表_产品!A:L,12,0),"")</f>
        <v/>
      </c>
      <c r="O931" s="20" t="str">
        <f t="shared" ca="1" si="14"/>
        <v/>
      </c>
      <c r="P931" s="65" t="str">
        <f>IFERROR(VLOOKUP(A:A,变更记录表_产品!A:O,15,0),"")</f>
        <v/>
      </c>
      <c r="Q931" s="70" t="str">
        <f>IFERROR(VLOOKUP(A:A,变更记录表_产品!A:P,16,0),"")</f>
        <v/>
      </c>
      <c r="R931" s="40" t="str">
        <f>IFERROR(VLOOKUP(A:A,变更记录表_产品!A:Q,17,0),"")</f>
        <v/>
      </c>
      <c r="S931" s="70"/>
      <c r="T931" s="71" t="s">
        <v>232</v>
      </c>
    </row>
    <row r="932" spans="1:20">
      <c r="A932" s="21"/>
      <c r="B932" s="50" t="str">
        <f>IFERROR(VLOOKUP(A:A,变更记录表_产品!A:B,2,0),"")</f>
        <v/>
      </c>
      <c r="C932" s="43" t="str">
        <f>IFERROR(VLOOKUP(A:A,变更记录表_产品!A:C,3,0),"")</f>
        <v/>
      </c>
      <c r="D932" s="43" t="str">
        <f>IFERROR(VLOOKUP(A:A,变更记录表_产品!A:D,4,0),"")</f>
        <v/>
      </c>
      <c r="E932" s="43" t="str">
        <f>IFERROR(VLOOKUP(A:A,变更记录表_产品!A:E,5,0),"")</f>
        <v/>
      </c>
      <c r="F932" s="40" t="str">
        <f>IFERROR(VLOOKUP(A:A,变更记录表_产品!A:F,6,0),"")</f>
        <v/>
      </c>
      <c r="G932" s="46" t="str">
        <f>IFERROR(VLOOKUP(A:A,变更记录表_产品!A:G,7,0),"")</f>
        <v/>
      </c>
      <c r="H932" s="57" t="str">
        <f>IFERROR(VLOOKUP(A:A,变更记录表_产品!A:I,9,0),"")</f>
        <v/>
      </c>
      <c r="I932" s="57" t="str">
        <f>IFERROR(VLOOKUP(A:A,变更记录表_产品!A:J,10,0),"")</f>
        <v/>
      </c>
      <c r="J932" s="61" t="str">
        <f>IFERROR(VLOOKUP(A:A,变更记录表_产品!A:H,8,0),"")</f>
        <v/>
      </c>
      <c r="K932" s="65" t="str">
        <f>IFERROR(VLOOKUP(A:A,变更记录表_产品!A:M,13,0),"")</f>
        <v/>
      </c>
      <c r="L932" s="65" t="str">
        <f>IFERROR(VLOOKUP(A:A,变更记录表_产品!A:N,14,0),"")</f>
        <v/>
      </c>
      <c r="M932" s="50" t="str">
        <f>IFERROR(VLOOKUP(A:A,变更记录表_产品!A:K,11,0),"")</f>
        <v/>
      </c>
      <c r="N932" s="50" t="str">
        <f>IFERROR(VLOOKUP(A:A,变更记录表_产品!A:L,12,0),"")</f>
        <v/>
      </c>
      <c r="O932" s="20" t="str">
        <f t="shared" ca="1" si="14"/>
        <v/>
      </c>
      <c r="P932" s="65" t="str">
        <f>IFERROR(VLOOKUP(A:A,变更记录表_产品!A:O,15,0),"")</f>
        <v/>
      </c>
      <c r="Q932" s="70" t="str">
        <f>IFERROR(VLOOKUP(A:A,变更记录表_产品!A:P,16,0),"")</f>
        <v/>
      </c>
      <c r="R932" s="40" t="str">
        <f>IFERROR(VLOOKUP(A:A,变更记录表_产品!A:Q,17,0),"")</f>
        <v/>
      </c>
      <c r="S932" s="70"/>
      <c r="T932" s="71" t="s">
        <v>232</v>
      </c>
    </row>
    <row r="933" spans="1:20">
      <c r="A933" s="21"/>
      <c r="B933" s="50" t="str">
        <f>IFERROR(VLOOKUP(A:A,变更记录表_产品!A:B,2,0),"")</f>
        <v/>
      </c>
      <c r="C933" s="43" t="str">
        <f>IFERROR(VLOOKUP(A:A,变更记录表_产品!A:C,3,0),"")</f>
        <v/>
      </c>
      <c r="D933" s="43" t="str">
        <f>IFERROR(VLOOKUP(A:A,变更记录表_产品!A:D,4,0),"")</f>
        <v/>
      </c>
      <c r="E933" s="43" t="str">
        <f>IFERROR(VLOOKUP(A:A,变更记录表_产品!A:E,5,0),"")</f>
        <v/>
      </c>
      <c r="F933" s="40" t="str">
        <f>IFERROR(VLOOKUP(A:A,变更记录表_产品!A:F,6,0),"")</f>
        <v/>
      </c>
      <c r="G933" s="46" t="str">
        <f>IFERROR(VLOOKUP(A:A,变更记录表_产品!A:G,7,0),"")</f>
        <v/>
      </c>
      <c r="H933" s="57" t="str">
        <f>IFERROR(VLOOKUP(A:A,变更记录表_产品!A:I,9,0),"")</f>
        <v/>
      </c>
      <c r="I933" s="57" t="str">
        <f>IFERROR(VLOOKUP(A:A,变更记录表_产品!A:J,10,0),"")</f>
        <v/>
      </c>
      <c r="J933" s="61" t="str">
        <f>IFERROR(VLOOKUP(A:A,变更记录表_产品!A:H,8,0),"")</f>
        <v/>
      </c>
      <c r="K933" s="65" t="str">
        <f>IFERROR(VLOOKUP(A:A,变更记录表_产品!A:M,13,0),"")</f>
        <v/>
      </c>
      <c r="L933" s="65" t="str">
        <f>IFERROR(VLOOKUP(A:A,变更记录表_产品!A:N,14,0),"")</f>
        <v/>
      </c>
      <c r="M933" s="50" t="str">
        <f>IFERROR(VLOOKUP(A:A,变更记录表_产品!A:K,11,0),"")</f>
        <v/>
      </c>
      <c r="N933" s="50" t="str">
        <f>IFERROR(VLOOKUP(A:A,变更记录表_产品!A:L,12,0),"")</f>
        <v/>
      </c>
      <c r="O933" s="20" t="str">
        <f t="shared" ca="1" si="14"/>
        <v/>
      </c>
      <c r="P933" s="65" t="str">
        <f>IFERROR(VLOOKUP(A:A,变更记录表_产品!A:O,15,0),"")</f>
        <v/>
      </c>
      <c r="Q933" s="70" t="str">
        <f>IFERROR(VLOOKUP(A:A,变更记录表_产品!A:P,16,0),"")</f>
        <v/>
      </c>
      <c r="R933" s="40" t="str">
        <f>IFERROR(VLOOKUP(A:A,变更记录表_产品!A:Q,17,0),"")</f>
        <v/>
      </c>
      <c r="S933" s="70"/>
      <c r="T933" s="71" t="s">
        <v>232</v>
      </c>
    </row>
    <row r="934" spans="1:20">
      <c r="A934" s="21"/>
      <c r="B934" s="50" t="str">
        <f>IFERROR(VLOOKUP(A:A,变更记录表_产品!A:B,2,0),"")</f>
        <v/>
      </c>
      <c r="C934" s="43" t="str">
        <f>IFERROR(VLOOKUP(A:A,变更记录表_产品!A:C,3,0),"")</f>
        <v/>
      </c>
      <c r="D934" s="43" t="str">
        <f>IFERROR(VLOOKUP(A:A,变更记录表_产品!A:D,4,0),"")</f>
        <v/>
      </c>
      <c r="E934" s="43" t="str">
        <f>IFERROR(VLOOKUP(A:A,变更记录表_产品!A:E,5,0),"")</f>
        <v/>
      </c>
      <c r="F934" s="40" t="str">
        <f>IFERROR(VLOOKUP(A:A,变更记录表_产品!A:F,6,0),"")</f>
        <v/>
      </c>
      <c r="G934" s="46" t="str">
        <f>IFERROR(VLOOKUP(A:A,变更记录表_产品!A:G,7,0),"")</f>
        <v/>
      </c>
      <c r="H934" s="57" t="str">
        <f>IFERROR(VLOOKUP(A:A,变更记录表_产品!A:I,9,0),"")</f>
        <v/>
      </c>
      <c r="I934" s="57" t="str">
        <f>IFERROR(VLOOKUP(A:A,变更记录表_产品!A:J,10,0),"")</f>
        <v/>
      </c>
      <c r="J934" s="61" t="str">
        <f>IFERROR(VLOOKUP(A:A,变更记录表_产品!A:H,8,0),"")</f>
        <v/>
      </c>
      <c r="K934" s="65" t="str">
        <f>IFERROR(VLOOKUP(A:A,变更记录表_产品!A:M,13,0),"")</f>
        <v/>
      </c>
      <c r="L934" s="65" t="str">
        <f>IFERROR(VLOOKUP(A:A,变更记录表_产品!A:N,14,0),"")</f>
        <v/>
      </c>
      <c r="M934" s="50" t="str">
        <f>IFERROR(VLOOKUP(A:A,变更记录表_产品!A:K,11,0),"")</f>
        <v/>
      </c>
      <c r="N934" s="50" t="str">
        <f>IFERROR(VLOOKUP(A:A,变更记录表_产品!A:L,12,0),"")</f>
        <v/>
      </c>
      <c r="O934" s="20" t="str">
        <f t="shared" ca="1" si="14"/>
        <v/>
      </c>
      <c r="P934" s="65" t="str">
        <f>IFERROR(VLOOKUP(A:A,变更记录表_产品!A:O,15,0),"")</f>
        <v/>
      </c>
      <c r="Q934" s="70" t="str">
        <f>IFERROR(VLOOKUP(A:A,变更记录表_产品!A:P,16,0),"")</f>
        <v/>
      </c>
      <c r="R934" s="40" t="str">
        <f>IFERROR(VLOOKUP(A:A,变更记录表_产品!A:Q,17,0),"")</f>
        <v/>
      </c>
      <c r="S934" s="70"/>
      <c r="T934" s="71" t="s">
        <v>232</v>
      </c>
    </row>
    <row r="935" spans="1:20">
      <c r="A935" s="21"/>
      <c r="B935" s="50" t="str">
        <f>IFERROR(VLOOKUP(A:A,变更记录表_产品!A:B,2,0),"")</f>
        <v/>
      </c>
      <c r="C935" s="43" t="str">
        <f>IFERROR(VLOOKUP(A:A,变更记录表_产品!A:C,3,0),"")</f>
        <v/>
      </c>
      <c r="D935" s="43" t="str">
        <f>IFERROR(VLOOKUP(A:A,变更记录表_产品!A:D,4,0),"")</f>
        <v/>
      </c>
      <c r="E935" s="43" t="str">
        <f>IFERROR(VLOOKUP(A:A,变更记录表_产品!A:E,5,0),"")</f>
        <v/>
      </c>
      <c r="F935" s="40" t="str">
        <f>IFERROR(VLOOKUP(A:A,变更记录表_产品!A:F,6,0),"")</f>
        <v/>
      </c>
      <c r="G935" s="46" t="str">
        <f>IFERROR(VLOOKUP(A:A,变更记录表_产品!A:G,7,0),"")</f>
        <v/>
      </c>
      <c r="H935" s="57" t="str">
        <f>IFERROR(VLOOKUP(A:A,变更记录表_产品!A:I,9,0),"")</f>
        <v/>
      </c>
      <c r="I935" s="57" t="str">
        <f>IFERROR(VLOOKUP(A:A,变更记录表_产品!A:J,10,0),"")</f>
        <v/>
      </c>
      <c r="J935" s="61" t="str">
        <f>IFERROR(VLOOKUP(A:A,变更记录表_产品!A:H,8,0),"")</f>
        <v/>
      </c>
      <c r="K935" s="65" t="str">
        <f>IFERROR(VLOOKUP(A:A,变更记录表_产品!A:M,13,0),"")</f>
        <v/>
      </c>
      <c r="L935" s="65" t="str">
        <f>IFERROR(VLOOKUP(A:A,变更记录表_产品!A:N,14,0),"")</f>
        <v/>
      </c>
      <c r="M935" s="50" t="str">
        <f>IFERROR(VLOOKUP(A:A,变更记录表_产品!A:K,11,0),"")</f>
        <v/>
      </c>
      <c r="N935" s="50" t="str">
        <f>IFERROR(VLOOKUP(A:A,变更记录表_产品!A:L,12,0),"")</f>
        <v/>
      </c>
      <c r="O935" s="20" t="str">
        <f t="shared" ca="1" si="14"/>
        <v/>
      </c>
      <c r="P935" s="65" t="str">
        <f>IFERROR(VLOOKUP(A:A,变更记录表_产品!A:O,15,0),"")</f>
        <v/>
      </c>
      <c r="Q935" s="70" t="str">
        <f>IFERROR(VLOOKUP(A:A,变更记录表_产品!A:P,16,0),"")</f>
        <v/>
      </c>
      <c r="R935" s="40" t="str">
        <f>IFERROR(VLOOKUP(A:A,变更记录表_产品!A:Q,17,0),"")</f>
        <v/>
      </c>
      <c r="S935" s="70"/>
      <c r="T935" s="71" t="s">
        <v>232</v>
      </c>
    </row>
    <row r="936" spans="1:20">
      <c r="A936" s="21"/>
      <c r="B936" s="50" t="str">
        <f>IFERROR(VLOOKUP(A:A,变更记录表_产品!A:B,2,0),"")</f>
        <v/>
      </c>
      <c r="C936" s="43" t="str">
        <f>IFERROR(VLOOKUP(A:A,变更记录表_产品!A:C,3,0),"")</f>
        <v/>
      </c>
      <c r="D936" s="43" t="str">
        <f>IFERROR(VLOOKUP(A:A,变更记录表_产品!A:D,4,0),"")</f>
        <v/>
      </c>
      <c r="E936" s="43" t="str">
        <f>IFERROR(VLOOKUP(A:A,变更记录表_产品!A:E,5,0),"")</f>
        <v/>
      </c>
      <c r="F936" s="40" t="str">
        <f>IFERROR(VLOOKUP(A:A,变更记录表_产品!A:F,6,0),"")</f>
        <v/>
      </c>
      <c r="G936" s="46" t="str">
        <f>IFERROR(VLOOKUP(A:A,变更记录表_产品!A:G,7,0),"")</f>
        <v/>
      </c>
      <c r="H936" s="57" t="str">
        <f>IFERROR(VLOOKUP(A:A,变更记录表_产品!A:I,9,0),"")</f>
        <v/>
      </c>
      <c r="I936" s="57" t="str">
        <f>IFERROR(VLOOKUP(A:A,变更记录表_产品!A:J,10,0),"")</f>
        <v/>
      </c>
      <c r="J936" s="61" t="str">
        <f>IFERROR(VLOOKUP(A:A,变更记录表_产品!A:H,8,0),"")</f>
        <v/>
      </c>
      <c r="K936" s="65" t="str">
        <f>IFERROR(VLOOKUP(A:A,变更记录表_产品!A:M,13,0),"")</f>
        <v/>
      </c>
      <c r="L936" s="65" t="str">
        <f>IFERROR(VLOOKUP(A:A,变更记录表_产品!A:N,14,0),"")</f>
        <v/>
      </c>
      <c r="M936" s="50" t="str">
        <f>IFERROR(VLOOKUP(A:A,变更记录表_产品!A:K,11,0),"")</f>
        <v/>
      </c>
      <c r="N936" s="50" t="str">
        <f>IFERROR(VLOOKUP(A:A,变更记录表_产品!A:L,12,0),"")</f>
        <v/>
      </c>
      <c r="O936" s="20" t="str">
        <f t="shared" ca="1" si="14"/>
        <v/>
      </c>
      <c r="P936" s="65" t="str">
        <f>IFERROR(VLOOKUP(A:A,变更记录表_产品!A:O,15,0),"")</f>
        <v/>
      </c>
      <c r="Q936" s="70" t="str">
        <f>IFERROR(VLOOKUP(A:A,变更记录表_产品!A:P,16,0),"")</f>
        <v/>
      </c>
      <c r="R936" s="40" t="str">
        <f>IFERROR(VLOOKUP(A:A,变更记录表_产品!A:Q,17,0),"")</f>
        <v/>
      </c>
      <c r="S936" s="70"/>
      <c r="T936" s="71" t="s">
        <v>232</v>
      </c>
    </row>
    <row r="937" spans="1:20">
      <c r="A937" s="21"/>
      <c r="B937" s="50" t="str">
        <f>IFERROR(VLOOKUP(A:A,变更记录表_产品!A:B,2,0),"")</f>
        <v/>
      </c>
      <c r="C937" s="43" t="str">
        <f>IFERROR(VLOOKUP(A:A,变更记录表_产品!A:C,3,0),"")</f>
        <v/>
      </c>
      <c r="D937" s="43" t="str">
        <f>IFERROR(VLOOKUP(A:A,变更记录表_产品!A:D,4,0),"")</f>
        <v/>
      </c>
      <c r="E937" s="43" t="str">
        <f>IFERROR(VLOOKUP(A:A,变更记录表_产品!A:E,5,0),"")</f>
        <v/>
      </c>
      <c r="F937" s="40" t="str">
        <f>IFERROR(VLOOKUP(A:A,变更记录表_产品!A:F,6,0),"")</f>
        <v/>
      </c>
      <c r="G937" s="46" t="str">
        <f>IFERROR(VLOOKUP(A:A,变更记录表_产品!A:G,7,0),"")</f>
        <v/>
      </c>
      <c r="H937" s="57" t="str">
        <f>IFERROR(VLOOKUP(A:A,变更记录表_产品!A:I,9,0),"")</f>
        <v/>
      </c>
      <c r="I937" s="57" t="str">
        <f>IFERROR(VLOOKUP(A:A,变更记录表_产品!A:J,10,0),"")</f>
        <v/>
      </c>
      <c r="J937" s="61" t="str">
        <f>IFERROR(VLOOKUP(A:A,变更记录表_产品!A:H,8,0),"")</f>
        <v/>
      </c>
      <c r="K937" s="65" t="str">
        <f>IFERROR(VLOOKUP(A:A,变更记录表_产品!A:M,13,0),"")</f>
        <v/>
      </c>
      <c r="L937" s="65" t="str">
        <f>IFERROR(VLOOKUP(A:A,变更记录表_产品!A:N,14,0),"")</f>
        <v/>
      </c>
      <c r="M937" s="50" t="str">
        <f>IFERROR(VLOOKUP(A:A,变更记录表_产品!A:K,11,0),"")</f>
        <v/>
      </c>
      <c r="N937" s="50" t="str">
        <f>IFERROR(VLOOKUP(A:A,变更记录表_产品!A:L,12,0),"")</f>
        <v/>
      </c>
      <c r="O937" s="20" t="str">
        <f t="shared" ca="1" si="14"/>
        <v/>
      </c>
      <c r="P937" s="65" t="str">
        <f>IFERROR(VLOOKUP(A:A,变更记录表_产品!A:O,15,0),"")</f>
        <v/>
      </c>
      <c r="Q937" s="70" t="str">
        <f>IFERROR(VLOOKUP(A:A,变更记录表_产品!A:P,16,0),"")</f>
        <v/>
      </c>
      <c r="R937" s="40" t="str">
        <f>IFERROR(VLOOKUP(A:A,变更记录表_产品!A:Q,17,0),"")</f>
        <v/>
      </c>
      <c r="S937" s="70"/>
      <c r="T937" s="71" t="s">
        <v>232</v>
      </c>
    </row>
    <row r="938" spans="1:20">
      <c r="A938" s="21"/>
      <c r="B938" s="50" t="str">
        <f>IFERROR(VLOOKUP(A:A,变更记录表_产品!A:B,2,0),"")</f>
        <v/>
      </c>
      <c r="C938" s="43" t="str">
        <f>IFERROR(VLOOKUP(A:A,变更记录表_产品!A:C,3,0),"")</f>
        <v/>
      </c>
      <c r="D938" s="43" t="str">
        <f>IFERROR(VLOOKUP(A:A,变更记录表_产品!A:D,4,0),"")</f>
        <v/>
      </c>
      <c r="E938" s="43" t="str">
        <f>IFERROR(VLOOKUP(A:A,变更记录表_产品!A:E,5,0),"")</f>
        <v/>
      </c>
      <c r="F938" s="40" t="str">
        <f>IFERROR(VLOOKUP(A:A,变更记录表_产品!A:F,6,0),"")</f>
        <v/>
      </c>
      <c r="G938" s="46" t="str">
        <f>IFERROR(VLOOKUP(A:A,变更记录表_产品!A:G,7,0),"")</f>
        <v/>
      </c>
      <c r="H938" s="57" t="str">
        <f>IFERROR(VLOOKUP(A:A,变更记录表_产品!A:I,9,0),"")</f>
        <v/>
      </c>
      <c r="I938" s="57" t="str">
        <f>IFERROR(VLOOKUP(A:A,变更记录表_产品!A:J,10,0),"")</f>
        <v/>
      </c>
      <c r="J938" s="61" t="str">
        <f>IFERROR(VLOOKUP(A:A,变更记录表_产品!A:H,8,0),"")</f>
        <v/>
      </c>
      <c r="K938" s="65" t="str">
        <f>IFERROR(VLOOKUP(A:A,变更记录表_产品!A:M,13,0),"")</f>
        <v/>
      </c>
      <c r="L938" s="65" t="str">
        <f>IFERROR(VLOOKUP(A:A,变更记录表_产品!A:N,14,0),"")</f>
        <v/>
      </c>
      <c r="M938" s="50" t="str">
        <f>IFERROR(VLOOKUP(A:A,变更记录表_产品!A:K,11,0),"")</f>
        <v/>
      </c>
      <c r="N938" s="50" t="str">
        <f>IFERROR(VLOOKUP(A:A,变更记录表_产品!A:L,12,0),"")</f>
        <v/>
      </c>
      <c r="O938" s="20" t="str">
        <f t="shared" ca="1" si="14"/>
        <v/>
      </c>
      <c r="P938" s="65" t="str">
        <f>IFERROR(VLOOKUP(A:A,变更记录表_产品!A:O,15,0),"")</f>
        <v/>
      </c>
      <c r="Q938" s="70" t="str">
        <f>IFERROR(VLOOKUP(A:A,变更记录表_产品!A:P,16,0),"")</f>
        <v/>
      </c>
      <c r="R938" s="40" t="str">
        <f>IFERROR(VLOOKUP(A:A,变更记录表_产品!A:Q,17,0),"")</f>
        <v/>
      </c>
      <c r="S938" s="70"/>
      <c r="T938" s="71" t="s">
        <v>232</v>
      </c>
    </row>
    <row r="939" spans="1:20">
      <c r="A939" s="21"/>
      <c r="B939" s="50" t="str">
        <f>IFERROR(VLOOKUP(A:A,变更记录表_产品!A:B,2,0),"")</f>
        <v/>
      </c>
      <c r="C939" s="43" t="str">
        <f>IFERROR(VLOOKUP(A:A,变更记录表_产品!A:C,3,0),"")</f>
        <v/>
      </c>
      <c r="D939" s="43" t="str">
        <f>IFERROR(VLOOKUP(A:A,变更记录表_产品!A:D,4,0),"")</f>
        <v/>
      </c>
      <c r="E939" s="43" t="str">
        <f>IFERROR(VLOOKUP(A:A,变更记录表_产品!A:E,5,0),"")</f>
        <v/>
      </c>
      <c r="F939" s="40" t="str">
        <f>IFERROR(VLOOKUP(A:A,变更记录表_产品!A:F,6,0),"")</f>
        <v/>
      </c>
      <c r="G939" s="46" t="str">
        <f>IFERROR(VLOOKUP(A:A,变更记录表_产品!A:G,7,0),"")</f>
        <v/>
      </c>
      <c r="H939" s="57" t="str">
        <f>IFERROR(VLOOKUP(A:A,变更记录表_产品!A:I,9,0),"")</f>
        <v/>
      </c>
      <c r="I939" s="57" t="str">
        <f>IFERROR(VLOOKUP(A:A,变更记录表_产品!A:J,10,0),"")</f>
        <v/>
      </c>
      <c r="J939" s="61" t="str">
        <f>IFERROR(VLOOKUP(A:A,变更记录表_产品!A:H,8,0),"")</f>
        <v/>
      </c>
      <c r="K939" s="65" t="str">
        <f>IFERROR(VLOOKUP(A:A,变更记录表_产品!A:M,13,0),"")</f>
        <v/>
      </c>
      <c r="L939" s="65" t="str">
        <f>IFERROR(VLOOKUP(A:A,变更记录表_产品!A:N,14,0),"")</f>
        <v/>
      </c>
      <c r="M939" s="50" t="str">
        <f>IFERROR(VLOOKUP(A:A,变更记录表_产品!A:K,11,0),"")</f>
        <v/>
      </c>
      <c r="N939" s="50" t="str">
        <f>IFERROR(VLOOKUP(A:A,变更记录表_产品!A:L,12,0),"")</f>
        <v/>
      </c>
      <c r="O939" s="20" t="str">
        <f t="shared" ca="1" si="14"/>
        <v/>
      </c>
      <c r="P939" s="65" t="str">
        <f>IFERROR(VLOOKUP(A:A,变更记录表_产品!A:O,15,0),"")</f>
        <v/>
      </c>
      <c r="Q939" s="70" t="str">
        <f>IFERROR(VLOOKUP(A:A,变更记录表_产品!A:P,16,0),"")</f>
        <v/>
      </c>
      <c r="R939" s="40" t="str">
        <f>IFERROR(VLOOKUP(A:A,变更记录表_产品!A:Q,17,0),"")</f>
        <v/>
      </c>
      <c r="S939" s="70"/>
      <c r="T939" s="71" t="s">
        <v>232</v>
      </c>
    </row>
    <row r="940" spans="1:20">
      <c r="A940" s="21"/>
      <c r="B940" s="50" t="str">
        <f>IFERROR(VLOOKUP(A:A,变更记录表_产品!A:B,2,0),"")</f>
        <v/>
      </c>
      <c r="C940" s="43" t="str">
        <f>IFERROR(VLOOKUP(A:A,变更记录表_产品!A:C,3,0),"")</f>
        <v/>
      </c>
      <c r="D940" s="43" t="str">
        <f>IFERROR(VLOOKUP(A:A,变更记录表_产品!A:D,4,0),"")</f>
        <v/>
      </c>
      <c r="E940" s="43" t="str">
        <f>IFERROR(VLOOKUP(A:A,变更记录表_产品!A:E,5,0),"")</f>
        <v/>
      </c>
      <c r="F940" s="40" t="str">
        <f>IFERROR(VLOOKUP(A:A,变更记录表_产品!A:F,6,0),"")</f>
        <v/>
      </c>
      <c r="G940" s="46" t="str">
        <f>IFERROR(VLOOKUP(A:A,变更记录表_产品!A:G,7,0),"")</f>
        <v/>
      </c>
      <c r="H940" s="57" t="str">
        <f>IFERROR(VLOOKUP(A:A,变更记录表_产品!A:I,9,0),"")</f>
        <v/>
      </c>
      <c r="I940" s="57" t="str">
        <f>IFERROR(VLOOKUP(A:A,变更记录表_产品!A:J,10,0),"")</f>
        <v/>
      </c>
      <c r="J940" s="61" t="str">
        <f>IFERROR(VLOOKUP(A:A,变更记录表_产品!A:H,8,0),"")</f>
        <v/>
      </c>
      <c r="K940" s="65" t="str">
        <f>IFERROR(VLOOKUP(A:A,变更记录表_产品!A:M,13,0),"")</f>
        <v/>
      </c>
      <c r="L940" s="65" t="str">
        <f>IFERROR(VLOOKUP(A:A,变更记录表_产品!A:N,14,0),"")</f>
        <v/>
      </c>
      <c r="M940" s="50" t="str">
        <f>IFERROR(VLOOKUP(A:A,变更记录表_产品!A:K,11,0),"")</f>
        <v/>
      </c>
      <c r="N940" s="50" t="str">
        <f>IFERROR(VLOOKUP(A:A,变更记录表_产品!A:L,12,0),"")</f>
        <v/>
      </c>
      <c r="O940" s="20" t="str">
        <f t="shared" ca="1" si="14"/>
        <v/>
      </c>
      <c r="P940" s="65" t="str">
        <f>IFERROR(VLOOKUP(A:A,变更记录表_产品!A:O,15,0),"")</f>
        <v/>
      </c>
      <c r="Q940" s="70" t="str">
        <f>IFERROR(VLOOKUP(A:A,变更记录表_产品!A:P,16,0),"")</f>
        <v/>
      </c>
      <c r="R940" s="40" t="str">
        <f>IFERROR(VLOOKUP(A:A,变更记录表_产品!A:Q,17,0),"")</f>
        <v/>
      </c>
      <c r="S940" s="70"/>
      <c r="T940" s="71" t="s">
        <v>232</v>
      </c>
    </row>
    <row r="941" spans="1:20">
      <c r="A941" s="21"/>
      <c r="B941" s="50" t="str">
        <f>IFERROR(VLOOKUP(A:A,变更记录表_产品!A:B,2,0),"")</f>
        <v/>
      </c>
      <c r="C941" s="43" t="str">
        <f>IFERROR(VLOOKUP(A:A,变更记录表_产品!A:C,3,0),"")</f>
        <v/>
      </c>
      <c r="D941" s="43" t="str">
        <f>IFERROR(VLOOKUP(A:A,变更记录表_产品!A:D,4,0),"")</f>
        <v/>
      </c>
      <c r="E941" s="43" t="str">
        <f>IFERROR(VLOOKUP(A:A,变更记录表_产品!A:E,5,0),"")</f>
        <v/>
      </c>
      <c r="F941" s="40" t="str">
        <f>IFERROR(VLOOKUP(A:A,变更记录表_产品!A:F,6,0),"")</f>
        <v/>
      </c>
      <c r="G941" s="46" t="str">
        <f>IFERROR(VLOOKUP(A:A,变更记录表_产品!A:G,7,0),"")</f>
        <v/>
      </c>
      <c r="H941" s="57" t="str">
        <f>IFERROR(VLOOKUP(A:A,变更记录表_产品!A:I,9,0),"")</f>
        <v/>
      </c>
      <c r="I941" s="57" t="str">
        <f>IFERROR(VLOOKUP(A:A,变更记录表_产品!A:J,10,0),"")</f>
        <v/>
      </c>
      <c r="J941" s="61" t="str">
        <f>IFERROR(VLOOKUP(A:A,变更记录表_产品!A:H,8,0),"")</f>
        <v/>
      </c>
      <c r="K941" s="65" t="str">
        <f>IFERROR(VLOOKUP(A:A,变更记录表_产品!A:M,13,0),"")</f>
        <v/>
      </c>
      <c r="L941" s="65" t="str">
        <f>IFERROR(VLOOKUP(A:A,变更记录表_产品!A:N,14,0),"")</f>
        <v/>
      </c>
      <c r="M941" s="50" t="str">
        <f>IFERROR(VLOOKUP(A:A,变更记录表_产品!A:K,11,0),"")</f>
        <v/>
      </c>
      <c r="N941" s="50" t="str">
        <f>IFERROR(VLOOKUP(A:A,变更记录表_产品!A:L,12,0),"")</f>
        <v/>
      </c>
      <c r="O941" s="20" t="str">
        <f t="shared" ca="1" si="14"/>
        <v/>
      </c>
      <c r="P941" s="65" t="str">
        <f>IFERROR(VLOOKUP(A:A,变更记录表_产品!A:O,15,0),"")</f>
        <v/>
      </c>
      <c r="Q941" s="70" t="str">
        <f>IFERROR(VLOOKUP(A:A,变更记录表_产品!A:P,16,0),"")</f>
        <v/>
      </c>
      <c r="R941" s="40" t="str">
        <f>IFERROR(VLOOKUP(A:A,变更记录表_产品!A:Q,17,0),"")</f>
        <v/>
      </c>
      <c r="S941" s="70"/>
      <c r="T941" s="71" t="s">
        <v>232</v>
      </c>
    </row>
    <row r="942" spans="1:20">
      <c r="A942" s="21"/>
      <c r="B942" s="50" t="str">
        <f>IFERROR(VLOOKUP(A:A,变更记录表_产品!A:B,2,0),"")</f>
        <v/>
      </c>
      <c r="C942" s="43" t="str">
        <f>IFERROR(VLOOKUP(A:A,变更记录表_产品!A:C,3,0),"")</f>
        <v/>
      </c>
      <c r="D942" s="43" t="str">
        <f>IFERROR(VLOOKUP(A:A,变更记录表_产品!A:D,4,0),"")</f>
        <v/>
      </c>
      <c r="E942" s="43" t="str">
        <f>IFERROR(VLOOKUP(A:A,变更记录表_产品!A:E,5,0),"")</f>
        <v/>
      </c>
      <c r="F942" s="40" t="str">
        <f>IFERROR(VLOOKUP(A:A,变更记录表_产品!A:F,6,0),"")</f>
        <v/>
      </c>
      <c r="G942" s="46" t="str">
        <f>IFERROR(VLOOKUP(A:A,变更记录表_产品!A:G,7,0),"")</f>
        <v/>
      </c>
      <c r="H942" s="57" t="str">
        <f>IFERROR(VLOOKUP(A:A,变更记录表_产品!A:I,9,0),"")</f>
        <v/>
      </c>
      <c r="I942" s="57" t="str">
        <f>IFERROR(VLOOKUP(A:A,变更记录表_产品!A:J,10,0),"")</f>
        <v/>
      </c>
      <c r="J942" s="61" t="str">
        <f>IFERROR(VLOOKUP(A:A,变更记录表_产品!A:H,8,0),"")</f>
        <v/>
      </c>
      <c r="K942" s="65" t="str">
        <f>IFERROR(VLOOKUP(A:A,变更记录表_产品!A:M,13,0),"")</f>
        <v/>
      </c>
      <c r="L942" s="65" t="str">
        <f>IFERROR(VLOOKUP(A:A,变更记录表_产品!A:N,14,0),"")</f>
        <v/>
      </c>
      <c r="M942" s="50" t="str">
        <f>IFERROR(VLOOKUP(A:A,变更记录表_产品!A:K,11,0),"")</f>
        <v/>
      </c>
      <c r="N942" s="50" t="str">
        <f>IFERROR(VLOOKUP(A:A,变更记录表_产品!A:L,12,0),"")</f>
        <v/>
      </c>
      <c r="O942" s="20" t="str">
        <f t="shared" ca="1" si="14"/>
        <v/>
      </c>
      <c r="P942" s="65" t="str">
        <f>IFERROR(VLOOKUP(A:A,变更记录表_产品!A:O,15,0),"")</f>
        <v/>
      </c>
      <c r="Q942" s="70" t="str">
        <f>IFERROR(VLOOKUP(A:A,变更记录表_产品!A:P,16,0),"")</f>
        <v/>
      </c>
      <c r="R942" s="40" t="str">
        <f>IFERROR(VLOOKUP(A:A,变更记录表_产品!A:Q,17,0),"")</f>
        <v/>
      </c>
      <c r="S942" s="70"/>
      <c r="T942" s="71" t="s">
        <v>232</v>
      </c>
    </row>
    <row r="943" spans="1:20">
      <c r="A943" s="21"/>
      <c r="B943" s="50" t="str">
        <f>IFERROR(VLOOKUP(A:A,变更记录表_产品!A:B,2,0),"")</f>
        <v/>
      </c>
      <c r="C943" s="43" t="str">
        <f>IFERROR(VLOOKUP(A:A,变更记录表_产品!A:C,3,0),"")</f>
        <v/>
      </c>
      <c r="D943" s="43" t="str">
        <f>IFERROR(VLOOKUP(A:A,变更记录表_产品!A:D,4,0),"")</f>
        <v/>
      </c>
      <c r="E943" s="43" t="str">
        <f>IFERROR(VLOOKUP(A:A,变更记录表_产品!A:E,5,0),"")</f>
        <v/>
      </c>
      <c r="F943" s="40" t="str">
        <f>IFERROR(VLOOKUP(A:A,变更记录表_产品!A:F,6,0),"")</f>
        <v/>
      </c>
      <c r="G943" s="46" t="str">
        <f>IFERROR(VLOOKUP(A:A,变更记录表_产品!A:G,7,0),"")</f>
        <v/>
      </c>
      <c r="H943" s="57" t="str">
        <f>IFERROR(VLOOKUP(A:A,变更记录表_产品!A:I,9,0),"")</f>
        <v/>
      </c>
      <c r="I943" s="57" t="str">
        <f>IFERROR(VLOOKUP(A:A,变更记录表_产品!A:J,10,0),"")</f>
        <v/>
      </c>
      <c r="J943" s="61" t="str">
        <f>IFERROR(VLOOKUP(A:A,变更记录表_产品!A:H,8,0),"")</f>
        <v/>
      </c>
      <c r="K943" s="65" t="str">
        <f>IFERROR(VLOOKUP(A:A,变更记录表_产品!A:M,13,0),"")</f>
        <v/>
      </c>
      <c r="L943" s="65" t="str">
        <f>IFERROR(VLOOKUP(A:A,变更记录表_产品!A:N,14,0),"")</f>
        <v/>
      </c>
      <c r="M943" s="50" t="str">
        <f>IFERROR(VLOOKUP(A:A,变更记录表_产品!A:K,11,0),"")</f>
        <v/>
      </c>
      <c r="N943" s="50" t="str">
        <f>IFERROR(VLOOKUP(A:A,变更记录表_产品!A:L,12,0),"")</f>
        <v/>
      </c>
      <c r="O943" s="20" t="str">
        <f t="shared" ca="1" si="14"/>
        <v/>
      </c>
      <c r="P943" s="65" t="str">
        <f>IFERROR(VLOOKUP(A:A,变更记录表_产品!A:O,15,0),"")</f>
        <v/>
      </c>
      <c r="Q943" s="70" t="str">
        <f>IFERROR(VLOOKUP(A:A,变更记录表_产品!A:P,16,0),"")</f>
        <v/>
      </c>
      <c r="R943" s="40" t="str">
        <f>IFERROR(VLOOKUP(A:A,变更记录表_产品!A:Q,17,0),"")</f>
        <v/>
      </c>
      <c r="S943" s="70"/>
      <c r="T943" s="71" t="s">
        <v>232</v>
      </c>
    </row>
    <row r="944" spans="1:20">
      <c r="A944" s="21"/>
      <c r="B944" s="50" t="str">
        <f>IFERROR(VLOOKUP(A:A,变更记录表_产品!A:B,2,0),"")</f>
        <v/>
      </c>
      <c r="C944" s="43" t="str">
        <f>IFERROR(VLOOKUP(A:A,变更记录表_产品!A:C,3,0),"")</f>
        <v/>
      </c>
      <c r="D944" s="43" t="str">
        <f>IFERROR(VLOOKUP(A:A,变更记录表_产品!A:D,4,0),"")</f>
        <v/>
      </c>
      <c r="E944" s="43" t="str">
        <f>IFERROR(VLOOKUP(A:A,变更记录表_产品!A:E,5,0),"")</f>
        <v/>
      </c>
      <c r="F944" s="40" t="str">
        <f>IFERROR(VLOOKUP(A:A,变更记录表_产品!A:F,6,0),"")</f>
        <v/>
      </c>
      <c r="G944" s="46" t="str">
        <f>IFERROR(VLOOKUP(A:A,变更记录表_产品!A:G,7,0),"")</f>
        <v/>
      </c>
      <c r="H944" s="57" t="str">
        <f>IFERROR(VLOOKUP(A:A,变更记录表_产品!A:I,9,0),"")</f>
        <v/>
      </c>
      <c r="I944" s="57" t="str">
        <f>IFERROR(VLOOKUP(A:A,变更记录表_产品!A:J,10,0),"")</f>
        <v/>
      </c>
      <c r="J944" s="61" t="str">
        <f>IFERROR(VLOOKUP(A:A,变更记录表_产品!A:H,8,0),"")</f>
        <v/>
      </c>
      <c r="K944" s="65" t="str">
        <f>IFERROR(VLOOKUP(A:A,变更记录表_产品!A:M,13,0),"")</f>
        <v/>
      </c>
      <c r="L944" s="65" t="str">
        <f>IFERROR(VLOOKUP(A:A,变更记录表_产品!A:N,14,0),"")</f>
        <v/>
      </c>
      <c r="M944" s="50" t="str">
        <f>IFERROR(VLOOKUP(A:A,变更记录表_产品!A:K,11,0),"")</f>
        <v/>
      </c>
      <c r="N944" s="50" t="str">
        <f>IFERROR(VLOOKUP(A:A,变更记录表_产品!A:L,12,0),"")</f>
        <v/>
      </c>
      <c r="O944" s="20" t="str">
        <f t="shared" ca="1" si="14"/>
        <v/>
      </c>
      <c r="P944" s="65" t="str">
        <f>IFERROR(VLOOKUP(A:A,变更记录表_产品!A:O,15,0),"")</f>
        <v/>
      </c>
      <c r="Q944" s="70" t="str">
        <f>IFERROR(VLOOKUP(A:A,变更记录表_产品!A:P,16,0),"")</f>
        <v/>
      </c>
      <c r="R944" s="40" t="str">
        <f>IFERROR(VLOOKUP(A:A,变更记录表_产品!A:Q,17,0),"")</f>
        <v/>
      </c>
      <c r="S944" s="70"/>
      <c r="T944" s="71" t="s">
        <v>232</v>
      </c>
    </row>
    <row r="945" spans="1:20">
      <c r="A945" s="21"/>
      <c r="B945" s="50" t="str">
        <f>IFERROR(VLOOKUP(A:A,变更记录表_产品!A:B,2,0),"")</f>
        <v/>
      </c>
      <c r="C945" s="43" t="str">
        <f>IFERROR(VLOOKUP(A:A,变更记录表_产品!A:C,3,0),"")</f>
        <v/>
      </c>
      <c r="D945" s="43" t="str">
        <f>IFERROR(VLOOKUP(A:A,变更记录表_产品!A:D,4,0),"")</f>
        <v/>
      </c>
      <c r="E945" s="43" t="str">
        <f>IFERROR(VLOOKUP(A:A,变更记录表_产品!A:E,5,0),"")</f>
        <v/>
      </c>
      <c r="F945" s="40" t="str">
        <f>IFERROR(VLOOKUP(A:A,变更记录表_产品!A:F,6,0),"")</f>
        <v/>
      </c>
      <c r="G945" s="46" t="str">
        <f>IFERROR(VLOOKUP(A:A,变更记录表_产品!A:G,7,0),"")</f>
        <v/>
      </c>
      <c r="H945" s="57" t="str">
        <f>IFERROR(VLOOKUP(A:A,变更记录表_产品!A:I,9,0),"")</f>
        <v/>
      </c>
      <c r="I945" s="57" t="str">
        <f>IFERROR(VLOOKUP(A:A,变更记录表_产品!A:J,10,0),"")</f>
        <v/>
      </c>
      <c r="J945" s="61" t="str">
        <f>IFERROR(VLOOKUP(A:A,变更记录表_产品!A:H,8,0),"")</f>
        <v/>
      </c>
      <c r="K945" s="65" t="str">
        <f>IFERROR(VLOOKUP(A:A,变更记录表_产品!A:M,13,0),"")</f>
        <v/>
      </c>
      <c r="L945" s="65" t="str">
        <f>IFERROR(VLOOKUP(A:A,变更记录表_产品!A:N,14,0),"")</f>
        <v/>
      </c>
      <c r="M945" s="50" t="str">
        <f>IFERROR(VLOOKUP(A:A,变更记录表_产品!A:K,11,0),"")</f>
        <v/>
      </c>
      <c r="N945" s="50" t="str">
        <f>IFERROR(VLOOKUP(A:A,变更记录表_产品!A:L,12,0),"")</f>
        <v/>
      </c>
      <c r="O945" s="20" t="str">
        <f t="shared" ca="1" si="14"/>
        <v/>
      </c>
      <c r="P945" s="65" t="str">
        <f>IFERROR(VLOOKUP(A:A,变更记录表_产品!A:O,15,0),"")</f>
        <v/>
      </c>
      <c r="Q945" s="70" t="str">
        <f>IFERROR(VLOOKUP(A:A,变更记录表_产品!A:P,16,0),"")</f>
        <v/>
      </c>
      <c r="R945" s="40" t="str">
        <f>IFERROR(VLOOKUP(A:A,变更记录表_产品!A:Q,17,0),"")</f>
        <v/>
      </c>
      <c r="S945" s="70"/>
      <c r="T945" s="71" t="s">
        <v>232</v>
      </c>
    </row>
    <row r="946" spans="1:20">
      <c r="A946" s="21"/>
      <c r="B946" s="50" t="str">
        <f>IFERROR(VLOOKUP(A:A,变更记录表_产品!A:B,2,0),"")</f>
        <v/>
      </c>
      <c r="C946" s="43" t="str">
        <f>IFERROR(VLOOKUP(A:A,变更记录表_产品!A:C,3,0),"")</f>
        <v/>
      </c>
      <c r="D946" s="43" t="str">
        <f>IFERROR(VLOOKUP(A:A,变更记录表_产品!A:D,4,0),"")</f>
        <v/>
      </c>
      <c r="E946" s="43" t="str">
        <f>IFERROR(VLOOKUP(A:A,变更记录表_产品!A:E,5,0),"")</f>
        <v/>
      </c>
      <c r="F946" s="40" t="str">
        <f>IFERROR(VLOOKUP(A:A,变更记录表_产品!A:F,6,0),"")</f>
        <v/>
      </c>
      <c r="G946" s="46" t="str">
        <f>IFERROR(VLOOKUP(A:A,变更记录表_产品!A:G,7,0),"")</f>
        <v/>
      </c>
      <c r="H946" s="57" t="str">
        <f>IFERROR(VLOOKUP(A:A,变更记录表_产品!A:I,9,0),"")</f>
        <v/>
      </c>
      <c r="I946" s="57" t="str">
        <f>IFERROR(VLOOKUP(A:A,变更记录表_产品!A:J,10,0),"")</f>
        <v/>
      </c>
      <c r="J946" s="61" t="str">
        <f>IFERROR(VLOOKUP(A:A,变更记录表_产品!A:H,8,0),"")</f>
        <v/>
      </c>
      <c r="K946" s="65" t="str">
        <f>IFERROR(VLOOKUP(A:A,变更记录表_产品!A:M,13,0),"")</f>
        <v/>
      </c>
      <c r="L946" s="65" t="str">
        <f>IFERROR(VLOOKUP(A:A,变更记录表_产品!A:N,14,0),"")</f>
        <v/>
      </c>
      <c r="M946" s="50" t="str">
        <f>IFERROR(VLOOKUP(A:A,变更记录表_产品!A:K,11,0),"")</f>
        <v/>
      </c>
      <c r="N946" s="50" t="str">
        <f>IFERROR(VLOOKUP(A:A,变更记录表_产品!A:L,12,0),"")</f>
        <v/>
      </c>
      <c r="O946" s="20" t="str">
        <f t="shared" ca="1" si="14"/>
        <v/>
      </c>
      <c r="P946" s="65" t="str">
        <f>IFERROR(VLOOKUP(A:A,变更记录表_产品!A:O,15,0),"")</f>
        <v/>
      </c>
      <c r="Q946" s="70" t="str">
        <f>IFERROR(VLOOKUP(A:A,变更记录表_产品!A:P,16,0),"")</f>
        <v/>
      </c>
      <c r="R946" s="40" t="str">
        <f>IFERROR(VLOOKUP(A:A,变更记录表_产品!A:Q,17,0),"")</f>
        <v/>
      </c>
      <c r="S946" s="70"/>
      <c r="T946" s="71" t="s">
        <v>232</v>
      </c>
    </row>
    <row r="947" spans="1:20">
      <c r="A947" s="21"/>
      <c r="B947" s="50" t="str">
        <f>IFERROR(VLOOKUP(A:A,变更记录表_产品!A:B,2,0),"")</f>
        <v/>
      </c>
      <c r="C947" s="43" t="str">
        <f>IFERROR(VLOOKUP(A:A,变更记录表_产品!A:C,3,0),"")</f>
        <v/>
      </c>
      <c r="D947" s="43" t="str">
        <f>IFERROR(VLOOKUP(A:A,变更记录表_产品!A:D,4,0),"")</f>
        <v/>
      </c>
      <c r="E947" s="43" t="str">
        <f>IFERROR(VLOOKUP(A:A,变更记录表_产品!A:E,5,0),"")</f>
        <v/>
      </c>
      <c r="F947" s="40" t="str">
        <f>IFERROR(VLOOKUP(A:A,变更记录表_产品!A:F,6,0),"")</f>
        <v/>
      </c>
      <c r="G947" s="46" t="str">
        <f>IFERROR(VLOOKUP(A:A,变更记录表_产品!A:G,7,0),"")</f>
        <v/>
      </c>
      <c r="H947" s="57" t="str">
        <f>IFERROR(VLOOKUP(A:A,变更记录表_产品!A:I,9,0),"")</f>
        <v/>
      </c>
      <c r="I947" s="57" t="str">
        <f>IFERROR(VLOOKUP(A:A,变更记录表_产品!A:J,10,0),"")</f>
        <v/>
      </c>
      <c r="J947" s="61" t="str">
        <f>IFERROR(VLOOKUP(A:A,变更记录表_产品!A:H,8,0),"")</f>
        <v/>
      </c>
      <c r="K947" s="65" t="str">
        <f>IFERROR(VLOOKUP(A:A,变更记录表_产品!A:M,13,0),"")</f>
        <v/>
      </c>
      <c r="L947" s="65" t="str">
        <f>IFERROR(VLOOKUP(A:A,变更记录表_产品!A:N,14,0),"")</f>
        <v/>
      </c>
      <c r="M947" s="50" t="str">
        <f>IFERROR(VLOOKUP(A:A,变更记录表_产品!A:K,11,0),"")</f>
        <v/>
      </c>
      <c r="N947" s="50" t="str">
        <f>IFERROR(VLOOKUP(A:A,变更记录表_产品!A:L,12,0),"")</f>
        <v/>
      </c>
      <c r="O947" s="20" t="str">
        <f t="shared" ca="1" si="14"/>
        <v/>
      </c>
      <c r="P947" s="65" t="str">
        <f>IFERROR(VLOOKUP(A:A,变更记录表_产品!A:O,15,0),"")</f>
        <v/>
      </c>
      <c r="Q947" s="70" t="str">
        <f>IFERROR(VLOOKUP(A:A,变更记录表_产品!A:P,16,0),"")</f>
        <v/>
      </c>
      <c r="R947" s="40" t="str">
        <f>IFERROR(VLOOKUP(A:A,变更记录表_产品!A:Q,17,0),"")</f>
        <v/>
      </c>
      <c r="S947" s="70"/>
      <c r="T947" s="71" t="s">
        <v>232</v>
      </c>
    </row>
    <row r="948" spans="1:20">
      <c r="A948" s="21"/>
      <c r="B948" s="50" t="str">
        <f>IFERROR(VLOOKUP(A:A,变更记录表_产品!A:B,2,0),"")</f>
        <v/>
      </c>
      <c r="C948" s="43" t="str">
        <f>IFERROR(VLOOKUP(A:A,变更记录表_产品!A:C,3,0),"")</f>
        <v/>
      </c>
      <c r="D948" s="43" t="str">
        <f>IFERROR(VLOOKUP(A:A,变更记录表_产品!A:D,4,0),"")</f>
        <v/>
      </c>
      <c r="E948" s="43" t="str">
        <f>IFERROR(VLOOKUP(A:A,变更记录表_产品!A:E,5,0),"")</f>
        <v/>
      </c>
      <c r="F948" s="40" t="str">
        <f>IFERROR(VLOOKUP(A:A,变更记录表_产品!A:F,6,0),"")</f>
        <v/>
      </c>
      <c r="G948" s="46" t="str">
        <f>IFERROR(VLOOKUP(A:A,变更记录表_产品!A:G,7,0),"")</f>
        <v/>
      </c>
      <c r="H948" s="57" t="str">
        <f>IFERROR(VLOOKUP(A:A,变更记录表_产品!A:I,9,0),"")</f>
        <v/>
      </c>
      <c r="I948" s="57" t="str">
        <f>IFERROR(VLOOKUP(A:A,变更记录表_产品!A:J,10,0),"")</f>
        <v/>
      </c>
      <c r="J948" s="61" t="str">
        <f>IFERROR(VLOOKUP(A:A,变更记录表_产品!A:H,8,0),"")</f>
        <v/>
      </c>
      <c r="K948" s="65" t="str">
        <f>IFERROR(VLOOKUP(A:A,变更记录表_产品!A:M,13,0),"")</f>
        <v/>
      </c>
      <c r="L948" s="65" t="str">
        <f>IFERROR(VLOOKUP(A:A,变更记录表_产品!A:N,14,0),"")</f>
        <v/>
      </c>
      <c r="M948" s="50" t="str">
        <f>IFERROR(VLOOKUP(A:A,变更记录表_产品!A:K,11,0),"")</f>
        <v/>
      </c>
      <c r="N948" s="50" t="str">
        <f>IFERROR(VLOOKUP(A:A,变更记录表_产品!A:L,12,0),"")</f>
        <v/>
      </c>
      <c r="O948" s="20" t="str">
        <f t="shared" ca="1" si="14"/>
        <v/>
      </c>
      <c r="P948" s="65" t="str">
        <f>IFERROR(VLOOKUP(A:A,变更记录表_产品!A:O,15,0),"")</f>
        <v/>
      </c>
      <c r="Q948" s="70" t="str">
        <f>IFERROR(VLOOKUP(A:A,变更记录表_产品!A:P,16,0),"")</f>
        <v/>
      </c>
      <c r="R948" s="40" t="str">
        <f>IFERROR(VLOOKUP(A:A,变更记录表_产品!A:Q,17,0),"")</f>
        <v/>
      </c>
      <c r="S948" s="70"/>
      <c r="T948" s="71" t="s">
        <v>232</v>
      </c>
    </row>
    <row r="949" spans="1:20">
      <c r="A949" s="21"/>
      <c r="B949" s="50" t="str">
        <f>IFERROR(VLOOKUP(A:A,变更记录表_产品!A:B,2,0),"")</f>
        <v/>
      </c>
      <c r="C949" s="43" t="str">
        <f>IFERROR(VLOOKUP(A:A,变更记录表_产品!A:C,3,0),"")</f>
        <v/>
      </c>
      <c r="D949" s="43" t="str">
        <f>IFERROR(VLOOKUP(A:A,变更记录表_产品!A:D,4,0),"")</f>
        <v/>
      </c>
      <c r="E949" s="43" t="str">
        <f>IFERROR(VLOOKUP(A:A,变更记录表_产品!A:E,5,0),"")</f>
        <v/>
      </c>
      <c r="F949" s="40" t="str">
        <f>IFERROR(VLOOKUP(A:A,变更记录表_产品!A:F,6,0),"")</f>
        <v/>
      </c>
      <c r="G949" s="46" t="str">
        <f>IFERROR(VLOOKUP(A:A,变更记录表_产品!A:G,7,0),"")</f>
        <v/>
      </c>
      <c r="H949" s="57" t="str">
        <f>IFERROR(VLOOKUP(A:A,变更记录表_产品!A:I,9,0),"")</f>
        <v/>
      </c>
      <c r="I949" s="57" t="str">
        <f>IFERROR(VLOOKUP(A:A,变更记录表_产品!A:J,10,0),"")</f>
        <v/>
      </c>
      <c r="J949" s="61" t="str">
        <f>IFERROR(VLOOKUP(A:A,变更记录表_产品!A:H,8,0),"")</f>
        <v/>
      </c>
      <c r="K949" s="65" t="str">
        <f>IFERROR(VLOOKUP(A:A,变更记录表_产品!A:M,13,0),"")</f>
        <v/>
      </c>
      <c r="L949" s="65" t="str">
        <f>IFERROR(VLOOKUP(A:A,变更记录表_产品!A:N,14,0),"")</f>
        <v/>
      </c>
      <c r="M949" s="50" t="str">
        <f>IFERROR(VLOOKUP(A:A,变更记录表_产品!A:K,11,0),"")</f>
        <v/>
      </c>
      <c r="N949" s="50" t="str">
        <f>IFERROR(VLOOKUP(A:A,变更记录表_产品!A:L,12,0),"")</f>
        <v/>
      </c>
      <c r="O949" s="20" t="str">
        <f t="shared" ca="1" si="14"/>
        <v/>
      </c>
      <c r="P949" s="65" t="str">
        <f>IFERROR(VLOOKUP(A:A,变更记录表_产品!A:O,15,0),"")</f>
        <v/>
      </c>
      <c r="Q949" s="70" t="str">
        <f>IFERROR(VLOOKUP(A:A,变更记录表_产品!A:P,16,0),"")</f>
        <v/>
      </c>
      <c r="R949" s="40" t="str">
        <f>IFERROR(VLOOKUP(A:A,变更记录表_产品!A:Q,17,0),"")</f>
        <v/>
      </c>
      <c r="S949" s="70"/>
      <c r="T949" s="71" t="s">
        <v>232</v>
      </c>
    </row>
    <row r="950" spans="1:20">
      <c r="A950" s="21"/>
      <c r="B950" s="50" t="str">
        <f>IFERROR(VLOOKUP(A:A,变更记录表_产品!A:B,2,0),"")</f>
        <v/>
      </c>
      <c r="C950" s="43" t="str">
        <f>IFERROR(VLOOKUP(A:A,变更记录表_产品!A:C,3,0),"")</f>
        <v/>
      </c>
      <c r="D950" s="43" t="str">
        <f>IFERROR(VLOOKUP(A:A,变更记录表_产品!A:D,4,0),"")</f>
        <v/>
      </c>
      <c r="E950" s="43" t="str">
        <f>IFERROR(VLOOKUP(A:A,变更记录表_产品!A:E,5,0),"")</f>
        <v/>
      </c>
      <c r="F950" s="40" t="str">
        <f>IFERROR(VLOOKUP(A:A,变更记录表_产品!A:F,6,0),"")</f>
        <v/>
      </c>
      <c r="G950" s="46" t="str">
        <f>IFERROR(VLOOKUP(A:A,变更记录表_产品!A:G,7,0),"")</f>
        <v/>
      </c>
      <c r="H950" s="57" t="str">
        <f>IFERROR(VLOOKUP(A:A,变更记录表_产品!A:I,9,0),"")</f>
        <v/>
      </c>
      <c r="I950" s="57" t="str">
        <f>IFERROR(VLOOKUP(A:A,变更记录表_产品!A:J,10,0),"")</f>
        <v/>
      </c>
      <c r="J950" s="61" t="str">
        <f>IFERROR(VLOOKUP(A:A,变更记录表_产品!A:H,8,0),"")</f>
        <v/>
      </c>
      <c r="K950" s="65" t="str">
        <f>IFERROR(VLOOKUP(A:A,变更记录表_产品!A:M,13,0),"")</f>
        <v/>
      </c>
      <c r="L950" s="65" t="str">
        <f>IFERROR(VLOOKUP(A:A,变更记录表_产品!A:N,14,0),"")</f>
        <v/>
      </c>
      <c r="M950" s="50" t="str">
        <f>IFERROR(VLOOKUP(A:A,变更记录表_产品!A:K,11,0),"")</f>
        <v/>
      </c>
      <c r="N950" s="50" t="str">
        <f>IFERROR(VLOOKUP(A:A,变更记录表_产品!A:L,12,0),"")</f>
        <v/>
      </c>
      <c r="O950" s="20" t="str">
        <f t="shared" ca="1" si="14"/>
        <v/>
      </c>
      <c r="P950" s="65" t="str">
        <f>IFERROR(VLOOKUP(A:A,变更记录表_产品!A:O,15,0),"")</f>
        <v/>
      </c>
      <c r="Q950" s="70" t="str">
        <f>IFERROR(VLOOKUP(A:A,变更记录表_产品!A:P,16,0),"")</f>
        <v/>
      </c>
      <c r="R950" s="40" t="str">
        <f>IFERROR(VLOOKUP(A:A,变更记录表_产品!A:Q,17,0),"")</f>
        <v/>
      </c>
      <c r="S950" s="70"/>
      <c r="T950" s="71" t="s">
        <v>232</v>
      </c>
    </row>
    <row r="951" spans="1:20">
      <c r="A951" s="21"/>
      <c r="B951" s="50" t="str">
        <f>IFERROR(VLOOKUP(A:A,变更记录表_产品!A:B,2,0),"")</f>
        <v/>
      </c>
      <c r="C951" s="43" t="str">
        <f>IFERROR(VLOOKUP(A:A,变更记录表_产品!A:C,3,0),"")</f>
        <v/>
      </c>
      <c r="D951" s="43" t="str">
        <f>IFERROR(VLOOKUP(A:A,变更记录表_产品!A:D,4,0),"")</f>
        <v/>
      </c>
      <c r="E951" s="43" t="str">
        <f>IFERROR(VLOOKUP(A:A,变更记录表_产品!A:E,5,0),"")</f>
        <v/>
      </c>
      <c r="F951" s="40" t="str">
        <f>IFERROR(VLOOKUP(A:A,变更记录表_产品!A:F,6,0),"")</f>
        <v/>
      </c>
      <c r="G951" s="46" t="str">
        <f>IFERROR(VLOOKUP(A:A,变更记录表_产品!A:G,7,0),"")</f>
        <v/>
      </c>
      <c r="H951" s="57" t="str">
        <f>IFERROR(VLOOKUP(A:A,变更记录表_产品!A:I,9,0),"")</f>
        <v/>
      </c>
      <c r="I951" s="57" t="str">
        <f>IFERROR(VLOOKUP(A:A,变更记录表_产品!A:J,10,0),"")</f>
        <v/>
      </c>
      <c r="J951" s="61" t="str">
        <f>IFERROR(VLOOKUP(A:A,变更记录表_产品!A:H,8,0),"")</f>
        <v/>
      </c>
      <c r="K951" s="65" t="str">
        <f>IFERROR(VLOOKUP(A:A,变更记录表_产品!A:M,13,0),"")</f>
        <v/>
      </c>
      <c r="L951" s="65" t="str">
        <f>IFERROR(VLOOKUP(A:A,变更记录表_产品!A:N,14,0),"")</f>
        <v/>
      </c>
      <c r="M951" s="50" t="str">
        <f>IFERROR(VLOOKUP(A:A,变更记录表_产品!A:K,11,0),"")</f>
        <v/>
      </c>
      <c r="N951" s="50" t="str">
        <f>IFERROR(VLOOKUP(A:A,变更记录表_产品!A:L,12,0),"")</f>
        <v/>
      </c>
      <c r="O951" s="20" t="str">
        <f t="shared" ca="1" si="14"/>
        <v/>
      </c>
      <c r="P951" s="65" t="str">
        <f>IFERROR(VLOOKUP(A:A,变更记录表_产品!A:O,15,0),"")</f>
        <v/>
      </c>
      <c r="Q951" s="70" t="str">
        <f>IFERROR(VLOOKUP(A:A,变更记录表_产品!A:P,16,0),"")</f>
        <v/>
      </c>
      <c r="R951" s="40" t="str">
        <f>IFERROR(VLOOKUP(A:A,变更记录表_产品!A:Q,17,0),"")</f>
        <v/>
      </c>
      <c r="S951" s="70"/>
      <c r="T951" s="71" t="s">
        <v>232</v>
      </c>
    </row>
    <row r="952" spans="1:20">
      <c r="A952" s="21"/>
      <c r="B952" s="50" t="str">
        <f>IFERROR(VLOOKUP(A:A,变更记录表_产品!A:B,2,0),"")</f>
        <v/>
      </c>
      <c r="C952" s="43" t="str">
        <f>IFERROR(VLOOKUP(A:A,变更记录表_产品!A:C,3,0),"")</f>
        <v/>
      </c>
      <c r="D952" s="43" t="str">
        <f>IFERROR(VLOOKUP(A:A,变更记录表_产品!A:D,4,0),"")</f>
        <v/>
      </c>
      <c r="E952" s="43" t="str">
        <f>IFERROR(VLOOKUP(A:A,变更记录表_产品!A:E,5,0),"")</f>
        <v/>
      </c>
      <c r="F952" s="40" t="str">
        <f>IFERROR(VLOOKUP(A:A,变更记录表_产品!A:F,6,0),"")</f>
        <v/>
      </c>
      <c r="G952" s="46" t="str">
        <f>IFERROR(VLOOKUP(A:A,变更记录表_产品!A:G,7,0),"")</f>
        <v/>
      </c>
      <c r="H952" s="57" t="str">
        <f>IFERROR(VLOOKUP(A:A,变更记录表_产品!A:I,9,0),"")</f>
        <v/>
      </c>
      <c r="I952" s="57" t="str">
        <f>IFERROR(VLOOKUP(A:A,变更记录表_产品!A:J,10,0),"")</f>
        <v/>
      </c>
      <c r="J952" s="61" t="str">
        <f>IFERROR(VLOOKUP(A:A,变更记录表_产品!A:H,8,0),"")</f>
        <v/>
      </c>
      <c r="K952" s="65" t="str">
        <f>IFERROR(VLOOKUP(A:A,变更记录表_产品!A:M,13,0),"")</f>
        <v/>
      </c>
      <c r="L952" s="65" t="str">
        <f>IFERROR(VLOOKUP(A:A,变更记录表_产品!A:N,14,0),"")</f>
        <v/>
      </c>
      <c r="M952" s="50" t="str">
        <f>IFERROR(VLOOKUP(A:A,变更记录表_产品!A:K,11,0),"")</f>
        <v/>
      </c>
      <c r="N952" s="50" t="str">
        <f>IFERROR(VLOOKUP(A:A,变更记录表_产品!A:L,12,0),"")</f>
        <v/>
      </c>
      <c r="O952" s="20" t="str">
        <f t="shared" ca="1" si="14"/>
        <v/>
      </c>
      <c r="P952" s="65" t="str">
        <f>IFERROR(VLOOKUP(A:A,变更记录表_产品!A:O,15,0),"")</f>
        <v/>
      </c>
      <c r="Q952" s="70" t="str">
        <f>IFERROR(VLOOKUP(A:A,变更记录表_产品!A:P,16,0),"")</f>
        <v/>
      </c>
      <c r="R952" s="40" t="str">
        <f>IFERROR(VLOOKUP(A:A,变更记录表_产品!A:Q,17,0),"")</f>
        <v/>
      </c>
      <c r="S952" s="70"/>
      <c r="T952" s="71" t="s">
        <v>232</v>
      </c>
    </row>
    <row r="953" spans="1:20">
      <c r="A953" s="21"/>
      <c r="B953" s="50" t="str">
        <f>IFERROR(VLOOKUP(A:A,变更记录表_产品!A:B,2,0),"")</f>
        <v/>
      </c>
      <c r="C953" s="43" t="str">
        <f>IFERROR(VLOOKUP(A:A,变更记录表_产品!A:C,3,0),"")</f>
        <v/>
      </c>
      <c r="D953" s="43" t="str">
        <f>IFERROR(VLOOKUP(A:A,变更记录表_产品!A:D,4,0),"")</f>
        <v/>
      </c>
      <c r="E953" s="43" t="str">
        <f>IFERROR(VLOOKUP(A:A,变更记录表_产品!A:E,5,0),"")</f>
        <v/>
      </c>
      <c r="F953" s="40" t="str">
        <f>IFERROR(VLOOKUP(A:A,变更记录表_产品!A:F,6,0),"")</f>
        <v/>
      </c>
      <c r="G953" s="46" t="str">
        <f>IFERROR(VLOOKUP(A:A,变更记录表_产品!A:G,7,0),"")</f>
        <v/>
      </c>
      <c r="H953" s="57" t="str">
        <f>IFERROR(VLOOKUP(A:A,变更记录表_产品!A:I,9,0),"")</f>
        <v/>
      </c>
      <c r="I953" s="57" t="str">
        <f>IFERROR(VLOOKUP(A:A,变更记录表_产品!A:J,10,0),"")</f>
        <v/>
      </c>
      <c r="J953" s="61" t="str">
        <f>IFERROR(VLOOKUP(A:A,变更记录表_产品!A:H,8,0),"")</f>
        <v/>
      </c>
      <c r="K953" s="65" t="str">
        <f>IFERROR(VLOOKUP(A:A,变更记录表_产品!A:M,13,0),"")</f>
        <v/>
      </c>
      <c r="L953" s="65" t="str">
        <f>IFERROR(VLOOKUP(A:A,变更记录表_产品!A:N,14,0),"")</f>
        <v/>
      </c>
      <c r="M953" s="50" t="str">
        <f>IFERROR(VLOOKUP(A:A,变更记录表_产品!A:K,11,0),"")</f>
        <v/>
      </c>
      <c r="N953" s="50" t="str">
        <f>IFERROR(VLOOKUP(A:A,变更记录表_产品!A:L,12,0),"")</f>
        <v/>
      </c>
      <c r="O953" s="20" t="str">
        <f t="shared" ca="1" si="14"/>
        <v/>
      </c>
      <c r="P953" s="65" t="str">
        <f>IFERROR(VLOOKUP(A:A,变更记录表_产品!A:O,15,0),"")</f>
        <v/>
      </c>
      <c r="Q953" s="70" t="str">
        <f>IFERROR(VLOOKUP(A:A,变更记录表_产品!A:P,16,0),"")</f>
        <v/>
      </c>
      <c r="R953" s="40" t="str">
        <f>IFERROR(VLOOKUP(A:A,变更记录表_产品!A:Q,17,0),"")</f>
        <v/>
      </c>
      <c r="S953" s="70"/>
      <c r="T953" s="71" t="s">
        <v>232</v>
      </c>
    </row>
    <row r="954" spans="1:20">
      <c r="A954" s="21"/>
      <c r="B954" s="50" t="str">
        <f>IFERROR(VLOOKUP(A:A,变更记录表_产品!A:B,2,0),"")</f>
        <v/>
      </c>
      <c r="C954" s="43" t="str">
        <f>IFERROR(VLOOKUP(A:A,变更记录表_产品!A:C,3,0),"")</f>
        <v/>
      </c>
      <c r="D954" s="43" t="str">
        <f>IFERROR(VLOOKUP(A:A,变更记录表_产品!A:D,4,0),"")</f>
        <v/>
      </c>
      <c r="E954" s="43" t="str">
        <f>IFERROR(VLOOKUP(A:A,变更记录表_产品!A:E,5,0),"")</f>
        <v/>
      </c>
      <c r="F954" s="40" t="str">
        <f>IFERROR(VLOOKUP(A:A,变更记录表_产品!A:F,6,0),"")</f>
        <v/>
      </c>
      <c r="G954" s="46" t="str">
        <f>IFERROR(VLOOKUP(A:A,变更记录表_产品!A:G,7,0),"")</f>
        <v/>
      </c>
      <c r="H954" s="57" t="str">
        <f>IFERROR(VLOOKUP(A:A,变更记录表_产品!A:I,9,0),"")</f>
        <v/>
      </c>
      <c r="I954" s="57" t="str">
        <f>IFERROR(VLOOKUP(A:A,变更记录表_产品!A:J,10,0),"")</f>
        <v/>
      </c>
      <c r="J954" s="61" t="str">
        <f>IFERROR(VLOOKUP(A:A,变更记录表_产品!A:H,8,0),"")</f>
        <v/>
      </c>
      <c r="K954" s="65" t="str">
        <f>IFERROR(VLOOKUP(A:A,变更记录表_产品!A:M,13,0),"")</f>
        <v/>
      </c>
      <c r="L954" s="65" t="str">
        <f>IFERROR(VLOOKUP(A:A,变更记录表_产品!A:N,14,0),"")</f>
        <v/>
      </c>
      <c r="M954" s="50" t="str">
        <f>IFERROR(VLOOKUP(A:A,变更记录表_产品!A:K,11,0),"")</f>
        <v/>
      </c>
      <c r="N954" s="50" t="str">
        <f>IFERROR(VLOOKUP(A:A,变更记录表_产品!A:L,12,0),"")</f>
        <v/>
      </c>
      <c r="O954" s="20" t="str">
        <f t="shared" ca="1" si="14"/>
        <v/>
      </c>
      <c r="P954" s="65" t="str">
        <f>IFERROR(VLOOKUP(A:A,变更记录表_产品!A:O,15,0),"")</f>
        <v/>
      </c>
      <c r="Q954" s="70" t="str">
        <f>IFERROR(VLOOKUP(A:A,变更记录表_产品!A:P,16,0),"")</f>
        <v/>
      </c>
      <c r="R954" s="40" t="str">
        <f>IFERROR(VLOOKUP(A:A,变更记录表_产品!A:Q,17,0),"")</f>
        <v/>
      </c>
      <c r="S954" s="70"/>
      <c r="T954" s="71" t="s">
        <v>232</v>
      </c>
    </row>
    <row r="955" spans="1:20">
      <c r="A955" s="21"/>
      <c r="B955" s="50" t="str">
        <f>IFERROR(VLOOKUP(A:A,变更记录表_产品!A:B,2,0),"")</f>
        <v/>
      </c>
      <c r="C955" s="43" t="str">
        <f>IFERROR(VLOOKUP(A:A,变更记录表_产品!A:C,3,0),"")</f>
        <v/>
      </c>
      <c r="D955" s="43" t="str">
        <f>IFERROR(VLOOKUP(A:A,变更记录表_产品!A:D,4,0),"")</f>
        <v/>
      </c>
      <c r="E955" s="43" t="str">
        <f>IFERROR(VLOOKUP(A:A,变更记录表_产品!A:E,5,0),"")</f>
        <v/>
      </c>
      <c r="F955" s="40" t="str">
        <f>IFERROR(VLOOKUP(A:A,变更记录表_产品!A:F,6,0),"")</f>
        <v/>
      </c>
      <c r="G955" s="46" t="str">
        <f>IFERROR(VLOOKUP(A:A,变更记录表_产品!A:G,7,0),"")</f>
        <v/>
      </c>
      <c r="H955" s="57" t="str">
        <f>IFERROR(VLOOKUP(A:A,变更记录表_产品!A:I,9,0),"")</f>
        <v/>
      </c>
      <c r="I955" s="57" t="str">
        <f>IFERROR(VLOOKUP(A:A,变更记录表_产品!A:J,10,0),"")</f>
        <v/>
      </c>
      <c r="J955" s="61" t="str">
        <f>IFERROR(VLOOKUP(A:A,变更记录表_产品!A:H,8,0),"")</f>
        <v/>
      </c>
      <c r="K955" s="65" t="str">
        <f>IFERROR(VLOOKUP(A:A,变更记录表_产品!A:M,13,0),"")</f>
        <v/>
      </c>
      <c r="L955" s="65" t="str">
        <f>IFERROR(VLOOKUP(A:A,变更记录表_产品!A:N,14,0),"")</f>
        <v/>
      </c>
      <c r="M955" s="50" t="str">
        <f>IFERROR(VLOOKUP(A:A,变更记录表_产品!A:K,11,0),"")</f>
        <v/>
      </c>
      <c r="N955" s="50" t="str">
        <f>IFERROR(VLOOKUP(A:A,变更记录表_产品!A:L,12,0),"")</f>
        <v/>
      </c>
      <c r="O955" s="20" t="str">
        <f t="shared" ca="1" si="14"/>
        <v/>
      </c>
      <c r="P955" s="65" t="str">
        <f>IFERROR(VLOOKUP(A:A,变更记录表_产品!A:O,15,0),"")</f>
        <v/>
      </c>
      <c r="Q955" s="70" t="str">
        <f>IFERROR(VLOOKUP(A:A,变更记录表_产品!A:P,16,0),"")</f>
        <v/>
      </c>
      <c r="R955" s="40" t="str">
        <f>IFERROR(VLOOKUP(A:A,变更记录表_产品!A:Q,17,0),"")</f>
        <v/>
      </c>
      <c r="S955" s="70"/>
      <c r="T955" s="71" t="s">
        <v>232</v>
      </c>
    </row>
    <row r="956" spans="1:20">
      <c r="A956" s="21"/>
      <c r="B956" s="50" t="str">
        <f>IFERROR(VLOOKUP(A:A,变更记录表_产品!A:B,2,0),"")</f>
        <v/>
      </c>
      <c r="C956" s="43" t="str">
        <f>IFERROR(VLOOKUP(A:A,变更记录表_产品!A:C,3,0),"")</f>
        <v/>
      </c>
      <c r="D956" s="43" t="str">
        <f>IFERROR(VLOOKUP(A:A,变更记录表_产品!A:D,4,0),"")</f>
        <v/>
      </c>
      <c r="E956" s="43" t="str">
        <f>IFERROR(VLOOKUP(A:A,变更记录表_产品!A:E,5,0),"")</f>
        <v/>
      </c>
      <c r="F956" s="40" t="str">
        <f>IFERROR(VLOOKUP(A:A,变更记录表_产品!A:F,6,0),"")</f>
        <v/>
      </c>
      <c r="G956" s="46" t="str">
        <f>IFERROR(VLOOKUP(A:A,变更记录表_产品!A:G,7,0),"")</f>
        <v/>
      </c>
      <c r="H956" s="57" t="str">
        <f>IFERROR(VLOOKUP(A:A,变更记录表_产品!A:I,9,0),"")</f>
        <v/>
      </c>
      <c r="I956" s="57" t="str">
        <f>IFERROR(VLOOKUP(A:A,变更记录表_产品!A:J,10,0),"")</f>
        <v/>
      </c>
      <c r="J956" s="61" t="str">
        <f>IFERROR(VLOOKUP(A:A,变更记录表_产品!A:H,8,0),"")</f>
        <v/>
      </c>
      <c r="K956" s="65" t="str">
        <f>IFERROR(VLOOKUP(A:A,变更记录表_产品!A:M,13,0),"")</f>
        <v/>
      </c>
      <c r="L956" s="65" t="str">
        <f>IFERROR(VLOOKUP(A:A,变更记录表_产品!A:N,14,0),"")</f>
        <v/>
      </c>
      <c r="M956" s="50" t="str">
        <f>IFERROR(VLOOKUP(A:A,变更记录表_产品!A:K,11,0),"")</f>
        <v/>
      </c>
      <c r="N956" s="50" t="str">
        <f>IFERROR(VLOOKUP(A:A,变更记录表_产品!A:L,12,0),"")</f>
        <v/>
      </c>
      <c r="O956" s="20" t="str">
        <f t="shared" ca="1" si="14"/>
        <v/>
      </c>
      <c r="P956" s="65" t="str">
        <f>IFERROR(VLOOKUP(A:A,变更记录表_产品!A:O,15,0),"")</f>
        <v/>
      </c>
      <c r="Q956" s="70" t="str">
        <f>IFERROR(VLOOKUP(A:A,变更记录表_产品!A:P,16,0),"")</f>
        <v/>
      </c>
      <c r="R956" s="40" t="str">
        <f>IFERROR(VLOOKUP(A:A,变更记录表_产品!A:Q,17,0),"")</f>
        <v/>
      </c>
      <c r="S956" s="70"/>
      <c r="T956" s="71" t="s">
        <v>232</v>
      </c>
    </row>
    <row r="957" spans="1:20">
      <c r="A957" s="21"/>
      <c r="B957" s="50" t="str">
        <f>IFERROR(VLOOKUP(A:A,变更记录表_产品!A:B,2,0),"")</f>
        <v/>
      </c>
      <c r="C957" s="43" t="str">
        <f>IFERROR(VLOOKUP(A:A,变更记录表_产品!A:C,3,0),"")</f>
        <v/>
      </c>
      <c r="D957" s="43" t="str">
        <f>IFERROR(VLOOKUP(A:A,变更记录表_产品!A:D,4,0),"")</f>
        <v/>
      </c>
      <c r="E957" s="43" t="str">
        <f>IFERROR(VLOOKUP(A:A,变更记录表_产品!A:E,5,0),"")</f>
        <v/>
      </c>
      <c r="F957" s="40" t="str">
        <f>IFERROR(VLOOKUP(A:A,变更记录表_产品!A:F,6,0),"")</f>
        <v/>
      </c>
      <c r="G957" s="46" t="str">
        <f>IFERROR(VLOOKUP(A:A,变更记录表_产品!A:G,7,0),"")</f>
        <v/>
      </c>
      <c r="H957" s="57" t="str">
        <f>IFERROR(VLOOKUP(A:A,变更记录表_产品!A:I,9,0),"")</f>
        <v/>
      </c>
      <c r="I957" s="57" t="str">
        <f>IFERROR(VLOOKUP(A:A,变更记录表_产品!A:J,10,0),"")</f>
        <v/>
      </c>
      <c r="J957" s="61" t="str">
        <f>IFERROR(VLOOKUP(A:A,变更记录表_产品!A:H,8,0),"")</f>
        <v/>
      </c>
      <c r="K957" s="65" t="str">
        <f>IFERROR(VLOOKUP(A:A,变更记录表_产品!A:M,13,0),"")</f>
        <v/>
      </c>
      <c r="L957" s="65" t="str">
        <f>IFERROR(VLOOKUP(A:A,变更记录表_产品!A:N,14,0),"")</f>
        <v/>
      </c>
      <c r="M957" s="50" t="str">
        <f>IFERROR(VLOOKUP(A:A,变更记录表_产品!A:K,11,0),"")</f>
        <v/>
      </c>
      <c r="N957" s="50" t="str">
        <f>IFERROR(VLOOKUP(A:A,变更记录表_产品!A:L,12,0),"")</f>
        <v/>
      </c>
      <c r="O957" s="20" t="str">
        <f t="shared" ca="1" si="14"/>
        <v/>
      </c>
      <c r="P957" s="65" t="str">
        <f>IFERROR(VLOOKUP(A:A,变更记录表_产品!A:O,15,0),"")</f>
        <v/>
      </c>
      <c r="Q957" s="70" t="str">
        <f>IFERROR(VLOOKUP(A:A,变更记录表_产品!A:P,16,0),"")</f>
        <v/>
      </c>
      <c r="R957" s="40" t="str">
        <f>IFERROR(VLOOKUP(A:A,变更记录表_产品!A:Q,17,0),"")</f>
        <v/>
      </c>
      <c r="S957" s="70"/>
      <c r="T957" s="71" t="s">
        <v>232</v>
      </c>
    </row>
    <row r="958" spans="1:20">
      <c r="A958" s="21"/>
      <c r="B958" s="50" t="str">
        <f>IFERROR(VLOOKUP(A:A,变更记录表_产品!A:B,2,0),"")</f>
        <v/>
      </c>
      <c r="C958" s="43" t="str">
        <f>IFERROR(VLOOKUP(A:A,变更记录表_产品!A:C,3,0),"")</f>
        <v/>
      </c>
      <c r="D958" s="43" t="str">
        <f>IFERROR(VLOOKUP(A:A,变更记录表_产品!A:D,4,0),"")</f>
        <v/>
      </c>
      <c r="E958" s="43" t="str">
        <f>IFERROR(VLOOKUP(A:A,变更记录表_产品!A:E,5,0),"")</f>
        <v/>
      </c>
      <c r="F958" s="40" t="str">
        <f>IFERROR(VLOOKUP(A:A,变更记录表_产品!A:F,6,0),"")</f>
        <v/>
      </c>
      <c r="G958" s="46" t="str">
        <f>IFERROR(VLOOKUP(A:A,变更记录表_产品!A:G,7,0),"")</f>
        <v/>
      </c>
      <c r="H958" s="57" t="str">
        <f>IFERROR(VLOOKUP(A:A,变更记录表_产品!A:I,9,0),"")</f>
        <v/>
      </c>
      <c r="I958" s="57" t="str">
        <f>IFERROR(VLOOKUP(A:A,变更记录表_产品!A:J,10,0),"")</f>
        <v/>
      </c>
      <c r="J958" s="61" t="str">
        <f>IFERROR(VLOOKUP(A:A,变更记录表_产品!A:H,8,0),"")</f>
        <v/>
      </c>
      <c r="K958" s="65" t="str">
        <f>IFERROR(VLOOKUP(A:A,变更记录表_产品!A:M,13,0),"")</f>
        <v/>
      </c>
      <c r="L958" s="65" t="str">
        <f>IFERROR(VLOOKUP(A:A,变更记录表_产品!A:N,14,0),"")</f>
        <v/>
      </c>
      <c r="M958" s="50" t="str">
        <f>IFERROR(VLOOKUP(A:A,变更记录表_产品!A:K,11,0),"")</f>
        <v/>
      </c>
      <c r="N958" s="50" t="str">
        <f>IFERROR(VLOOKUP(A:A,变更记录表_产品!A:L,12,0),"")</f>
        <v/>
      </c>
      <c r="O958" s="20" t="str">
        <f t="shared" ca="1" si="14"/>
        <v/>
      </c>
      <c r="P958" s="65" t="str">
        <f>IFERROR(VLOOKUP(A:A,变更记录表_产品!A:O,15,0),"")</f>
        <v/>
      </c>
      <c r="Q958" s="70" t="str">
        <f>IFERROR(VLOOKUP(A:A,变更记录表_产品!A:P,16,0),"")</f>
        <v/>
      </c>
      <c r="R958" s="40" t="str">
        <f>IFERROR(VLOOKUP(A:A,变更记录表_产品!A:Q,17,0),"")</f>
        <v/>
      </c>
      <c r="S958" s="70"/>
      <c r="T958" s="71" t="s">
        <v>232</v>
      </c>
    </row>
    <row r="959" spans="1:20">
      <c r="A959" s="21"/>
      <c r="B959" s="50" t="str">
        <f>IFERROR(VLOOKUP(A:A,变更记录表_产品!A:B,2,0),"")</f>
        <v/>
      </c>
      <c r="C959" s="43" t="str">
        <f>IFERROR(VLOOKUP(A:A,变更记录表_产品!A:C,3,0),"")</f>
        <v/>
      </c>
      <c r="D959" s="43" t="str">
        <f>IFERROR(VLOOKUP(A:A,变更记录表_产品!A:D,4,0),"")</f>
        <v/>
      </c>
      <c r="E959" s="43" t="str">
        <f>IFERROR(VLOOKUP(A:A,变更记录表_产品!A:E,5,0),"")</f>
        <v/>
      </c>
      <c r="F959" s="40" t="str">
        <f>IFERROR(VLOOKUP(A:A,变更记录表_产品!A:F,6,0),"")</f>
        <v/>
      </c>
      <c r="G959" s="46" t="str">
        <f>IFERROR(VLOOKUP(A:A,变更记录表_产品!A:G,7,0),"")</f>
        <v/>
      </c>
      <c r="H959" s="57" t="str">
        <f>IFERROR(VLOOKUP(A:A,变更记录表_产品!A:I,9,0),"")</f>
        <v/>
      </c>
      <c r="I959" s="57" t="str">
        <f>IFERROR(VLOOKUP(A:A,变更记录表_产品!A:J,10,0),"")</f>
        <v/>
      </c>
      <c r="J959" s="61" t="str">
        <f>IFERROR(VLOOKUP(A:A,变更记录表_产品!A:H,8,0),"")</f>
        <v/>
      </c>
      <c r="K959" s="65" t="str">
        <f>IFERROR(VLOOKUP(A:A,变更记录表_产品!A:M,13,0),"")</f>
        <v/>
      </c>
      <c r="L959" s="65" t="str">
        <f>IFERROR(VLOOKUP(A:A,变更记录表_产品!A:N,14,0),"")</f>
        <v/>
      </c>
      <c r="M959" s="50" t="str">
        <f>IFERROR(VLOOKUP(A:A,变更记录表_产品!A:K,11,0),"")</f>
        <v/>
      </c>
      <c r="N959" s="50" t="str">
        <f>IFERROR(VLOOKUP(A:A,变更记录表_产品!A:L,12,0),"")</f>
        <v/>
      </c>
      <c r="O959" s="20" t="str">
        <f t="shared" ca="1" si="14"/>
        <v/>
      </c>
      <c r="P959" s="65" t="str">
        <f>IFERROR(VLOOKUP(A:A,变更记录表_产品!A:O,15,0),"")</f>
        <v/>
      </c>
      <c r="Q959" s="70" t="str">
        <f>IFERROR(VLOOKUP(A:A,变更记录表_产品!A:P,16,0),"")</f>
        <v/>
      </c>
      <c r="R959" s="40" t="str">
        <f>IFERROR(VLOOKUP(A:A,变更记录表_产品!A:Q,17,0),"")</f>
        <v/>
      </c>
      <c r="S959" s="70"/>
      <c r="T959" s="71" t="s">
        <v>232</v>
      </c>
    </row>
    <row r="960" spans="1:20">
      <c r="A960" s="21"/>
      <c r="B960" s="50" t="str">
        <f>IFERROR(VLOOKUP(A:A,变更记录表_产品!A:B,2,0),"")</f>
        <v/>
      </c>
      <c r="C960" s="43" t="str">
        <f>IFERROR(VLOOKUP(A:A,变更记录表_产品!A:C,3,0),"")</f>
        <v/>
      </c>
      <c r="D960" s="43" t="str">
        <f>IFERROR(VLOOKUP(A:A,变更记录表_产品!A:D,4,0),"")</f>
        <v/>
      </c>
      <c r="E960" s="43" t="str">
        <f>IFERROR(VLOOKUP(A:A,变更记录表_产品!A:E,5,0),"")</f>
        <v/>
      </c>
      <c r="F960" s="40" t="str">
        <f>IFERROR(VLOOKUP(A:A,变更记录表_产品!A:F,6,0),"")</f>
        <v/>
      </c>
      <c r="G960" s="46" t="str">
        <f>IFERROR(VLOOKUP(A:A,变更记录表_产品!A:G,7,0),"")</f>
        <v/>
      </c>
      <c r="H960" s="57" t="str">
        <f>IFERROR(VLOOKUP(A:A,变更记录表_产品!A:I,9,0),"")</f>
        <v/>
      </c>
      <c r="I960" s="57" t="str">
        <f>IFERROR(VLOOKUP(A:A,变更记录表_产品!A:J,10,0),"")</f>
        <v/>
      </c>
      <c r="J960" s="61" t="str">
        <f>IFERROR(VLOOKUP(A:A,变更记录表_产品!A:H,8,0),"")</f>
        <v/>
      </c>
      <c r="K960" s="65" t="str">
        <f>IFERROR(VLOOKUP(A:A,变更记录表_产品!A:M,13,0),"")</f>
        <v/>
      </c>
      <c r="L960" s="65" t="str">
        <f>IFERROR(VLOOKUP(A:A,变更记录表_产品!A:N,14,0),"")</f>
        <v/>
      </c>
      <c r="M960" s="50" t="str">
        <f>IFERROR(VLOOKUP(A:A,变更记录表_产品!A:K,11,0),"")</f>
        <v/>
      </c>
      <c r="N960" s="50" t="str">
        <f>IFERROR(VLOOKUP(A:A,变更记录表_产品!A:L,12,0),"")</f>
        <v/>
      </c>
      <c r="O960" s="20" t="str">
        <f t="shared" ca="1" si="14"/>
        <v/>
      </c>
      <c r="P960" s="65" t="str">
        <f>IFERROR(VLOOKUP(A:A,变更记录表_产品!A:O,15,0),"")</f>
        <v/>
      </c>
      <c r="Q960" s="70" t="str">
        <f>IFERROR(VLOOKUP(A:A,变更记录表_产品!A:P,16,0),"")</f>
        <v/>
      </c>
      <c r="R960" s="40" t="str">
        <f>IFERROR(VLOOKUP(A:A,变更记录表_产品!A:Q,17,0),"")</f>
        <v/>
      </c>
      <c r="S960" s="70"/>
      <c r="T960" s="71" t="s">
        <v>232</v>
      </c>
    </row>
    <row r="961" spans="1:20">
      <c r="A961" s="21"/>
      <c r="B961" s="50" t="str">
        <f>IFERROR(VLOOKUP(A:A,变更记录表_产品!A:B,2,0),"")</f>
        <v/>
      </c>
      <c r="C961" s="43" t="str">
        <f>IFERROR(VLOOKUP(A:A,变更记录表_产品!A:C,3,0),"")</f>
        <v/>
      </c>
      <c r="D961" s="43" t="str">
        <f>IFERROR(VLOOKUP(A:A,变更记录表_产品!A:D,4,0),"")</f>
        <v/>
      </c>
      <c r="E961" s="43" t="str">
        <f>IFERROR(VLOOKUP(A:A,变更记录表_产品!A:E,5,0),"")</f>
        <v/>
      </c>
      <c r="F961" s="40" t="str">
        <f>IFERROR(VLOOKUP(A:A,变更记录表_产品!A:F,6,0),"")</f>
        <v/>
      </c>
      <c r="G961" s="46" t="str">
        <f>IFERROR(VLOOKUP(A:A,变更记录表_产品!A:G,7,0),"")</f>
        <v/>
      </c>
      <c r="H961" s="57" t="str">
        <f>IFERROR(VLOOKUP(A:A,变更记录表_产品!A:I,9,0),"")</f>
        <v/>
      </c>
      <c r="I961" s="57" t="str">
        <f>IFERROR(VLOOKUP(A:A,变更记录表_产品!A:J,10,0),"")</f>
        <v/>
      </c>
      <c r="J961" s="61" t="str">
        <f>IFERROR(VLOOKUP(A:A,变更记录表_产品!A:H,8,0),"")</f>
        <v/>
      </c>
      <c r="K961" s="65" t="str">
        <f>IFERROR(VLOOKUP(A:A,变更记录表_产品!A:M,13,0),"")</f>
        <v/>
      </c>
      <c r="L961" s="65" t="str">
        <f>IFERROR(VLOOKUP(A:A,变更记录表_产品!A:N,14,0),"")</f>
        <v/>
      </c>
      <c r="M961" s="50" t="str">
        <f>IFERROR(VLOOKUP(A:A,变更记录表_产品!A:K,11,0),"")</f>
        <v/>
      </c>
      <c r="N961" s="50" t="str">
        <f>IFERROR(VLOOKUP(A:A,变更记录表_产品!A:L,12,0),"")</f>
        <v/>
      </c>
      <c r="O961" s="20" t="str">
        <f t="shared" ca="1" si="14"/>
        <v/>
      </c>
      <c r="P961" s="65" t="str">
        <f>IFERROR(VLOOKUP(A:A,变更记录表_产品!A:O,15,0),"")</f>
        <v/>
      </c>
      <c r="Q961" s="70" t="str">
        <f>IFERROR(VLOOKUP(A:A,变更记录表_产品!A:P,16,0),"")</f>
        <v/>
      </c>
      <c r="R961" s="40" t="str">
        <f>IFERROR(VLOOKUP(A:A,变更记录表_产品!A:Q,17,0),"")</f>
        <v/>
      </c>
      <c r="S961" s="70"/>
      <c r="T961" s="71" t="s">
        <v>232</v>
      </c>
    </row>
    <row r="962" spans="1:20">
      <c r="A962" s="21"/>
      <c r="B962" s="50" t="str">
        <f>IFERROR(VLOOKUP(A:A,变更记录表_产品!A:B,2,0),"")</f>
        <v/>
      </c>
      <c r="C962" s="43" t="str">
        <f>IFERROR(VLOOKUP(A:A,变更记录表_产品!A:C,3,0),"")</f>
        <v/>
      </c>
      <c r="D962" s="43" t="str">
        <f>IFERROR(VLOOKUP(A:A,变更记录表_产品!A:D,4,0),"")</f>
        <v/>
      </c>
      <c r="E962" s="43" t="str">
        <f>IFERROR(VLOOKUP(A:A,变更记录表_产品!A:E,5,0),"")</f>
        <v/>
      </c>
      <c r="F962" s="40" t="str">
        <f>IFERROR(VLOOKUP(A:A,变更记录表_产品!A:F,6,0),"")</f>
        <v/>
      </c>
      <c r="G962" s="46" t="str">
        <f>IFERROR(VLOOKUP(A:A,变更记录表_产品!A:G,7,0),"")</f>
        <v/>
      </c>
      <c r="H962" s="57" t="str">
        <f>IFERROR(VLOOKUP(A:A,变更记录表_产品!A:I,9,0),"")</f>
        <v/>
      </c>
      <c r="I962" s="57" t="str">
        <f>IFERROR(VLOOKUP(A:A,变更记录表_产品!A:J,10,0),"")</f>
        <v/>
      </c>
      <c r="J962" s="61" t="str">
        <f>IFERROR(VLOOKUP(A:A,变更记录表_产品!A:H,8,0),"")</f>
        <v/>
      </c>
      <c r="K962" s="65" t="str">
        <f>IFERROR(VLOOKUP(A:A,变更记录表_产品!A:M,13,0),"")</f>
        <v/>
      </c>
      <c r="L962" s="65" t="str">
        <f>IFERROR(VLOOKUP(A:A,变更记录表_产品!A:N,14,0),"")</f>
        <v/>
      </c>
      <c r="M962" s="50" t="str">
        <f>IFERROR(VLOOKUP(A:A,变更记录表_产品!A:K,11,0),"")</f>
        <v/>
      </c>
      <c r="N962" s="50" t="str">
        <f>IFERROR(VLOOKUP(A:A,变更记录表_产品!A:L,12,0),"")</f>
        <v/>
      </c>
      <c r="O962" s="20" t="str">
        <f t="shared" ca="1" si="14"/>
        <v/>
      </c>
      <c r="P962" s="65" t="str">
        <f>IFERROR(VLOOKUP(A:A,变更记录表_产品!A:O,15,0),"")</f>
        <v/>
      </c>
      <c r="Q962" s="70" t="str">
        <f>IFERROR(VLOOKUP(A:A,变更记录表_产品!A:P,16,0),"")</f>
        <v/>
      </c>
      <c r="R962" s="40" t="str">
        <f>IFERROR(VLOOKUP(A:A,变更记录表_产品!A:Q,17,0),"")</f>
        <v/>
      </c>
      <c r="S962" s="70"/>
      <c r="T962" s="71" t="s">
        <v>232</v>
      </c>
    </row>
    <row r="963" spans="1:20">
      <c r="A963" s="21"/>
      <c r="B963" s="50" t="str">
        <f>IFERROR(VLOOKUP(A:A,变更记录表_产品!A:B,2,0),"")</f>
        <v/>
      </c>
      <c r="C963" s="43" t="str">
        <f>IFERROR(VLOOKUP(A:A,变更记录表_产品!A:C,3,0),"")</f>
        <v/>
      </c>
      <c r="D963" s="43" t="str">
        <f>IFERROR(VLOOKUP(A:A,变更记录表_产品!A:D,4,0),"")</f>
        <v/>
      </c>
      <c r="E963" s="43" t="str">
        <f>IFERROR(VLOOKUP(A:A,变更记录表_产品!A:E,5,0),"")</f>
        <v/>
      </c>
      <c r="F963" s="40" t="str">
        <f>IFERROR(VLOOKUP(A:A,变更记录表_产品!A:F,6,0),"")</f>
        <v/>
      </c>
      <c r="G963" s="46" t="str">
        <f>IFERROR(VLOOKUP(A:A,变更记录表_产品!A:G,7,0),"")</f>
        <v/>
      </c>
      <c r="H963" s="57" t="str">
        <f>IFERROR(VLOOKUP(A:A,变更记录表_产品!A:I,9,0),"")</f>
        <v/>
      </c>
      <c r="I963" s="57" t="str">
        <f>IFERROR(VLOOKUP(A:A,变更记录表_产品!A:J,10,0),"")</f>
        <v/>
      </c>
      <c r="J963" s="61" t="str">
        <f>IFERROR(VLOOKUP(A:A,变更记录表_产品!A:H,8,0),"")</f>
        <v/>
      </c>
      <c r="K963" s="65" t="str">
        <f>IFERROR(VLOOKUP(A:A,变更记录表_产品!A:M,13,0),"")</f>
        <v/>
      </c>
      <c r="L963" s="65" t="str">
        <f>IFERROR(VLOOKUP(A:A,变更记录表_产品!A:N,14,0),"")</f>
        <v/>
      </c>
      <c r="M963" s="50" t="str">
        <f>IFERROR(VLOOKUP(A:A,变更记录表_产品!A:K,11,0),"")</f>
        <v/>
      </c>
      <c r="N963" s="50" t="str">
        <f>IFERROR(VLOOKUP(A:A,变更记录表_产品!A:L,12,0),"")</f>
        <v/>
      </c>
      <c r="O963" s="20" t="str">
        <f t="shared" ref="O963:O1001" ca="1" si="15">IFERROR((TODAY()-B963),"")</f>
        <v/>
      </c>
      <c r="P963" s="65" t="str">
        <f>IFERROR(VLOOKUP(A:A,变更记录表_产品!A:O,15,0),"")</f>
        <v/>
      </c>
      <c r="Q963" s="70" t="str">
        <f>IFERROR(VLOOKUP(A:A,变更记录表_产品!A:P,16,0),"")</f>
        <v/>
      </c>
      <c r="R963" s="40" t="str">
        <f>IFERROR(VLOOKUP(A:A,变更记录表_产品!A:Q,17,0),"")</f>
        <v/>
      </c>
      <c r="S963" s="70"/>
      <c r="T963" s="71" t="s">
        <v>232</v>
      </c>
    </row>
    <row r="964" spans="1:20">
      <c r="A964" s="21"/>
      <c r="B964" s="50" t="str">
        <f>IFERROR(VLOOKUP(A:A,变更记录表_产品!A:B,2,0),"")</f>
        <v/>
      </c>
      <c r="C964" s="43" t="str">
        <f>IFERROR(VLOOKUP(A:A,变更记录表_产品!A:C,3,0),"")</f>
        <v/>
      </c>
      <c r="D964" s="43" t="str">
        <f>IFERROR(VLOOKUP(A:A,变更记录表_产品!A:D,4,0),"")</f>
        <v/>
      </c>
      <c r="E964" s="43" t="str">
        <f>IFERROR(VLOOKUP(A:A,变更记录表_产品!A:E,5,0),"")</f>
        <v/>
      </c>
      <c r="F964" s="40" t="str">
        <f>IFERROR(VLOOKUP(A:A,变更记录表_产品!A:F,6,0),"")</f>
        <v/>
      </c>
      <c r="G964" s="46" t="str">
        <f>IFERROR(VLOOKUP(A:A,变更记录表_产品!A:G,7,0),"")</f>
        <v/>
      </c>
      <c r="H964" s="57" t="str">
        <f>IFERROR(VLOOKUP(A:A,变更记录表_产品!A:I,9,0),"")</f>
        <v/>
      </c>
      <c r="I964" s="57" t="str">
        <f>IFERROR(VLOOKUP(A:A,变更记录表_产品!A:J,10,0),"")</f>
        <v/>
      </c>
      <c r="J964" s="61" t="str">
        <f>IFERROR(VLOOKUP(A:A,变更记录表_产品!A:H,8,0),"")</f>
        <v/>
      </c>
      <c r="K964" s="65" t="str">
        <f>IFERROR(VLOOKUP(A:A,变更记录表_产品!A:M,13,0),"")</f>
        <v/>
      </c>
      <c r="L964" s="65" t="str">
        <f>IFERROR(VLOOKUP(A:A,变更记录表_产品!A:N,14,0),"")</f>
        <v/>
      </c>
      <c r="M964" s="50" t="str">
        <f>IFERROR(VLOOKUP(A:A,变更记录表_产品!A:K,11,0),"")</f>
        <v/>
      </c>
      <c r="N964" s="50" t="str">
        <f>IFERROR(VLOOKUP(A:A,变更记录表_产品!A:L,12,0),"")</f>
        <v/>
      </c>
      <c r="O964" s="20" t="str">
        <f t="shared" ca="1" si="15"/>
        <v/>
      </c>
      <c r="P964" s="65" t="str">
        <f>IFERROR(VLOOKUP(A:A,变更记录表_产品!A:O,15,0),"")</f>
        <v/>
      </c>
      <c r="Q964" s="70" t="str">
        <f>IFERROR(VLOOKUP(A:A,变更记录表_产品!A:P,16,0),"")</f>
        <v/>
      </c>
      <c r="R964" s="40" t="str">
        <f>IFERROR(VLOOKUP(A:A,变更记录表_产品!A:Q,17,0),"")</f>
        <v/>
      </c>
      <c r="S964" s="70"/>
      <c r="T964" s="71" t="s">
        <v>232</v>
      </c>
    </row>
    <row r="965" spans="1:20">
      <c r="A965" s="21"/>
      <c r="B965" s="50" t="str">
        <f>IFERROR(VLOOKUP(A:A,变更记录表_产品!A:B,2,0),"")</f>
        <v/>
      </c>
      <c r="C965" s="43" t="str">
        <f>IFERROR(VLOOKUP(A:A,变更记录表_产品!A:C,3,0),"")</f>
        <v/>
      </c>
      <c r="D965" s="43" t="str">
        <f>IFERROR(VLOOKUP(A:A,变更记录表_产品!A:D,4,0),"")</f>
        <v/>
      </c>
      <c r="E965" s="43" t="str">
        <f>IFERROR(VLOOKUP(A:A,变更记录表_产品!A:E,5,0),"")</f>
        <v/>
      </c>
      <c r="F965" s="40" t="str">
        <f>IFERROR(VLOOKUP(A:A,变更记录表_产品!A:F,6,0),"")</f>
        <v/>
      </c>
      <c r="G965" s="46" t="str">
        <f>IFERROR(VLOOKUP(A:A,变更记录表_产品!A:G,7,0),"")</f>
        <v/>
      </c>
      <c r="H965" s="57" t="str">
        <f>IFERROR(VLOOKUP(A:A,变更记录表_产品!A:I,9,0),"")</f>
        <v/>
      </c>
      <c r="I965" s="57" t="str">
        <f>IFERROR(VLOOKUP(A:A,变更记录表_产品!A:J,10,0),"")</f>
        <v/>
      </c>
      <c r="J965" s="61" t="str">
        <f>IFERROR(VLOOKUP(A:A,变更记录表_产品!A:H,8,0),"")</f>
        <v/>
      </c>
      <c r="K965" s="65" t="str">
        <f>IFERROR(VLOOKUP(A:A,变更记录表_产品!A:M,13,0),"")</f>
        <v/>
      </c>
      <c r="L965" s="65" t="str">
        <f>IFERROR(VLOOKUP(A:A,变更记录表_产品!A:N,14,0),"")</f>
        <v/>
      </c>
      <c r="M965" s="50" t="str">
        <f>IFERROR(VLOOKUP(A:A,变更记录表_产品!A:K,11,0),"")</f>
        <v/>
      </c>
      <c r="N965" s="50" t="str">
        <f>IFERROR(VLOOKUP(A:A,变更记录表_产品!A:L,12,0),"")</f>
        <v/>
      </c>
      <c r="O965" s="20" t="str">
        <f t="shared" ca="1" si="15"/>
        <v/>
      </c>
      <c r="P965" s="65" t="str">
        <f>IFERROR(VLOOKUP(A:A,变更记录表_产品!A:O,15,0),"")</f>
        <v/>
      </c>
      <c r="Q965" s="70" t="str">
        <f>IFERROR(VLOOKUP(A:A,变更记录表_产品!A:P,16,0),"")</f>
        <v/>
      </c>
      <c r="R965" s="40" t="str">
        <f>IFERROR(VLOOKUP(A:A,变更记录表_产品!A:Q,17,0),"")</f>
        <v/>
      </c>
      <c r="S965" s="70"/>
      <c r="T965" s="71" t="s">
        <v>232</v>
      </c>
    </row>
    <row r="966" spans="1:20">
      <c r="A966" s="21"/>
      <c r="B966" s="50" t="str">
        <f>IFERROR(VLOOKUP(A:A,变更记录表_产品!A:B,2,0),"")</f>
        <v/>
      </c>
      <c r="C966" s="43" t="str">
        <f>IFERROR(VLOOKUP(A:A,变更记录表_产品!A:C,3,0),"")</f>
        <v/>
      </c>
      <c r="D966" s="43" t="str">
        <f>IFERROR(VLOOKUP(A:A,变更记录表_产品!A:D,4,0),"")</f>
        <v/>
      </c>
      <c r="E966" s="43" t="str">
        <f>IFERROR(VLOOKUP(A:A,变更记录表_产品!A:E,5,0),"")</f>
        <v/>
      </c>
      <c r="F966" s="40" t="str">
        <f>IFERROR(VLOOKUP(A:A,变更记录表_产品!A:F,6,0),"")</f>
        <v/>
      </c>
      <c r="G966" s="46" t="str">
        <f>IFERROR(VLOOKUP(A:A,变更记录表_产品!A:G,7,0),"")</f>
        <v/>
      </c>
      <c r="H966" s="57" t="str">
        <f>IFERROR(VLOOKUP(A:A,变更记录表_产品!A:I,9,0),"")</f>
        <v/>
      </c>
      <c r="I966" s="57" t="str">
        <f>IFERROR(VLOOKUP(A:A,变更记录表_产品!A:J,10,0),"")</f>
        <v/>
      </c>
      <c r="J966" s="61" t="str">
        <f>IFERROR(VLOOKUP(A:A,变更记录表_产品!A:H,8,0),"")</f>
        <v/>
      </c>
      <c r="K966" s="65" t="str">
        <f>IFERROR(VLOOKUP(A:A,变更记录表_产品!A:M,13,0),"")</f>
        <v/>
      </c>
      <c r="L966" s="65" t="str">
        <f>IFERROR(VLOOKUP(A:A,变更记录表_产品!A:N,14,0),"")</f>
        <v/>
      </c>
      <c r="M966" s="50" t="str">
        <f>IFERROR(VLOOKUP(A:A,变更记录表_产品!A:K,11,0),"")</f>
        <v/>
      </c>
      <c r="N966" s="50" t="str">
        <f>IFERROR(VLOOKUP(A:A,变更记录表_产品!A:L,12,0),"")</f>
        <v/>
      </c>
      <c r="O966" s="20" t="str">
        <f t="shared" ca="1" si="15"/>
        <v/>
      </c>
      <c r="P966" s="65" t="str">
        <f>IFERROR(VLOOKUP(A:A,变更记录表_产品!A:O,15,0),"")</f>
        <v/>
      </c>
      <c r="Q966" s="70" t="str">
        <f>IFERROR(VLOOKUP(A:A,变更记录表_产品!A:P,16,0),"")</f>
        <v/>
      </c>
      <c r="R966" s="40" t="str">
        <f>IFERROR(VLOOKUP(A:A,变更记录表_产品!A:Q,17,0),"")</f>
        <v/>
      </c>
      <c r="S966" s="70"/>
      <c r="T966" s="71" t="s">
        <v>232</v>
      </c>
    </row>
    <row r="967" spans="1:20">
      <c r="A967" s="21"/>
      <c r="B967" s="50" t="str">
        <f>IFERROR(VLOOKUP(A:A,变更记录表_产品!A:B,2,0),"")</f>
        <v/>
      </c>
      <c r="C967" s="43" t="str">
        <f>IFERROR(VLOOKUP(A:A,变更记录表_产品!A:C,3,0),"")</f>
        <v/>
      </c>
      <c r="D967" s="43" t="str">
        <f>IFERROR(VLOOKUP(A:A,变更记录表_产品!A:D,4,0),"")</f>
        <v/>
      </c>
      <c r="E967" s="43" t="str">
        <f>IFERROR(VLOOKUP(A:A,变更记录表_产品!A:E,5,0),"")</f>
        <v/>
      </c>
      <c r="F967" s="40" t="str">
        <f>IFERROR(VLOOKUP(A:A,变更记录表_产品!A:F,6,0),"")</f>
        <v/>
      </c>
      <c r="G967" s="46" t="str">
        <f>IFERROR(VLOOKUP(A:A,变更记录表_产品!A:G,7,0),"")</f>
        <v/>
      </c>
      <c r="H967" s="57" t="str">
        <f>IFERROR(VLOOKUP(A:A,变更记录表_产品!A:I,9,0),"")</f>
        <v/>
      </c>
      <c r="I967" s="57" t="str">
        <f>IFERROR(VLOOKUP(A:A,变更记录表_产品!A:J,10,0),"")</f>
        <v/>
      </c>
      <c r="J967" s="61" t="str">
        <f>IFERROR(VLOOKUP(A:A,变更记录表_产品!A:H,8,0),"")</f>
        <v/>
      </c>
      <c r="K967" s="65" t="str">
        <f>IFERROR(VLOOKUP(A:A,变更记录表_产品!A:M,13,0),"")</f>
        <v/>
      </c>
      <c r="L967" s="65" t="str">
        <f>IFERROR(VLOOKUP(A:A,变更记录表_产品!A:N,14,0),"")</f>
        <v/>
      </c>
      <c r="M967" s="50" t="str">
        <f>IFERROR(VLOOKUP(A:A,变更记录表_产品!A:K,11,0),"")</f>
        <v/>
      </c>
      <c r="N967" s="50" t="str">
        <f>IFERROR(VLOOKUP(A:A,变更记录表_产品!A:L,12,0),"")</f>
        <v/>
      </c>
      <c r="O967" s="20" t="str">
        <f t="shared" ca="1" si="15"/>
        <v/>
      </c>
      <c r="P967" s="65" t="str">
        <f>IFERROR(VLOOKUP(A:A,变更记录表_产品!A:O,15,0),"")</f>
        <v/>
      </c>
      <c r="Q967" s="70" t="str">
        <f>IFERROR(VLOOKUP(A:A,变更记录表_产品!A:P,16,0),"")</f>
        <v/>
      </c>
      <c r="R967" s="40" t="str">
        <f>IFERROR(VLOOKUP(A:A,变更记录表_产品!A:Q,17,0),"")</f>
        <v/>
      </c>
      <c r="S967" s="70"/>
      <c r="T967" s="71" t="s">
        <v>232</v>
      </c>
    </row>
    <row r="968" spans="1:20">
      <c r="A968" s="21"/>
      <c r="B968" s="50" t="str">
        <f>IFERROR(VLOOKUP(A:A,变更记录表_产品!A:B,2,0),"")</f>
        <v/>
      </c>
      <c r="C968" s="43" t="str">
        <f>IFERROR(VLOOKUP(A:A,变更记录表_产品!A:C,3,0),"")</f>
        <v/>
      </c>
      <c r="D968" s="43" t="str">
        <f>IFERROR(VLOOKUP(A:A,变更记录表_产品!A:D,4,0),"")</f>
        <v/>
      </c>
      <c r="E968" s="43" t="str">
        <f>IFERROR(VLOOKUP(A:A,变更记录表_产品!A:E,5,0),"")</f>
        <v/>
      </c>
      <c r="F968" s="40" t="str">
        <f>IFERROR(VLOOKUP(A:A,变更记录表_产品!A:F,6,0),"")</f>
        <v/>
      </c>
      <c r="G968" s="46" t="str">
        <f>IFERROR(VLOOKUP(A:A,变更记录表_产品!A:G,7,0),"")</f>
        <v/>
      </c>
      <c r="H968" s="57" t="str">
        <f>IFERROR(VLOOKUP(A:A,变更记录表_产品!A:I,9,0),"")</f>
        <v/>
      </c>
      <c r="I968" s="57" t="str">
        <f>IFERROR(VLOOKUP(A:A,变更记录表_产品!A:J,10,0),"")</f>
        <v/>
      </c>
      <c r="J968" s="61" t="str">
        <f>IFERROR(VLOOKUP(A:A,变更记录表_产品!A:H,8,0),"")</f>
        <v/>
      </c>
      <c r="K968" s="65" t="str">
        <f>IFERROR(VLOOKUP(A:A,变更记录表_产品!A:M,13,0),"")</f>
        <v/>
      </c>
      <c r="L968" s="65" t="str">
        <f>IFERROR(VLOOKUP(A:A,变更记录表_产品!A:N,14,0),"")</f>
        <v/>
      </c>
      <c r="M968" s="50" t="str">
        <f>IFERROR(VLOOKUP(A:A,变更记录表_产品!A:K,11,0),"")</f>
        <v/>
      </c>
      <c r="N968" s="50" t="str">
        <f>IFERROR(VLOOKUP(A:A,变更记录表_产品!A:L,12,0),"")</f>
        <v/>
      </c>
      <c r="O968" s="20" t="str">
        <f t="shared" ca="1" si="15"/>
        <v/>
      </c>
      <c r="P968" s="65" t="str">
        <f>IFERROR(VLOOKUP(A:A,变更记录表_产品!A:O,15,0),"")</f>
        <v/>
      </c>
      <c r="Q968" s="70" t="str">
        <f>IFERROR(VLOOKUP(A:A,变更记录表_产品!A:P,16,0),"")</f>
        <v/>
      </c>
      <c r="R968" s="40" t="str">
        <f>IFERROR(VLOOKUP(A:A,变更记录表_产品!A:Q,17,0),"")</f>
        <v/>
      </c>
      <c r="S968" s="70"/>
      <c r="T968" s="71" t="s">
        <v>232</v>
      </c>
    </row>
    <row r="969" spans="1:20">
      <c r="A969" s="21"/>
      <c r="B969" s="50" t="str">
        <f>IFERROR(VLOOKUP(A:A,变更记录表_产品!A:B,2,0),"")</f>
        <v/>
      </c>
      <c r="C969" s="43" t="str">
        <f>IFERROR(VLOOKUP(A:A,变更记录表_产品!A:C,3,0),"")</f>
        <v/>
      </c>
      <c r="D969" s="43" t="str">
        <f>IFERROR(VLOOKUP(A:A,变更记录表_产品!A:D,4,0),"")</f>
        <v/>
      </c>
      <c r="E969" s="43" t="str">
        <f>IFERROR(VLOOKUP(A:A,变更记录表_产品!A:E,5,0),"")</f>
        <v/>
      </c>
      <c r="F969" s="40" t="str">
        <f>IFERROR(VLOOKUP(A:A,变更记录表_产品!A:F,6,0),"")</f>
        <v/>
      </c>
      <c r="G969" s="46" t="str">
        <f>IFERROR(VLOOKUP(A:A,变更记录表_产品!A:G,7,0),"")</f>
        <v/>
      </c>
      <c r="H969" s="57" t="str">
        <f>IFERROR(VLOOKUP(A:A,变更记录表_产品!A:I,9,0),"")</f>
        <v/>
      </c>
      <c r="I969" s="57" t="str">
        <f>IFERROR(VLOOKUP(A:A,变更记录表_产品!A:J,10,0),"")</f>
        <v/>
      </c>
      <c r="J969" s="61" t="str">
        <f>IFERROR(VLOOKUP(A:A,变更记录表_产品!A:H,8,0),"")</f>
        <v/>
      </c>
      <c r="K969" s="65" t="str">
        <f>IFERROR(VLOOKUP(A:A,变更记录表_产品!A:M,13,0),"")</f>
        <v/>
      </c>
      <c r="L969" s="65" t="str">
        <f>IFERROR(VLOOKUP(A:A,变更记录表_产品!A:N,14,0),"")</f>
        <v/>
      </c>
      <c r="M969" s="50" t="str">
        <f>IFERROR(VLOOKUP(A:A,变更记录表_产品!A:K,11,0),"")</f>
        <v/>
      </c>
      <c r="N969" s="50" t="str">
        <f>IFERROR(VLOOKUP(A:A,变更记录表_产品!A:L,12,0),"")</f>
        <v/>
      </c>
      <c r="O969" s="20" t="str">
        <f t="shared" ca="1" si="15"/>
        <v/>
      </c>
      <c r="P969" s="65" t="str">
        <f>IFERROR(VLOOKUP(A:A,变更记录表_产品!A:O,15,0),"")</f>
        <v/>
      </c>
      <c r="Q969" s="70" t="str">
        <f>IFERROR(VLOOKUP(A:A,变更记录表_产品!A:P,16,0),"")</f>
        <v/>
      </c>
      <c r="R969" s="40" t="str">
        <f>IFERROR(VLOOKUP(A:A,变更记录表_产品!A:Q,17,0),"")</f>
        <v/>
      </c>
      <c r="S969" s="70"/>
      <c r="T969" s="71" t="s">
        <v>232</v>
      </c>
    </row>
    <row r="970" spans="1:20">
      <c r="A970" s="21"/>
      <c r="B970" s="50" t="str">
        <f>IFERROR(VLOOKUP(A:A,变更记录表_产品!A:B,2,0),"")</f>
        <v/>
      </c>
      <c r="C970" s="43" t="str">
        <f>IFERROR(VLOOKUP(A:A,变更记录表_产品!A:C,3,0),"")</f>
        <v/>
      </c>
      <c r="D970" s="43" t="str">
        <f>IFERROR(VLOOKUP(A:A,变更记录表_产品!A:D,4,0),"")</f>
        <v/>
      </c>
      <c r="E970" s="43" t="str">
        <f>IFERROR(VLOOKUP(A:A,变更记录表_产品!A:E,5,0),"")</f>
        <v/>
      </c>
      <c r="F970" s="40" t="str">
        <f>IFERROR(VLOOKUP(A:A,变更记录表_产品!A:F,6,0),"")</f>
        <v/>
      </c>
      <c r="G970" s="46" t="str">
        <f>IFERROR(VLOOKUP(A:A,变更记录表_产品!A:G,7,0),"")</f>
        <v/>
      </c>
      <c r="H970" s="57" t="str">
        <f>IFERROR(VLOOKUP(A:A,变更记录表_产品!A:I,9,0),"")</f>
        <v/>
      </c>
      <c r="I970" s="57" t="str">
        <f>IFERROR(VLOOKUP(A:A,变更记录表_产品!A:J,10,0),"")</f>
        <v/>
      </c>
      <c r="J970" s="61" t="str">
        <f>IFERROR(VLOOKUP(A:A,变更记录表_产品!A:H,8,0),"")</f>
        <v/>
      </c>
      <c r="K970" s="65" t="str">
        <f>IFERROR(VLOOKUP(A:A,变更记录表_产品!A:M,13,0),"")</f>
        <v/>
      </c>
      <c r="L970" s="65" t="str">
        <f>IFERROR(VLOOKUP(A:A,变更记录表_产品!A:N,14,0),"")</f>
        <v/>
      </c>
      <c r="M970" s="50" t="str">
        <f>IFERROR(VLOOKUP(A:A,变更记录表_产品!A:K,11,0),"")</f>
        <v/>
      </c>
      <c r="N970" s="50" t="str">
        <f>IFERROR(VLOOKUP(A:A,变更记录表_产品!A:L,12,0),"")</f>
        <v/>
      </c>
      <c r="O970" s="20" t="str">
        <f t="shared" ca="1" si="15"/>
        <v/>
      </c>
      <c r="P970" s="65" t="str">
        <f>IFERROR(VLOOKUP(A:A,变更记录表_产品!A:O,15,0),"")</f>
        <v/>
      </c>
      <c r="Q970" s="70" t="str">
        <f>IFERROR(VLOOKUP(A:A,变更记录表_产品!A:P,16,0),"")</f>
        <v/>
      </c>
      <c r="R970" s="40" t="str">
        <f>IFERROR(VLOOKUP(A:A,变更记录表_产品!A:Q,17,0),"")</f>
        <v/>
      </c>
      <c r="S970" s="70"/>
      <c r="T970" s="71" t="s">
        <v>232</v>
      </c>
    </row>
    <row r="971" spans="1:20">
      <c r="A971" s="21"/>
      <c r="B971" s="50" t="str">
        <f>IFERROR(VLOOKUP(A:A,变更记录表_产品!A:B,2,0),"")</f>
        <v/>
      </c>
      <c r="C971" s="43" t="str">
        <f>IFERROR(VLOOKUP(A:A,变更记录表_产品!A:C,3,0),"")</f>
        <v/>
      </c>
      <c r="D971" s="43" t="str">
        <f>IFERROR(VLOOKUP(A:A,变更记录表_产品!A:D,4,0),"")</f>
        <v/>
      </c>
      <c r="E971" s="43" t="str">
        <f>IFERROR(VLOOKUP(A:A,变更记录表_产品!A:E,5,0),"")</f>
        <v/>
      </c>
      <c r="F971" s="40" t="str">
        <f>IFERROR(VLOOKUP(A:A,变更记录表_产品!A:F,6,0),"")</f>
        <v/>
      </c>
      <c r="G971" s="46" t="str">
        <f>IFERROR(VLOOKUP(A:A,变更记录表_产品!A:G,7,0),"")</f>
        <v/>
      </c>
      <c r="H971" s="57" t="str">
        <f>IFERROR(VLOOKUP(A:A,变更记录表_产品!A:I,9,0),"")</f>
        <v/>
      </c>
      <c r="I971" s="57" t="str">
        <f>IFERROR(VLOOKUP(A:A,变更记录表_产品!A:J,10,0),"")</f>
        <v/>
      </c>
      <c r="J971" s="61" t="str">
        <f>IFERROR(VLOOKUP(A:A,变更记录表_产品!A:H,8,0),"")</f>
        <v/>
      </c>
      <c r="K971" s="65" t="str">
        <f>IFERROR(VLOOKUP(A:A,变更记录表_产品!A:M,13,0),"")</f>
        <v/>
      </c>
      <c r="L971" s="65" t="str">
        <f>IFERROR(VLOOKUP(A:A,变更记录表_产品!A:N,14,0),"")</f>
        <v/>
      </c>
      <c r="M971" s="50" t="str">
        <f>IFERROR(VLOOKUP(A:A,变更记录表_产品!A:K,11,0),"")</f>
        <v/>
      </c>
      <c r="N971" s="50" t="str">
        <f>IFERROR(VLOOKUP(A:A,变更记录表_产品!A:L,12,0),"")</f>
        <v/>
      </c>
      <c r="O971" s="20" t="str">
        <f t="shared" ca="1" si="15"/>
        <v/>
      </c>
      <c r="P971" s="65" t="str">
        <f>IFERROR(VLOOKUP(A:A,变更记录表_产品!A:O,15,0),"")</f>
        <v/>
      </c>
      <c r="Q971" s="70" t="str">
        <f>IFERROR(VLOOKUP(A:A,变更记录表_产品!A:P,16,0),"")</f>
        <v/>
      </c>
      <c r="R971" s="40" t="str">
        <f>IFERROR(VLOOKUP(A:A,变更记录表_产品!A:Q,17,0),"")</f>
        <v/>
      </c>
      <c r="S971" s="70"/>
      <c r="T971" s="71" t="s">
        <v>232</v>
      </c>
    </row>
    <row r="972" spans="1:20">
      <c r="A972" s="21"/>
      <c r="B972" s="50" t="str">
        <f>IFERROR(VLOOKUP(A:A,变更记录表_产品!A:B,2,0),"")</f>
        <v/>
      </c>
      <c r="C972" s="43" t="str">
        <f>IFERROR(VLOOKUP(A:A,变更记录表_产品!A:C,3,0),"")</f>
        <v/>
      </c>
      <c r="D972" s="43" t="str">
        <f>IFERROR(VLOOKUP(A:A,变更记录表_产品!A:D,4,0),"")</f>
        <v/>
      </c>
      <c r="E972" s="43" t="str">
        <f>IFERROR(VLOOKUP(A:A,变更记录表_产品!A:E,5,0),"")</f>
        <v/>
      </c>
      <c r="F972" s="40" t="str">
        <f>IFERROR(VLOOKUP(A:A,变更记录表_产品!A:F,6,0),"")</f>
        <v/>
      </c>
      <c r="G972" s="46" t="str">
        <f>IFERROR(VLOOKUP(A:A,变更记录表_产品!A:G,7,0),"")</f>
        <v/>
      </c>
      <c r="H972" s="57" t="str">
        <f>IFERROR(VLOOKUP(A:A,变更记录表_产品!A:I,9,0),"")</f>
        <v/>
      </c>
      <c r="I972" s="57" t="str">
        <f>IFERROR(VLOOKUP(A:A,变更记录表_产品!A:J,10,0),"")</f>
        <v/>
      </c>
      <c r="J972" s="61" t="str">
        <f>IFERROR(VLOOKUP(A:A,变更记录表_产品!A:H,8,0),"")</f>
        <v/>
      </c>
      <c r="K972" s="65" t="str">
        <f>IFERROR(VLOOKUP(A:A,变更记录表_产品!A:M,13,0),"")</f>
        <v/>
      </c>
      <c r="L972" s="65" t="str">
        <f>IFERROR(VLOOKUP(A:A,变更记录表_产品!A:N,14,0),"")</f>
        <v/>
      </c>
      <c r="M972" s="50" t="str">
        <f>IFERROR(VLOOKUP(A:A,变更记录表_产品!A:K,11,0),"")</f>
        <v/>
      </c>
      <c r="N972" s="50" t="str">
        <f>IFERROR(VLOOKUP(A:A,变更记录表_产品!A:L,12,0),"")</f>
        <v/>
      </c>
      <c r="O972" s="20" t="str">
        <f t="shared" ca="1" si="15"/>
        <v/>
      </c>
      <c r="P972" s="65" t="str">
        <f>IFERROR(VLOOKUP(A:A,变更记录表_产品!A:O,15,0),"")</f>
        <v/>
      </c>
      <c r="Q972" s="70" t="str">
        <f>IFERROR(VLOOKUP(A:A,变更记录表_产品!A:P,16,0),"")</f>
        <v/>
      </c>
      <c r="R972" s="40" t="str">
        <f>IFERROR(VLOOKUP(A:A,变更记录表_产品!A:Q,17,0),"")</f>
        <v/>
      </c>
      <c r="S972" s="70"/>
      <c r="T972" s="71" t="s">
        <v>232</v>
      </c>
    </row>
    <row r="973" spans="1:20">
      <c r="A973" s="21"/>
      <c r="B973" s="50" t="str">
        <f>IFERROR(VLOOKUP(A:A,变更记录表_产品!A:B,2,0),"")</f>
        <v/>
      </c>
      <c r="C973" s="43" t="str">
        <f>IFERROR(VLOOKUP(A:A,变更记录表_产品!A:C,3,0),"")</f>
        <v/>
      </c>
      <c r="D973" s="43" t="str">
        <f>IFERROR(VLOOKUP(A:A,变更记录表_产品!A:D,4,0),"")</f>
        <v/>
      </c>
      <c r="E973" s="43" t="str">
        <f>IFERROR(VLOOKUP(A:A,变更记录表_产品!A:E,5,0),"")</f>
        <v/>
      </c>
      <c r="F973" s="40" t="str">
        <f>IFERROR(VLOOKUP(A:A,变更记录表_产品!A:F,6,0),"")</f>
        <v/>
      </c>
      <c r="G973" s="46" t="str">
        <f>IFERROR(VLOOKUP(A:A,变更记录表_产品!A:G,7,0),"")</f>
        <v/>
      </c>
      <c r="H973" s="57" t="str">
        <f>IFERROR(VLOOKUP(A:A,变更记录表_产品!A:I,9,0),"")</f>
        <v/>
      </c>
      <c r="I973" s="57" t="str">
        <f>IFERROR(VLOOKUP(A:A,变更记录表_产品!A:J,10,0),"")</f>
        <v/>
      </c>
      <c r="J973" s="61" t="str">
        <f>IFERROR(VLOOKUP(A:A,变更记录表_产品!A:H,8,0),"")</f>
        <v/>
      </c>
      <c r="K973" s="65" t="str">
        <f>IFERROR(VLOOKUP(A:A,变更记录表_产品!A:M,13,0),"")</f>
        <v/>
      </c>
      <c r="L973" s="65" t="str">
        <f>IFERROR(VLOOKUP(A:A,变更记录表_产品!A:N,14,0),"")</f>
        <v/>
      </c>
      <c r="M973" s="50" t="str">
        <f>IFERROR(VLOOKUP(A:A,变更记录表_产品!A:K,11,0),"")</f>
        <v/>
      </c>
      <c r="N973" s="50" t="str">
        <f>IFERROR(VLOOKUP(A:A,变更记录表_产品!A:L,12,0),"")</f>
        <v/>
      </c>
      <c r="O973" s="20" t="str">
        <f t="shared" ca="1" si="15"/>
        <v/>
      </c>
      <c r="P973" s="65" t="str">
        <f>IFERROR(VLOOKUP(A:A,变更记录表_产品!A:O,15,0),"")</f>
        <v/>
      </c>
      <c r="Q973" s="70" t="str">
        <f>IFERROR(VLOOKUP(A:A,变更记录表_产品!A:P,16,0),"")</f>
        <v/>
      </c>
      <c r="R973" s="40" t="str">
        <f>IFERROR(VLOOKUP(A:A,变更记录表_产品!A:Q,17,0),"")</f>
        <v/>
      </c>
      <c r="S973" s="70"/>
      <c r="T973" s="71" t="s">
        <v>232</v>
      </c>
    </row>
    <row r="974" spans="1:20">
      <c r="A974" s="21"/>
      <c r="B974" s="50" t="str">
        <f>IFERROR(VLOOKUP(A:A,变更记录表_产品!A:B,2,0),"")</f>
        <v/>
      </c>
      <c r="C974" s="43" t="str">
        <f>IFERROR(VLOOKUP(A:A,变更记录表_产品!A:C,3,0),"")</f>
        <v/>
      </c>
      <c r="D974" s="43" t="str">
        <f>IFERROR(VLOOKUP(A:A,变更记录表_产品!A:D,4,0),"")</f>
        <v/>
      </c>
      <c r="E974" s="43" t="str">
        <f>IFERROR(VLOOKUP(A:A,变更记录表_产品!A:E,5,0),"")</f>
        <v/>
      </c>
      <c r="F974" s="40" t="str">
        <f>IFERROR(VLOOKUP(A:A,变更记录表_产品!A:F,6,0),"")</f>
        <v/>
      </c>
      <c r="G974" s="46" t="str">
        <f>IFERROR(VLOOKUP(A:A,变更记录表_产品!A:G,7,0),"")</f>
        <v/>
      </c>
      <c r="H974" s="57" t="str">
        <f>IFERROR(VLOOKUP(A:A,变更记录表_产品!A:I,9,0),"")</f>
        <v/>
      </c>
      <c r="I974" s="57" t="str">
        <f>IFERROR(VLOOKUP(A:A,变更记录表_产品!A:J,10,0),"")</f>
        <v/>
      </c>
      <c r="J974" s="61" t="str">
        <f>IFERROR(VLOOKUP(A:A,变更记录表_产品!A:H,8,0),"")</f>
        <v/>
      </c>
      <c r="K974" s="65" t="str">
        <f>IFERROR(VLOOKUP(A:A,变更记录表_产品!A:M,13,0),"")</f>
        <v/>
      </c>
      <c r="L974" s="65" t="str">
        <f>IFERROR(VLOOKUP(A:A,变更记录表_产品!A:N,14,0),"")</f>
        <v/>
      </c>
      <c r="M974" s="50" t="str">
        <f>IFERROR(VLOOKUP(A:A,变更记录表_产品!A:K,11,0),"")</f>
        <v/>
      </c>
      <c r="N974" s="50" t="str">
        <f>IFERROR(VLOOKUP(A:A,变更记录表_产品!A:L,12,0),"")</f>
        <v/>
      </c>
      <c r="O974" s="20" t="str">
        <f t="shared" ca="1" si="15"/>
        <v/>
      </c>
      <c r="P974" s="65" t="str">
        <f>IFERROR(VLOOKUP(A:A,变更记录表_产品!A:O,15,0),"")</f>
        <v/>
      </c>
      <c r="Q974" s="70" t="str">
        <f>IFERROR(VLOOKUP(A:A,变更记录表_产品!A:P,16,0),"")</f>
        <v/>
      </c>
      <c r="R974" s="40" t="str">
        <f>IFERROR(VLOOKUP(A:A,变更记录表_产品!A:Q,17,0),"")</f>
        <v/>
      </c>
      <c r="S974" s="70"/>
      <c r="T974" s="71" t="s">
        <v>232</v>
      </c>
    </row>
    <row r="975" spans="1:20">
      <c r="A975" s="21"/>
      <c r="B975" s="50" t="str">
        <f>IFERROR(VLOOKUP(A:A,变更记录表_产品!A:B,2,0),"")</f>
        <v/>
      </c>
      <c r="C975" s="43" t="str">
        <f>IFERROR(VLOOKUP(A:A,变更记录表_产品!A:C,3,0),"")</f>
        <v/>
      </c>
      <c r="D975" s="43" t="str">
        <f>IFERROR(VLOOKUP(A:A,变更记录表_产品!A:D,4,0),"")</f>
        <v/>
      </c>
      <c r="E975" s="43" t="str">
        <f>IFERROR(VLOOKUP(A:A,变更记录表_产品!A:E,5,0),"")</f>
        <v/>
      </c>
      <c r="F975" s="40" t="str">
        <f>IFERROR(VLOOKUP(A:A,变更记录表_产品!A:F,6,0),"")</f>
        <v/>
      </c>
      <c r="G975" s="46" t="str">
        <f>IFERROR(VLOOKUP(A:A,变更记录表_产品!A:G,7,0),"")</f>
        <v/>
      </c>
      <c r="H975" s="57" t="str">
        <f>IFERROR(VLOOKUP(A:A,变更记录表_产品!A:I,9,0),"")</f>
        <v/>
      </c>
      <c r="I975" s="57" t="str">
        <f>IFERROR(VLOOKUP(A:A,变更记录表_产品!A:J,10,0),"")</f>
        <v/>
      </c>
      <c r="J975" s="61" t="str">
        <f>IFERROR(VLOOKUP(A:A,变更记录表_产品!A:H,8,0),"")</f>
        <v/>
      </c>
      <c r="K975" s="65" t="str">
        <f>IFERROR(VLOOKUP(A:A,变更记录表_产品!A:M,13,0),"")</f>
        <v/>
      </c>
      <c r="L975" s="65" t="str">
        <f>IFERROR(VLOOKUP(A:A,变更记录表_产品!A:N,14,0),"")</f>
        <v/>
      </c>
      <c r="M975" s="50" t="str">
        <f>IFERROR(VLOOKUP(A:A,变更记录表_产品!A:K,11,0),"")</f>
        <v/>
      </c>
      <c r="N975" s="50" t="str">
        <f>IFERROR(VLOOKUP(A:A,变更记录表_产品!A:L,12,0),"")</f>
        <v/>
      </c>
      <c r="O975" s="20" t="str">
        <f t="shared" ca="1" si="15"/>
        <v/>
      </c>
      <c r="P975" s="65" t="str">
        <f>IFERROR(VLOOKUP(A:A,变更记录表_产品!A:O,15,0),"")</f>
        <v/>
      </c>
      <c r="Q975" s="70" t="str">
        <f>IFERROR(VLOOKUP(A:A,变更记录表_产品!A:P,16,0),"")</f>
        <v/>
      </c>
      <c r="R975" s="40" t="str">
        <f>IFERROR(VLOOKUP(A:A,变更记录表_产品!A:Q,17,0),"")</f>
        <v/>
      </c>
      <c r="S975" s="70"/>
      <c r="T975" s="71" t="s">
        <v>232</v>
      </c>
    </row>
    <row r="976" spans="1:20">
      <c r="A976" s="21"/>
      <c r="B976" s="50" t="str">
        <f>IFERROR(VLOOKUP(A:A,变更记录表_产品!A:B,2,0),"")</f>
        <v/>
      </c>
      <c r="C976" s="43" t="str">
        <f>IFERROR(VLOOKUP(A:A,变更记录表_产品!A:C,3,0),"")</f>
        <v/>
      </c>
      <c r="D976" s="43" t="str">
        <f>IFERROR(VLOOKUP(A:A,变更记录表_产品!A:D,4,0),"")</f>
        <v/>
      </c>
      <c r="E976" s="43" t="str">
        <f>IFERROR(VLOOKUP(A:A,变更记录表_产品!A:E,5,0),"")</f>
        <v/>
      </c>
      <c r="F976" s="40" t="str">
        <f>IFERROR(VLOOKUP(A:A,变更记录表_产品!A:F,6,0),"")</f>
        <v/>
      </c>
      <c r="G976" s="46" t="str">
        <f>IFERROR(VLOOKUP(A:A,变更记录表_产品!A:G,7,0),"")</f>
        <v/>
      </c>
      <c r="H976" s="57" t="str">
        <f>IFERROR(VLOOKUP(A:A,变更记录表_产品!A:I,9,0),"")</f>
        <v/>
      </c>
      <c r="I976" s="57" t="str">
        <f>IFERROR(VLOOKUP(A:A,变更记录表_产品!A:J,10,0),"")</f>
        <v/>
      </c>
      <c r="J976" s="61" t="str">
        <f>IFERROR(VLOOKUP(A:A,变更记录表_产品!A:H,8,0),"")</f>
        <v/>
      </c>
      <c r="K976" s="65" t="str">
        <f>IFERROR(VLOOKUP(A:A,变更记录表_产品!A:M,13,0),"")</f>
        <v/>
      </c>
      <c r="L976" s="65" t="str">
        <f>IFERROR(VLOOKUP(A:A,变更记录表_产品!A:N,14,0),"")</f>
        <v/>
      </c>
      <c r="M976" s="50" t="str">
        <f>IFERROR(VLOOKUP(A:A,变更记录表_产品!A:K,11,0),"")</f>
        <v/>
      </c>
      <c r="N976" s="50" t="str">
        <f>IFERROR(VLOOKUP(A:A,变更记录表_产品!A:L,12,0),"")</f>
        <v/>
      </c>
      <c r="O976" s="20" t="str">
        <f t="shared" ca="1" si="15"/>
        <v/>
      </c>
      <c r="P976" s="65" t="str">
        <f>IFERROR(VLOOKUP(A:A,变更记录表_产品!A:O,15,0),"")</f>
        <v/>
      </c>
      <c r="Q976" s="70" t="str">
        <f>IFERROR(VLOOKUP(A:A,变更记录表_产品!A:P,16,0),"")</f>
        <v/>
      </c>
      <c r="R976" s="40" t="str">
        <f>IFERROR(VLOOKUP(A:A,变更记录表_产品!A:Q,17,0),"")</f>
        <v/>
      </c>
      <c r="S976" s="70"/>
      <c r="T976" s="71" t="s">
        <v>232</v>
      </c>
    </row>
    <row r="977" spans="1:20">
      <c r="A977" s="21"/>
      <c r="B977" s="50" t="str">
        <f>IFERROR(VLOOKUP(A:A,变更记录表_产品!A:B,2,0),"")</f>
        <v/>
      </c>
      <c r="C977" s="43" t="str">
        <f>IFERROR(VLOOKUP(A:A,变更记录表_产品!A:C,3,0),"")</f>
        <v/>
      </c>
      <c r="D977" s="43" t="str">
        <f>IFERROR(VLOOKUP(A:A,变更记录表_产品!A:D,4,0),"")</f>
        <v/>
      </c>
      <c r="E977" s="43" t="str">
        <f>IFERROR(VLOOKUP(A:A,变更记录表_产品!A:E,5,0),"")</f>
        <v/>
      </c>
      <c r="F977" s="40" t="str">
        <f>IFERROR(VLOOKUP(A:A,变更记录表_产品!A:F,6,0),"")</f>
        <v/>
      </c>
      <c r="G977" s="46" t="str">
        <f>IFERROR(VLOOKUP(A:A,变更记录表_产品!A:G,7,0),"")</f>
        <v/>
      </c>
      <c r="H977" s="57" t="str">
        <f>IFERROR(VLOOKUP(A:A,变更记录表_产品!A:I,9,0),"")</f>
        <v/>
      </c>
      <c r="I977" s="57" t="str">
        <f>IFERROR(VLOOKUP(A:A,变更记录表_产品!A:J,10,0),"")</f>
        <v/>
      </c>
      <c r="J977" s="61" t="str">
        <f>IFERROR(VLOOKUP(A:A,变更记录表_产品!A:H,8,0),"")</f>
        <v/>
      </c>
      <c r="K977" s="65" t="str">
        <f>IFERROR(VLOOKUP(A:A,变更记录表_产品!A:M,13,0),"")</f>
        <v/>
      </c>
      <c r="L977" s="65" t="str">
        <f>IFERROR(VLOOKUP(A:A,变更记录表_产品!A:N,14,0),"")</f>
        <v/>
      </c>
      <c r="M977" s="50" t="str">
        <f>IFERROR(VLOOKUP(A:A,变更记录表_产品!A:K,11,0),"")</f>
        <v/>
      </c>
      <c r="N977" s="50" t="str">
        <f>IFERROR(VLOOKUP(A:A,变更记录表_产品!A:L,12,0),"")</f>
        <v/>
      </c>
      <c r="O977" s="20" t="str">
        <f t="shared" ca="1" si="15"/>
        <v/>
      </c>
      <c r="P977" s="65" t="str">
        <f>IFERROR(VLOOKUP(A:A,变更记录表_产品!A:O,15,0),"")</f>
        <v/>
      </c>
      <c r="Q977" s="70" t="str">
        <f>IFERROR(VLOOKUP(A:A,变更记录表_产品!A:P,16,0),"")</f>
        <v/>
      </c>
      <c r="R977" s="40" t="str">
        <f>IFERROR(VLOOKUP(A:A,变更记录表_产品!A:Q,17,0),"")</f>
        <v/>
      </c>
      <c r="S977" s="70"/>
      <c r="T977" s="71" t="s">
        <v>232</v>
      </c>
    </row>
    <row r="978" spans="1:20">
      <c r="A978" s="21"/>
      <c r="B978" s="50" t="str">
        <f>IFERROR(VLOOKUP(A:A,变更记录表_产品!A:B,2,0),"")</f>
        <v/>
      </c>
      <c r="C978" s="43" t="str">
        <f>IFERROR(VLOOKUP(A:A,变更记录表_产品!A:C,3,0),"")</f>
        <v/>
      </c>
      <c r="D978" s="43" t="str">
        <f>IFERROR(VLOOKUP(A:A,变更记录表_产品!A:D,4,0),"")</f>
        <v/>
      </c>
      <c r="E978" s="43" t="str">
        <f>IFERROR(VLOOKUP(A:A,变更记录表_产品!A:E,5,0),"")</f>
        <v/>
      </c>
      <c r="F978" s="40" t="str">
        <f>IFERROR(VLOOKUP(A:A,变更记录表_产品!A:F,6,0),"")</f>
        <v/>
      </c>
      <c r="G978" s="46" t="str">
        <f>IFERROR(VLOOKUP(A:A,变更记录表_产品!A:G,7,0),"")</f>
        <v/>
      </c>
      <c r="H978" s="57" t="str">
        <f>IFERROR(VLOOKUP(A:A,变更记录表_产品!A:I,9,0),"")</f>
        <v/>
      </c>
      <c r="I978" s="57" t="str">
        <f>IFERROR(VLOOKUP(A:A,变更记录表_产品!A:J,10,0),"")</f>
        <v/>
      </c>
      <c r="J978" s="61" t="str">
        <f>IFERROR(VLOOKUP(A:A,变更记录表_产品!A:H,8,0),"")</f>
        <v/>
      </c>
      <c r="K978" s="65" t="str">
        <f>IFERROR(VLOOKUP(A:A,变更记录表_产品!A:M,13,0),"")</f>
        <v/>
      </c>
      <c r="L978" s="65" t="str">
        <f>IFERROR(VLOOKUP(A:A,变更记录表_产品!A:N,14,0),"")</f>
        <v/>
      </c>
      <c r="M978" s="50" t="str">
        <f>IFERROR(VLOOKUP(A:A,变更记录表_产品!A:K,11,0),"")</f>
        <v/>
      </c>
      <c r="N978" s="50" t="str">
        <f>IFERROR(VLOOKUP(A:A,变更记录表_产品!A:L,12,0),"")</f>
        <v/>
      </c>
      <c r="O978" s="20" t="str">
        <f t="shared" ca="1" si="15"/>
        <v/>
      </c>
      <c r="P978" s="65" t="str">
        <f>IFERROR(VLOOKUP(A:A,变更记录表_产品!A:O,15,0),"")</f>
        <v/>
      </c>
      <c r="Q978" s="70" t="str">
        <f>IFERROR(VLOOKUP(A:A,变更记录表_产品!A:P,16,0),"")</f>
        <v/>
      </c>
      <c r="R978" s="40" t="str">
        <f>IFERROR(VLOOKUP(A:A,变更记录表_产品!A:Q,17,0),"")</f>
        <v/>
      </c>
      <c r="S978" s="70"/>
      <c r="T978" s="71" t="s">
        <v>232</v>
      </c>
    </row>
    <row r="979" spans="1:20">
      <c r="A979" s="21"/>
      <c r="B979" s="50" t="str">
        <f>IFERROR(VLOOKUP(A:A,变更记录表_产品!A:B,2,0),"")</f>
        <v/>
      </c>
      <c r="C979" s="43" t="str">
        <f>IFERROR(VLOOKUP(A:A,变更记录表_产品!A:C,3,0),"")</f>
        <v/>
      </c>
      <c r="D979" s="43" t="str">
        <f>IFERROR(VLOOKUP(A:A,变更记录表_产品!A:D,4,0),"")</f>
        <v/>
      </c>
      <c r="E979" s="43" t="str">
        <f>IFERROR(VLOOKUP(A:A,变更记录表_产品!A:E,5,0),"")</f>
        <v/>
      </c>
      <c r="F979" s="40" t="str">
        <f>IFERROR(VLOOKUP(A:A,变更记录表_产品!A:F,6,0),"")</f>
        <v/>
      </c>
      <c r="G979" s="46" t="str">
        <f>IFERROR(VLOOKUP(A:A,变更记录表_产品!A:G,7,0),"")</f>
        <v/>
      </c>
      <c r="H979" s="57" t="str">
        <f>IFERROR(VLOOKUP(A:A,变更记录表_产品!A:I,9,0),"")</f>
        <v/>
      </c>
      <c r="I979" s="57" t="str">
        <f>IFERROR(VLOOKUP(A:A,变更记录表_产品!A:J,10,0),"")</f>
        <v/>
      </c>
      <c r="J979" s="61" t="str">
        <f>IFERROR(VLOOKUP(A:A,变更记录表_产品!A:H,8,0),"")</f>
        <v/>
      </c>
      <c r="K979" s="65" t="str">
        <f>IFERROR(VLOOKUP(A:A,变更记录表_产品!A:M,13,0),"")</f>
        <v/>
      </c>
      <c r="L979" s="65" t="str">
        <f>IFERROR(VLOOKUP(A:A,变更记录表_产品!A:N,14,0),"")</f>
        <v/>
      </c>
      <c r="M979" s="50" t="str">
        <f>IFERROR(VLOOKUP(A:A,变更记录表_产品!A:K,11,0),"")</f>
        <v/>
      </c>
      <c r="N979" s="50" t="str">
        <f>IFERROR(VLOOKUP(A:A,变更记录表_产品!A:L,12,0),"")</f>
        <v/>
      </c>
      <c r="O979" s="20" t="str">
        <f t="shared" ca="1" si="15"/>
        <v/>
      </c>
      <c r="P979" s="65" t="str">
        <f>IFERROR(VLOOKUP(A:A,变更记录表_产品!A:O,15,0),"")</f>
        <v/>
      </c>
      <c r="Q979" s="70" t="str">
        <f>IFERROR(VLOOKUP(A:A,变更记录表_产品!A:P,16,0),"")</f>
        <v/>
      </c>
      <c r="R979" s="40" t="str">
        <f>IFERROR(VLOOKUP(A:A,变更记录表_产品!A:Q,17,0),"")</f>
        <v/>
      </c>
      <c r="S979" s="70"/>
      <c r="T979" s="71" t="s">
        <v>232</v>
      </c>
    </row>
    <row r="980" spans="1:20">
      <c r="A980" s="21"/>
      <c r="B980" s="50" t="str">
        <f>IFERROR(VLOOKUP(A:A,变更记录表_产品!A:B,2,0),"")</f>
        <v/>
      </c>
      <c r="C980" s="43" t="str">
        <f>IFERROR(VLOOKUP(A:A,变更记录表_产品!A:C,3,0),"")</f>
        <v/>
      </c>
      <c r="D980" s="43" t="str">
        <f>IFERROR(VLOOKUP(A:A,变更记录表_产品!A:D,4,0),"")</f>
        <v/>
      </c>
      <c r="E980" s="43" t="str">
        <f>IFERROR(VLOOKUP(A:A,变更记录表_产品!A:E,5,0),"")</f>
        <v/>
      </c>
      <c r="F980" s="40" t="str">
        <f>IFERROR(VLOOKUP(A:A,变更记录表_产品!A:F,6,0),"")</f>
        <v/>
      </c>
      <c r="G980" s="46" t="str">
        <f>IFERROR(VLOOKUP(A:A,变更记录表_产品!A:G,7,0),"")</f>
        <v/>
      </c>
      <c r="H980" s="57" t="str">
        <f>IFERROR(VLOOKUP(A:A,变更记录表_产品!A:I,9,0),"")</f>
        <v/>
      </c>
      <c r="I980" s="57" t="str">
        <f>IFERROR(VLOOKUP(A:A,变更记录表_产品!A:J,10,0),"")</f>
        <v/>
      </c>
      <c r="J980" s="61" t="str">
        <f>IFERROR(VLOOKUP(A:A,变更记录表_产品!A:H,8,0),"")</f>
        <v/>
      </c>
      <c r="K980" s="65" t="str">
        <f>IFERROR(VLOOKUP(A:A,变更记录表_产品!A:M,13,0),"")</f>
        <v/>
      </c>
      <c r="L980" s="65" t="str">
        <f>IFERROR(VLOOKUP(A:A,变更记录表_产品!A:N,14,0),"")</f>
        <v/>
      </c>
      <c r="M980" s="50" t="str">
        <f>IFERROR(VLOOKUP(A:A,变更记录表_产品!A:K,11,0),"")</f>
        <v/>
      </c>
      <c r="N980" s="50" t="str">
        <f>IFERROR(VLOOKUP(A:A,变更记录表_产品!A:L,12,0),"")</f>
        <v/>
      </c>
      <c r="O980" s="20" t="str">
        <f t="shared" ca="1" si="15"/>
        <v/>
      </c>
      <c r="P980" s="65" t="str">
        <f>IFERROR(VLOOKUP(A:A,变更记录表_产品!A:O,15,0),"")</f>
        <v/>
      </c>
      <c r="Q980" s="70" t="str">
        <f>IFERROR(VLOOKUP(A:A,变更记录表_产品!A:P,16,0),"")</f>
        <v/>
      </c>
      <c r="R980" s="40" t="str">
        <f>IFERROR(VLOOKUP(A:A,变更记录表_产品!A:Q,17,0),"")</f>
        <v/>
      </c>
      <c r="S980" s="70"/>
      <c r="T980" s="71" t="s">
        <v>232</v>
      </c>
    </row>
    <row r="981" spans="1:20">
      <c r="A981" s="21"/>
      <c r="B981" s="50" t="str">
        <f>IFERROR(VLOOKUP(A:A,变更记录表_产品!A:B,2,0),"")</f>
        <v/>
      </c>
      <c r="C981" s="43" t="str">
        <f>IFERROR(VLOOKUP(A:A,变更记录表_产品!A:C,3,0),"")</f>
        <v/>
      </c>
      <c r="D981" s="43" t="str">
        <f>IFERROR(VLOOKUP(A:A,变更记录表_产品!A:D,4,0),"")</f>
        <v/>
      </c>
      <c r="E981" s="43" t="str">
        <f>IFERROR(VLOOKUP(A:A,变更记录表_产品!A:E,5,0),"")</f>
        <v/>
      </c>
      <c r="F981" s="40" t="str">
        <f>IFERROR(VLOOKUP(A:A,变更记录表_产品!A:F,6,0),"")</f>
        <v/>
      </c>
      <c r="G981" s="46" t="str">
        <f>IFERROR(VLOOKUP(A:A,变更记录表_产品!A:G,7,0),"")</f>
        <v/>
      </c>
      <c r="H981" s="57" t="str">
        <f>IFERROR(VLOOKUP(A:A,变更记录表_产品!A:I,9,0),"")</f>
        <v/>
      </c>
      <c r="I981" s="57" t="str">
        <f>IFERROR(VLOOKUP(A:A,变更记录表_产品!A:J,10,0),"")</f>
        <v/>
      </c>
      <c r="J981" s="61" t="str">
        <f>IFERROR(VLOOKUP(A:A,变更记录表_产品!A:H,8,0),"")</f>
        <v/>
      </c>
      <c r="K981" s="65" t="str">
        <f>IFERROR(VLOOKUP(A:A,变更记录表_产品!A:M,13,0),"")</f>
        <v/>
      </c>
      <c r="L981" s="65" t="str">
        <f>IFERROR(VLOOKUP(A:A,变更记录表_产品!A:N,14,0),"")</f>
        <v/>
      </c>
      <c r="M981" s="50" t="str">
        <f>IFERROR(VLOOKUP(A:A,变更记录表_产品!A:K,11,0),"")</f>
        <v/>
      </c>
      <c r="N981" s="50" t="str">
        <f>IFERROR(VLOOKUP(A:A,变更记录表_产品!A:L,12,0),"")</f>
        <v/>
      </c>
      <c r="O981" s="20" t="str">
        <f t="shared" ca="1" si="15"/>
        <v/>
      </c>
      <c r="P981" s="65" t="str">
        <f>IFERROR(VLOOKUP(A:A,变更记录表_产品!A:O,15,0),"")</f>
        <v/>
      </c>
      <c r="Q981" s="70" t="str">
        <f>IFERROR(VLOOKUP(A:A,变更记录表_产品!A:P,16,0),"")</f>
        <v/>
      </c>
      <c r="R981" s="40" t="str">
        <f>IFERROR(VLOOKUP(A:A,变更记录表_产品!A:Q,17,0),"")</f>
        <v/>
      </c>
      <c r="S981" s="70"/>
      <c r="T981" s="71" t="s">
        <v>232</v>
      </c>
    </row>
    <row r="982" spans="1:20">
      <c r="A982" s="21"/>
      <c r="B982" s="50" t="str">
        <f>IFERROR(VLOOKUP(A:A,变更记录表_产品!A:B,2,0),"")</f>
        <v/>
      </c>
      <c r="C982" s="43" t="str">
        <f>IFERROR(VLOOKUP(A:A,变更记录表_产品!A:C,3,0),"")</f>
        <v/>
      </c>
      <c r="D982" s="43" t="str">
        <f>IFERROR(VLOOKUP(A:A,变更记录表_产品!A:D,4,0),"")</f>
        <v/>
      </c>
      <c r="E982" s="43" t="str">
        <f>IFERROR(VLOOKUP(A:A,变更记录表_产品!A:E,5,0),"")</f>
        <v/>
      </c>
      <c r="F982" s="40" t="str">
        <f>IFERROR(VLOOKUP(A:A,变更记录表_产品!A:F,6,0),"")</f>
        <v/>
      </c>
      <c r="G982" s="46" t="str">
        <f>IFERROR(VLOOKUP(A:A,变更记录表_产品!A:G,7,0),"")</f>
        <v/>
      </c>
      <c r="H982" s="57" t="str">
        <f>IFERROR(VLOOKUP(A:A,变更记录表_产品!A:I,9,0),"")</f>
        <v/>
      </c>
      <c r="I982" s="57" t="str">
        <f>IFERROR(VLOOKUP(A:A,变更记录表_产品!A:J,10,0),"")</f>
        <v/>
      </c>
      <c r="J982" s="61" t="str">
        <f>IFERROR(VLOOKUP(A:A,变更记录表_产品!A:H,8,0),"")</f>
        <v/>
      </c>
      <c r="K982" s="65" t="str">
        <f>IFERROR(VLOOKUP(A:A,变更记录表_产品!A:M,13,0),"")</f>
        <v/>
      </c>
      <c r="L982" s="65" t="str">
        <f>IFERROR(VLOOKUP(A:A,变更记录表_产品!A:N,14,0),"")</f>
        <v/>
      </c>
      <c r="M982" s="50" t="str">
        <f>IFERROR(VLOOKUP(A:A,变更记录表_产品!A:K,11,0),"")</f>
        <v/>
      </c>
      <c r="N982" s="50" t="str">
        <f>IFERROR(VLOOKUP(A:A,变更记录表_产品!A:L,12,0),"")</f>
        <v/>
      </c>
      <c r="O982" s="20" t="str">
        <f t="shared" ca="1" si="15"/>
        <v/>
      </c>
      <c r="P982" s="65" t="str">
        <f>IFERROR(VLOOKUP(A:A,变更记录表_产品!A:O,15,0),"")</f>
        <v/>
      </c>
      <c r="Q982" s="70" t="str">
        <f>IFERROR(VLOOKUP(A:A,变更记录表_产品!A:P,16,0),"")</f>
        <v/>
      </c>
      <c r="R982" s="40" t="str">
        <f>IFERROR(VLOOKUP(A:A,变更记录表_产品!A:Q,17,0),"")</f>
        <v/>
      </c>
      <c r="S982" s="70"/>
      <c r="T982" s="71" t="s">
        <v>232</v>
      </c>
    </row>
    <row r="983" spans="1:20">
      <c r="A983" s="21"/>
      <c r="B983" s="50" t="str">
        <f>IFERROR(VLOOKUP(A:A,变更记录表_产品!A:B,2,0),"")</f>
        <v/>
      </c>
      <c r="C983" s="43" t="str">
        <f>IFERROR(VLOOKUP(A:A,变更记录表_产品!A:C,3,0),"")</f>
        <v/>
      </c>
      <c r="D983" s="43" t="str">
        <f>IFERROR(VLOOKUP(A:A,变更记录表_产品!A:D,4,0),"")</f>
        <v/>
      </c>
      <c r="E983" s="43" t="str">
        <f>IFERROR(VLOOKUP(A:A,变更记录表_产品!A:E,5,0),"")</f>
        <v/>
      </c>
      <c r="F983" s="40" t="str">
        <f>IFERROR(VLOOKUP(A:A,变更记录表_产品!A:F,6,0),"")</f>
        <v/>
      </c>
      <c r="G983" s="46" t="str">
        <f>IFERROR(VLOOKUP(A:A,变更记录表_产品!A:G,7,0),"")</f>
        <v/>
      </c>
      <c r="H983" s="57" t="str">
        <f>IFERROR(VLOOKUP(A:A,变更记录表_产品!A:I,9,0),"")</f>
        <v/>
      </c>
      <c r="I983" s="57" t="str">
        <f>IFERROR(VLOOKUP(A:A,变更记录表_产品!A:J,10,0),"")</f>
        <v/>
      </c>
      <c r="J983" s="61" t="str">
        <f>IFERROR(VLOOKUP(A:A,变更记录表_产品!A:H,8,0),"")</f>
        <v/>
      </c>
      <c r="K983" s="65" t="str">
        <f>IFERROR(VLOOKUP(A:A,变更记录表_产品!A:M,13,0),"")</f>
        <v/>
      </c>
      <c r="L983" s="65" t="str">
        <f>IFERROR(VLOOKUP(A:A,变更记录表_产品!A:N,14,0),"")</f>
        <v/>
      </c>
      <c r="M983" s="50" t="str">
        <f>IFERROR(VLOOKUP(A:A,变更记录表_产品!A:K,11,0),"")</f>
        <v/>
      </c>
      <c r="N983" s="50" t="str">
        <f>IFERROR(VLOOKUP(A:A,变更记录表_产品!A:L,12,0),"")</f>
        <v/>
      </c>
      <c r="O983" s="20" t="str">
        <f t="shared" ca="1" si="15"/>
        <v/>
      </c>
      <c r="P983" s="65" t="str">
        <f>IFERROR(VLOOKUP(A:A,变更记录表_产品!A:O,15,0),"")</f>
        <v/>
      </c>
      <c r="Q983" s="70" t="str">
        <f>IFERROR(VLOOKUP(A:A,变更记录表_产品!A:P,16,0),"")</f>
        <v/>
      </c>
      <c r="R983" s="40" t="str">
        <f>IFERROR(VLOOKUP(A:A,变更记录表_产品!A:Q,17,0),"")</f>
        <v/>
      </c>
      <c r="S983" s="70"/>
      <c r="T983" s="71" t="s">
        <v>232</v>
      </c>
    </row>
    <row r="984" spans="1:20">
      <c r="A984" s="21"/>
      <c r="B984" s="50" t="str">
        <f>IFERROR(VLOOKUP(A:A,变更记录表_产品!A:B,2,0),"")</f>
        <v/>
      </c>
      <c r="C984" s="43" t="str">
        <f>IFERROR(VLOOKUP(A:A,变更记录表_产品!A:C,3,0),"")</f>
        <v/>
      </c>
      <c r="D984" s="43" t="str">
        <f>IFERROR(VLOOKUP(A:A,变更记录表_产品!A:D,4,0),"")</f>
        <v/>
      </c>
      <c r="E984" s="43" t="str">
        <f>IFERROR(VLOOKUP(A:A,变更记录表_产品!A:E,5,0),"")</f>
        <v/>
      </c>
      <c r="F984" s="40" t="str">
        <f>IFERROR(VLOOKUP(A:A,变更记录表_产品!A:F,6,0),"")</f>
        <v/>
      </c>
      <c r="G984" s="46" t="str">
        <f>IFERROR(VLOOKUP(A:A,变更记录表_产品!A:G,7,0),"")</f>
        <v/>
      </c>
      <c r="H984" s="57" t="str">
        <f>IFERROR(VLOOKUP(A:A,变更记录表_产品!A:I,9,0),"")</f>
        <v/>
      </c>
      <c r="I984" s="57" t="str">
        <f>IFERROR(VLOOKUP(A:A,变更记录表_产品!A:J,10,0),"")</f>
        <v/>
      </c>
      <c r="J984" s="61" t="str">
        <f>IFERROR(VLOOKUP(A:A,变更记录表_产品!A:H,8,0),"")</f>
        <v/>
      </c>
      <c r="K984" s="65" t="str">
        <f>IFERROR(VLOOKUP(A:A,变更记录表_产品!A:M,13,0),"")</f>
        <v/>
      </c>
      <c r="L984" s="65" t="str">
        <f>IFERROR(VLOOKUP(A:A,变更记录表_产品!A:N,14,0),"")</f>
        <v/>
      </c>
      <c r="M984" s="50" t="str">
        <f>IFERROR(VLOOKUP(A:A,变更记录表_产品!A:K,11,0),"")</f>
        <v/>
      </c>
      <c r="N984" s="50" t="str">
        <f>IFERROR(VLOOKUP(A:A,变更记录表_产品!A:L,12,0),"")</f>
        <v/>
      </c>
      <c r="O984" s="20" t="str">
        <f t="shared" ca="1" si="15"/>
        <v/>
      </c>
      <c r="P984" s="65" t="str">
        <f>IFERROR(VLOOKUP(A:A,变更记录表_产品!A:O,15,0),"")</f>
        <v/>
      </c>
      <c r="Q984" s="70" t="str">
        <f>IFERROR(VLOOKUP(A:A,变更记录表_产品!A:P,16,0),"")</f>
        <v/>
      </c>
      <c r="R984" s="40" t="str">
        <f>IFERROR(VLOOKUP(A:A,变更记录表_产品!A:Q,17,0),"")</f>
        <v/>
      </c>
      <c r="S984" s="70"/>
      <c r="T984" s="71" t="s">
        <v>232</v>
      </c>
    </row>
    <row r="985" spans="1:20">
      <c r="A985" s="21"/>
      <c r="B985" s="50" t="str">
        <f>IFERROR(VLOOKUP(A:A,变更记录表_产品!A:B,2,0),"")</f>
        <v/>
      </c>
      <c r="C985" s="43" t="str">
        <f>IFERROR(VLOOKUP(A:A,变更记录表_产品!A:C,3,0),"")</f>
        <v/>
      </c>
      <c r="D985" s="43" t="str">
        <f>IFERROR(VLOOKUP(A:A,变更记录表_产品!A:D,4,0),"")</f>
        <v/>
      </c>
      <c r="E985" s="43" t="str">
        <f>IFERROR(VLOOKUP(A:A,变更记录表_产品!A:E,5,0),"")</f>
        <v/>
      </c>
      <c r="F985" s="40" t="str">
        <f>IFERROR(VLOOKUP(A:A,变更记录表_产品!A:F,6,0),"")</f>
        <v/>
      </c>
      <c r="G985" s="46" t="str">
        <f>IFERROR(VLOOKUP(A:A,变更记录表_产品!A:G,7,0),"")</f>
        <v/>
      </c>
      <c r="H985" s="57" t="str">
        <f>IFERROR(VLOOKUP(A:A,变更记录表_产品!A:I,9,0),"")</f>
        <v/>
      </c>
      <c r="I985" s="57" t="str">
        <f>IFERROR(VLOOKUP(A:A,变更记录表_产品!A:J,10,0),"")</f>
        <v/>
      </c>
      <c r="J985" s="61" t="str">
        <f>IFERROR(VLOOKUP(A:A,变更记录表_产品!A:H,8,0),"")</f>
        <v/>
      </c>
      <c r="K985" s="65" t="str">
        <f>IFERROR(VLOOKUP(A:A,变更记录表_产品!A:M,13,0),"")</f>
        <v/>
      </c>
      <c r="L985" s="65" t="str">
        <f>IFERROR(VLOOKUP(A:A,变更记录表_产品!A:N,14,0),"")</f>
        <v/>
      </c>
      <c r="M985" s="50" t="str">
        <f>IFERROR(VLOOKUP(A:A,变更记录表_产品!A:K,11,0),"")</f>
        <v/>
      </c>
      <c r="N985" s="50" t="str">
        <f>IFERROR(VLOOKUP(A:A,变更记录表_产品!A:L,12,0),"")</f>
        <v/>
      </c>
      <c r="O985" s="20" t="str">
        <f t="shared" ca="1" si="15"/>
        <v/>
      </c>
      <c r="P985" s="65" t="str">
        <f>IFERROR(VLOOKUP(A:A,变更记录表_产品!A:O,15,0),"")</f>
        <v/>
      </c>
      <c r="Q985" s="70" t="str">
        <f>IFERROR(VLOOKUP(A:A,变更记录表_产品!A:P,16,0),"")</f>
        <v/>
      </c>
      <c r="R985" s="40" t="str">
        <f>IFERROR(VLOOKUP(A:A,变更记录表_产品!A:Q,17,0),"")</f>
        <v/>
      </c>
      <c r="S985" s="70"/>
      <c r="T985" s="71" t="s">
        <v>232</v>
      </c>
    </row>
    <row r="986" spans="1:20">
      <c r="A986" s="21"/>
      <c r="B986" s="50" t="str">
        <f>IFERROR(VLOOKUP(A:A,变更记录表_产品!A:B,2,0),"")</f>
        <v/>
      </c>
      <c r="C986" s="43" t="str">
        <f>IFERROR(VLOOKUP(A:A,变更记录表_产品!A:C,3,0),"")</f>
        <v/>
      </c>
      <c r="D986" s="43" t="str">
        <f>IFERROR(VLOOKUP(A:A,变更记录表_产品!A:D,4,0),"")</f>
        <v/>
      </c>
      <c r="E986" s="43" t="str">
        <f>IFERROR(VLOOKUP(A:A,变更记录表_产品!A:E,5,0),"")</f>
        <v/>
      </c>
      <c r="F986" s="40" t="str">
        <f>IFERROR(VLOOKUP(A:A,变更记录表_产品!A:F,6,0),"")</f>
        <v/>
      </c>
      <c r="G986" s="46" t="str">
        <f>IFERROR(VLOOKUP(A:A,变更记录表_产品!A:G,7,0),"")</f>
        <v/>
      </c>
      <c r="H986" s="57" t="str">
        <f>IFERROR(VLOOKUP(A:A,变更记录表_产品!A:I,9,0),"")</f>
        <v/>
      </c>
      <c r="I986" s="57" t="str">
        <f>IFERROR(VLOOKUP(A:A,变更记录表_产品!A:J,10,0),"")</f>
        <v/>
      </c>
      <c r="J986" s="61" t="str">
        <f>IFERROR(VLOOKUP(A:A,变更记录表_产品!A:H,8,0),"")</f>
        <v/>
      </c>
      <c r="K986" s="65" t="str">
        <f>IFERROR(VLOOKUP(A:A,变更记录表_产品!A:M,13,0),"")</f>
        <v/>
      </c>
      <c r="L986" s="65" t="str">
        <f>IFERROR(VLOOKUP(A:A,变更记录表_产品!A:N,14,0),"")</f>
        <v/>
      </c>
      <c r="M986" s="50" t="str">
        <f>IFERROR(VLOOKUP(A:A,变更记录表_产品!A:K,11,0),"")</f>
        <v/>
      </c>
      <c r="N986" s="50" t="str">
        <f>IFERROR(VLOOKUP(A:A,变更记录表_产品!A:L,12,0),"")</f>
        <v/>
      </c>
      <c r="O986" s="20" t="str">
        <f t="shared" ca="1" si="15"/>
        <v/>
      </c>
      <c r="P986" s="65" t="str">
        <f>IFERROR(VLOOKUP(A:A,变更记录表_产品!A:O,15,0),"")</f>
        <v/>
      </c>
      <c r="Q986" s="70" t="str">
        <f>IFERROR(VLOOKUP(A:A,变更记录表_产品!A:P,16,0),"")</f>
        <v/>
      </c>
      <c r="R986" s="40" t="str">
        <f>IFERROR(VLOOKUP(A:A,变更记录表_产品!A:Q,17,0),"")</f>
        <v/>
      </c>
      <c r="S986" s="70"/>
      <c r="T986" s="71" t="s">
        <v>232</v>
      </c>
    </row>
    <row r="987" spans="1:20">
      <c r="A987" s="21"/>
      <c r="B987" s="50" t="str">
        <f>IFERROR(VLOOKUP(A:A,变更记录表_产品!A:B,2,0),"")</f>
        <v/>
      </c>
      <c r="C987" s="43" t="str">
        <f>IFERROR(VLOOKUP(A:A,变更记录表_产品!A:C,3,0),"")</f>
        <v/>
      </c>
      <c r="D987" s="43" t="str">
        <f>IFERROR(VLOOKUP(A:A,变更记录表_产品!A:D,4,0),"")</f>
        <v/>
      </c>
      <c r="E987" s="43" t="str">
        <f>IFERROR(VLOOKUP(A:A,变更记录表_产品!A:E,5,0),"")</f>
        <v/>
      </c>
      <c r="F987" s="40" t="str">
        <f>IFERROR(VLOOKUP(A:A,变更记录表_产品!A:F,6,0),"")</f>
        <v/>
      </c>
      <c r="G987" s="46" t="str">
        <f>IFERROR(VLOOKUP(A:A,变更记录表_产品!A:G,7,0),"")</f>
        <v/>
      </c>
      <c r="H987" s="57" t="str">
        <f>IFERROR(VLOOKUP(A:A,变更记录表_产品!A:I,9,0),"")</f>
        <v/>
      </c>
      <c r="I987" s="57" t="str">
        <f>IFERROR(VLOOKUP(A:A,变更记录表_产品!A:J,10,0),"")</f>
        <v/>
      </c>
      <c r="J987" s="61" t="str">
        <f>IFERROR(VLOOKUP(A:A,变更记录表_产品!A:H,8,0),"")</f>
        <v/>
      </c>
      <c r="K987" s="65" t="str">
        <f>IFERROR(VLOOKUP(A:A,变更记录表_产品!A:M,13,0),"")</f>
        <v/>
      </c>
      <c r="L987" s="65" t="str">
        <f>IFERROR(VLOOKUP(A:A,变更记录表_产品!A:N,14,0),"")</f>
        <v/>
      </c>
      <c r="M987" s="50" t="str">
        <f>IFERROR(VLOOKUP(A:A,变更记录表_产品!A:K,11,0),"")</f>
        <v/>
      </c>
      <c r="N987" s="50" t="str">
        <f>IFERROR(VLOOKUP(A:A,变更记录表_产品!A:L,12,0),"")</f>
        <v/>
      </c>
      <c r="O987" s="20" t="str">
        <f t="shared" ca="1" si="15"/>
        <v/>
      </c>
      <c r="P987" s="65" t="str">
        <f>IFERROR(VLOOKUP(A:A,变更记录表_产品!A:O,15,0),"")</f>
        <v/>
      </c>
      <c r="Q987" s="70" t="str">
        <f>IFERROR(VLOOKUP(A:A,变更记录表_产品!A:P,16,0),"")</f>
        <v/>
      </c>
      <c r="R987" s="40" t="str">
        <f>IFERROR(VLOOKUP(A:A,变更记录表_产品!A:Q,17,0),"")</f>
        <v/>
      </c>
      <c r="S987" s="70"/>
      <c r="T987" s="71" t="s">
        <v>232</v>
      </c>
    </row>
    <row r="988" spans="1:20">
      <c r="A988" s="21"/>
      <c r="B988" s="50" t="str">
        <f>IFERROR(VLOOKUP(A:A,变更记录表_产品!A:B,2,0),"")</f>
        <v/>
      </c>
      <c r="C988" s="43" t="str">
        <f>IFERROR(VLOOKUP(A:A,变更记录表_产品!A:C,3,0),"")</f>
        <v/>
      </c>
      <c r="D988" s="43" t="str">
        <f>IFERROR(VLOOKUP(A:A,变更记录表_产品!A:D,4,0),"")</f>
        <v/>
      </c>
      <c r="E988" s="43" t="str">
        <f>IFERROR(VLOOKUP(A:A,变更记录表_产品!A:E,5,0),"")</f>
        <v/>
      </c>
      <c r="F988" s="40" t="str">
        <f>IFERROR(VLOOKUP(A:A,变更记录表_产品!A:F,6,0),"")</f>
        <v/>
      </c>
      <c r="G988" s="46" t="str">
        <f>IFERROR(VLOOKUP(A:A,变更记录表_产品!A:G,7,0),"")</f>
        <v/>
      </c>
      <c r="H988" s="57" t="str">
        <f>IFERROR(VLOOKUP(A:A,变更记录表_产品!A:I,9,0),"")</f>
        <v/>
      </c>
      <c r="I988" s="57" t="str">
        <f>IFERROR(VLOOKUP(A:A,变更记录表_产品!A:J,10,0),"")</f>
        <v/>
      </c>
      <c r="J988" s="61" t="str">
        <f>IFERROR(VLOOKUP(A:A,变更记录表_产品!A:H,8,0),"")</f>
        <v/>
      </c>
      <c r="K988" s="65" t="str">
        <f>IFERROR(VLOOKUP(A:A,变更记录表_产品!A:M,13,0),"")</f>
        <v/>
      </c>
      <c r="L988" s="65" t="str">
        <f>IFERROR(VLOOKUP(A:A,变更记录表_产品!A:N,14,0),"")</f>
        <v/>
      </c>
      <c r="M988" s="50" t="str">
        <f>IFERROR(VLOOKUP(A:A,变更记录表_产品!A:K,11,0),"")</f>
        <v/>
      </c>
      <c r="N988" s="50" t="str">
        <f>IFERROR(VLOOKUP(A:A,变更记录表_产品!A:L,12,0),"")</f>
        <v/>
      </c>
      <c r="O988" s="20" t="str">
        <f t="shared" ca="1" si="15"/>
        <v/>
      </c>
      <c r="P988" s="65" t="str">
        <f>IFERROR(VLOOKUP(A:A,变更记录表_产品!A:O,15,0),"")</f>
        <v/>
      </c>
      <c r="Q988" s="70" t="str">
        <f>IFERROR(VLOOKUP(A:A,变更记录表_产品!A:P,16,0),"")</f>
        <v/>
      </c>
      <c r="R988" s="40" t="str">
        <f>IFERROR(VLOOKUP(A:A,变更记录表_产品!A:Q,17,0),"")</f>
        <v/>
      </c>
      <c r="S988" s="70"/>
      <c r="T988" s="71" t="s">
        <v>232</v>
      </c>
    </row>
    <row r="989" spans="1:20">
      <c r="A989" s="21"/>
      <c r="B989" s="50" t="str">
        <f>IFERROR(VLOOKUP(A:A,变更记录表_产品!A:B,2,0),"")</f>
        <v/>
      </c>
      <c r="C989" s="43" t="str">
        <f>IFERROR(VLOOKUP(A:A,变更记录表_产品!A:C,3,0),"")</f>
        <v/>
      </c>
      <c r="D989" s="43" t="str">
        <f>IFERROR(VLOOKUP(A:A,变更记录表_产品!A:D,4,0),"")</f>
        <v/>
      </c>
      <c r="E989" s="43" t="str">
        <f>IFERROR(VLOOKUP(A:A,变更记录表_产品!A:E,5,0),"")</f>
        <v/>
      </c>
      <c r="F989" s="40" t="str">
        <f>IFERROR(VLOOKUP(A:A,变更记录表_产品!A:F,6,0),"")</f>
        <v/>
      </c>
      <c r="G989" s="46" t="str">
        <f>IFERROR(VLOOKUP(A:A,变更记录表_产品!A:G,7,0),"")</f>
        <v/>
      </c>
      <c r="H989" s="57" t="str">
        <f>IFERROR(VLOOKUP(A:A,变更记录表_产品!A:I,9,0),"")</f>
        <v/>
      </c>
      <c r="I989" s="57" t="str">
        <f>IFERROR(VLOOKUP(A:A,变更记录表_产品!A:J,10,0),"")</f>
        <v/>
      </c>
      <c r="J989" s="61" t="str">
        <f>IFERROR(VLOOKUP(A:A,变更记录表_产品!A:H,8,0),"")</f>
        <v/>
      </c>
      <c r="K989" s="65" t="str">
        <f>IFERROR(VLOOKUP(A:A,变更记录表_产品!A:M,13,0),"")</f>
        <v/>
      </c>
      <c r="L989" s="65" t="str">
        <f>IFERROR(VLOOKUP(A:A,变更记录表_产品!A:N,14,0),"")</f>
        <v/>
      </c>
      <c r="M989" s="50" t="str">
        <f>IFERROR(VLOOKUP(A:A,变更记录表_产品!A:K,11,0),"")</f>
        <v/>
      </c>
      <c r="N989" s="50" t="str">
        <f>IFERROR(VLOOKUP(A:A,变更记录表_产品!A:L,12,0),"")</f>
        <v/>
      </c>
      <c r="O989" s="20" t="str">
        <f t="shared" ca="1" si="15"/>
        <v/>
      </c>
      <c r="P989" s="65" t="str">
        <f>IFERROR(VLOOKUP(A:A,变更记录表_产品!A:O,15,0),"")</f>
        <v/>
      </c>
      <c r="Q989" s="70" t="str">
        <f>IFERROR(VLOOKUP(A:A,变更记录表_产品!A:P,16,0),"")</f>
        <v/>
      </c>
      <c r="R989" s="40" t="str">
        <f>IFERROR(VLOOKUP(A:A,变更记录表_产品!A:Q,17,0),"")</f>
        <v/>
      </c>
      <c r="S989" s="70"/>
      <c r="T989" s="71" t="s">
        <v>232</v>
      </c>
    </row>
    <row r="990" spans="1:20">
      <c r="A990" s="21"/>
      <c r="B990" s="50" t="str">
        <f>IFERROR(VLOOKUP(A:A,变更记录表_产品!A:B,2,0),"")</f>
        <v/>
      </c>
      <c r="C990" s="43" t="str">
        <f>IFERROR(VLOOKUP(A:A,变更记录表_产品!A:C,3,0),"")</f>
        <v/>
      </c>
      <c r="D990" s="43" t="str">
        <f>IFERROR(VLOOKUP(A:A,变更记录表_产品!A:D,4,0),"")</f>
        <v/>
      </c>
      <c r="E990" s="43" t="str">
        <f>IFERROR(VLOOKUP(A:A,变更记录表_产品!A:E,5,0),"")</f>
        <v/>
      </c>
      <c r="F990" s="40" t="str">
        <f>IFERROR(VLOOKUP(A:A,变更记录表_产品!A:F,6,0),"")</f>
        <v/>
      </c>
      <c r="G990" s="46" t="str">
        <f>IFERROR(VLOOKUP(A:A,变更记录表_产品!A:G,7,0),"")</f>
        <v/>
      </c>
      <c r="H990" s="57" t="str">
        <f>IFERROR(VLOOKUP(A:A,变更记录表_产品!A:I,9,0),"")</f>
        <v/>
      </c>
      <c r="I990" s="57" t="str">
        <f>IFERROR(VLOOKUP(A:A,变更记录表_产品!A:J,10,0),"")</f>
        <v/>
      </c>
      <c r="J990" s="61" t="str">
        <f>IFERROR(VLOOKUP(A:A,变更记录表_产品!A:H,8,0),"")</f>
        <v/>
      </c>
      <c r="K990" s="65" t="str">
        <f>IFERROR(VLOOKUP(A:A,变更记录表_产品!A:M,13,0),"")</f>
        <v/>
      </c>
      <c r="L990" s="65" t="str">
        <f>IFERROR(VLOOKUP(A:A,变更记录表_产品!A:N,14,0),"")</f>
        <v/>
      </c>
      <c r="M990" s="50" t="str">
        <f>IFERROR(VLOOKUP(A:A,变更记录表_产品!A:K,11,0),"")</f>
        <v/>
      </c>
      <c r="N990" s="50" t="str">
        <f>IFERROR(VLOOKUP(A:A,变更记录表_产品!A:L,12,0),"")</f>
        <v/>
      </c>
      <c r="O990" s="20" t="str">
        <f t="shared" ca="1" si="15"/>
        <v/>
      </c>
      <c r="P990" s="65" t="str">
        <f>IFERROR(VLOOKUP(A:A,变更记录表_产品!A:O,15,0),"")</f>
        <v/>
      </c>
      <c r="Q990" s="70" t="str">
        <f>IFERROR(VLOOKUP(A:A,变更记录表_产品!A:P,16,0),"")</f>
        <v/>
      </c>
      <c r="R990" s="40" t="str">
        <f>IFERROR(VLOOKUP(A:A,变更记录表_产品!A:Q,17,0),"")</f>
        <v/>
      </c>
      <c r="S990" s="70"/>
      <c r="T990" s="71" t="s">
        <v>232</v>
      </c>
    </row>
    <row r="991" spans="1:20">
      <c r="A991" s="21"/>
      <c r="B991" s="50" t="str">
        <f>IFERROR(VLOOKUP(A:A,变更记录表_产品!A:B,2,0),"")</f>
        <v/>
      </c>
      <c r="C991" s="43" t="str">
        <f>IFERROR(VLOOKUP(A:A,变更记录表_产品!A:C,3,0),"")</f>
        <v/>
      </c>
      <c r="D991" s="43" t="str">
        <f>IFERROR(VLOOKUP(A:A,变更记录表_产品!A:D,4,0),"")</f>
        <v/>
      </c>
      <c r="E991" s="43" t="str">
        <f>IFERROR(VLOOKUP(A:A,变更记录表_产品!A:E,5,0),"")</f>
        <v/>
      </c>
      <c r="F991" s="40" t="str">
        <f>IFERROR(VLOOKUP(A:A,变更记录表_产品!A:F,6,0),"")</f>
        <v/>
      </c>
      <c r="G991" s="46" t="str">
        <f>IFERROR(VLOOKUP(A:A,变更记录表_产品!A:G,7,0),"")</f>
        <v/>
      </c>
      <c r="H991" s="57" t="str">
        <f>IFERROR(VLOOKUP(A:A,变更记录表_产品!A:I,9,0),"")</f>
        <v/>
      </c>
      <c r="I991" s="57" t="str">
        <f>IFERROR(VLOOKUP(A:A,变更记录表_产品!A:J,10,0),"")</f>
        <v/>
      </c>
      <c r="J991" s="61" t="str">
        <f>IFERROR(VLOOKUP(A:A,变更记录表_产品!A:H,8,0),"")</f>
        <v/>
      </c>
      <c r="K991" s="65" t="str">
        <f>IFERROR(VLOOKUP(A:A,变更记录表_产品!A:M,13,0),"")</f>
        <v/>
      </c>
      <c r="L991" s="65" t="str">
        <f>IFERROR(VLOOKUP(A:A,变更记录表_产品!A:N,14,0),"")</f>
        <v/>
      </c>
      <c r="M991" s="50" t="str">
        <f>IFERROR(VLOOKUP(A:A,变更记录表_产品!A:K,11,0),"")</f>
        <v/>
      </c>
      <c r="N991" s="50" t="str">
        <f>IFERROR(VLOOKUP(A:A,变更记录表_产品!A:L,12,0),"")</f>
        <v/>
      </c>
      <c r="O991" s="20" t="str">
        <f t="shared" ca="1" si="15"/>
        <v/>
      </c>
      <c r="P991" s="65" t="str">
        <f>IFERROR(VLOOKUP(A:A,变更记录表_产品!A:O,15,0),"")</f>
        <v/>
      </c>
      <c r="Q991" s="70" t="str">
        <f>IFERROR(VLOOKUP(A:A,变更记录表_产品!A:P,16,0),"")</f>
        <v/>
      </c>
      <c r="R991" s="40" t="str">
        <f>IFERROR(VLOOKUP(A:A,变更记录表_产品!A:Q,17,0),"")</f>
        <v/>
      </c>
      <c r="S991" s="70"/>
      <c r="T991" s="71" t="s">
        <v>232</v>
      </c>
    </row>
    <row r="992" spans="1:20">
      <c r="A992" s="21"/>
      <c r="B992" s="50" t="str">
        <f>IFERROR(VLOOKUP(A:A,变更记录表_产品!A:B,2,0),"")</f>
        <v/>
      </c>
      <c r="C992" s="43" t="str">
        <f>IFERROR(VLOOKUP(A:A,变更记录表_产品!A:C,3,0),"")</f>
        <v/>
      </c>
      <c r="D992" s="43" t="str">
        <f>IFERROR(VLOOKUP(A:A,变更记录表_产品!A:D,4,0),"")</f>
        <v/>
      </c>
      <c r="E992" s="43" t="str">
        <f>IFERROR(VLOOKUP(A:A,变更记录表_产品!A:E,5,0),"")</f>
        <v/>
      </c>
      <c r="F992" s="40" t="str">
        <f>IFERROR(VLOOKUP(A:A,变更记录表_产品!A:F,6,0),"")</f>
        <v/>
      </c>
      <c r="G992" s="46" t="str">
        <f>IFERROR(VLOOKUP(A:A,变更记录表_产品!A:G,7,0),"")</f>
        <v/>
      </c>
      <c r="H992" s="57" t="str">
        <f>IFERROR(VLOOKUP(A:A,变更记录表_产品!A:I,9,0),"")</f>
        <v/>
      </c>
      <c r="I992" s="57" t="str">
        <f>IFERROR(VLOOKUP(A:A,变更记录表_产品!A:J,10,0),"")</f>
        <v/>
      </c>
      <c r="J992" s="61" t="str">
        <f>IFERROR(VLOOKUP(A:A,变更记录表_产品!A:H,8,0),"")</f>
        <v/>
      </c>
      <c r="K992" s="65" t="str">
        <f>IFERROR(VLOOKUP(A:A,变更记录表_产品!A:M,13,0),"")</f>
        <v/>
      </c>
      <c r="L992" s="65" t="str">
        <f>IFERROR(VLOOKUP(A:A,变更记录表_产品!A:N,14,0),"")</f>
        <v/>
      </c>
      <c r="M992" s="50" t="str">
        <f>IFERROR(VLOOKUP(A:A,变更记录表_产品!A:K,11,0),"")</f>
        <v/>
      </c>
      <c r="N992" s="50" t="str">
        <f>IFERROR(VLOOKUP(A:A,变更记录表_产品!A:L,12,0),"")</f>
        <v/>
      </c>
      <c r="O992" s="20" t="str">
        <f t="shared" ca="1" si="15"/>
        <v/>
      </c>
      <c r="P992" s="65" t="str">
        <f>IFERROR(VLOOKUP(A:A,变更记录表_产品!A:O,15,0),"")</f>
        <v/>
      </c>
      <c r="Q992" s="70" t="str">
        <f>IFERROR(VLOOKUP(A:A,变更记录表_产品!A:P,16,0),"")</f>
        <v/>
      </c>
      <c r="R992" s="40" t="str">
        <f>IFERROR(VLOOKUP(A:A,变更记录表_产品!A:Q,17,0),"")</f>
        <v/>
      </c>
      <c r="S992" s="70"/>
      <c r="T992" s="71" t="s">
        <v>232</v>
      </c>
    </row>
    <row r="993" spans="1:20">
      <c r="A993" s="21"/>
      <c r="B993" s="50" t="str">
        <f>IFERROR(VLOOKUP(A:A,变更记录表_产品!A:B,2,0),"")</f>
        <v/>
      </c>
      <c r="C993" s="43" t="str">
        <f>IFERROR(VLOOKUP(A:A,变更记录表_产品!A:C,3,0),"")</f>
        <v/>
      </c>
      <c r="D993" s="43" t="str">
        <f>IFERROR(VLOOKUP(A:A,变更记录表_产品!A:D,4,0),"")</f>
        <v/>
      </c>
      <c r="E993" s="43" t="str">
        <f>IFERROR(VLOOKUP(A:A,变更记录表_产品!A:E,5,0),"")</f>
        <v/>
      </c>
      <c r="F993" s="40" t="str">
        <f>IFERROR(VLOOKUP(A:A,变更记录表_产品!A:F,6,0),"")</f>
        <v/>
      </c>
      <c r="G993" s="46" t="str">
        <f>IFERROR(VLOOKUP(A:A,变更记录表_产品!A:G,7,0),"")</f>
        <v/>
      </c>
      <c r="H993" s="57" t="str">
        <f>IFERROR(VLOOKUP(A:A,变更记录表_产品!A:I,9,0),"")</f>
        <v/>
      </c>
      <c r="I993" s="57" t="str">
        <f>IFERROR(VLOOKUP(A:A,变更记录表_产品!A:J,10,0),"")</f>
        <v/>
      </c>
      <c r="J993" s="61" t="str">
        <f>IFERROR(VLOOKUP(A:A,变更记录表_产品!A:H,8,0),"")</f>
        <v/>
      </c>
      <c r="K993" s="65" t="str">
        <f>IFERROR(VLOOKUP(A:A,变更记录表_产品!A:M,13,0),"")</f>
        <v/>
      </c>
      <c r="L993" s="65" t="str">
        <f>IFERROR(VLOOKUP(A:A,变更记录表_产品!A:N,14,0),"")</f>
        <v/>
      </c>
      <c r="M993" s="50" t="str">
        <f>IFERROR(VLOOKUP(A:A,变更记录表_产品!A:K,11,0),"")</f>
        <v/>
      </c>
      <c r="N993" s="50" t="str">
        <f>IFERROR(VLOOKUP(A:A,变更记录表_产品!A:L,12,0),"")</f>
        <v/>
      </c>
      <c r="O993" s="20" t="str">
        <f t="shared" ca="1" si="15"/>
        <v/>
      </c>
      <c r="P993" s="65" t="str">
        <f>IFERROR(VLOOKUP(A:A,变更记录表_产品!A:O,15,0),"")</f>
        <v/>
      </c>
      <c r="Q993" s="70" t="str">
        <f>IFERROR(VLOOKUP(A:A,变更记录表_产品!A:P,16,0),"")</f>
        <v/>
      </c>
      <c r="R993" s="40" t="str">
        <f>IFERROR(VLOOKUP(A:A,变更记录表_产品!A:Q,17,0),"")</f>
        <v/>
      </c>
      <c r="S993" s="70"/>
      <c r="T993" s="71" t="s">
        <v>232</v>
      </c>
    </row>
    <row r="994" spans="1:20">
      <c r="A994" s="21"/>
      <c r="B994" s="50" t="str">
        <f>IFERROR(VLOOKUP(A:A,变更记录表_产品!A:B,2,0),"")</f>
        <v/>
      </c>
      <c r="C994" s="43" t="str">
        <f>IFERROR(VLOOKUP(A:A,变更记录表_产品!A:C,3,0),"")</f>
        <v/>
      </c>
      <c r="D994" s="43" t="str">
        <f>IFERROR(VLOOKUP(A:A,变更记录表_产品!A:D,4,0),"")</f>
        <v/>
      </c>
      <c r="E994" s="43" t="str">
        <f>IFERROR(VLOOKUP(A:A,变更记录表_产品!A:E,5,0),"")</f>
        <v/>
      </c>
      <c r="F994" s="40" t="str">
        <f>IFERROR(VLOOKUP(A:A,变更记录表_产品!A:F,6,0),"")</f>
        <v/>
      </c>
      <c r="G994" s="46" t="str">
        <f>IFERROR(VLOOKUP(A:A,变更记录表_产品!A:G,7,0),"")</f>
        <v/>
      </c>
      <c r="H994" s="57" t="str">
        <f>IFERROR(VLOOKUP(A:A,变更记录表_产品!A:I,9,0),"")</f>
        <v/>
      </c>
      <c r="I994" s="57" t="str">
        <f>IFERROR(VLOOKUP(A:A,变更记录表_产品!A:J,10,0),"")</f>
        <v/>
      </c>
      <c r="J994" s="61" t="str">
        <f>IFERROR(VLOOKUP(A:A,变更记录表_产品!A:H,8,0),"")</f>
        <v/>
      </c>
      <c r="K994" s="65" t="str">
        <f>IFERROR(VLOOKUP(A:A,变更记录表_产品!A:M,13,0),"")</f>
        <v/>
      </c>
      <c r="L994" s="65" t="str">
        <f>IFERROR(VLOOKUP(A:A,变更记录表_产品!A:N,14,0),"")</f>
        <v/>
      </c>
      <c r="M994" s="50" t="str">
        <f>IFERROR(VLOOKUP(A:A,变更记录表_产品!A:K,11,0),"")</f>
        <v/>
      </c>
      <c r="N994" s="50" t="str">
        <f>IFERROR(VLOOKUP(A:A,变更记录表_产品!A:L,12,0),"")</f>
        <v/>
      </c>
      <c r="O994" s="20" t="str">
        <f t="shared" ca="1" si="15"/>
        <v/>
      </c>
      <c r="P994" s="65" t="str">
        <f>IFERROR(VLOOKUP(A:A,变更记录表_产品!A:O,15,0),"")</f>
        <v/>
      </c>
      <c r="Q994" s="70" t="str">
        <f>IFERROR(VLOOKUP(A:A,变更记录表_产品!A:P,16,0),"")</f>
        <v/>
      </c>
      <c r="R994" s="40" t="str">
        <f>IFERROR(VLOOKUP(A:A,变更记录表_产品!A:Q,17,0),"")</f>
        <v/>
      </c>
      <c r="S994" s="70"/>
      <c r="T994" s="71" t="s">
        <v>232</v>
      </c>
    </row>
    <row r="995" spans="1:20">
      <c r="A995" s="21"/>
      <c r="B995" s="50" t="str">
        <f>IFERROR(VLOOKUP(A:A,变更记录表_产品!A:B,2,0),"")</f>
        <v/>
      </c>
      <c r="C995" s="43" t="str">
        <f>IFERROR(VLOOKUP(A:A,变更记录表_产品!A:C,3,0),"")</f>
        <v/>
      </c>
      <c r="D995" s="43" t="str">
        <f>IFERROR(VLOOKUP(A:A,变更记录表_产品!A:D,4,0),"")</f>
        <v/>
      </c>
      <c r="E995" s="43" t="str">
        <f>IFERROR(VLOOKUP(A:A,变更记录表_产品!A:E,5,0),"")</f>
        <v/>
      </c>
      <c r="F995" s="40" t="str">
        <f>IFERROR(VLOOKUP(A:A,变更记录表_产品!A:F,6,0),"")</f>
        <v/>
      </c>
      <c r="G995" s="46" t="str">
        <f>IFERROR(VLOOKUP(A:A,变更记录表_产品!A:G,7,0),"")</f>
        <v/>
      </c>
      <c r="H995" s="57" t="str">
        <f>IFERROR(VLOOKUP(A:A,变更记录表_产品!A:I,9,0),"")</f>
        <v/>
      </c>
      <c r="I995" s="57" t="str">
        <f>IFERROR(VLOOKUP(A:A,变更记录表_产品!A:J,10,0),"")</f>
        <v/>
      </c>
      <c r="J995" s="61" t="str">
        <f>IFERROR(VLOOKUP(A:A,变更记录表_产品!A:H,8,0),"")</f>
        <v/>
      </c>
      <c r="K995" s="65" t="str">
        <f>IFERROR(VLOOKUP(A:A,变更记录表_产品!A:M,13,0),"")</f>
        <v/>
      </c>
      <c r="L995" s="65" t="str">
        <f>IFERROR(VLOOKUP(A:A,变更记录表_产品!A:N,14,0),"")</f>
        <v/>
      </c>
      <c r="M995" s="50" t="str">
        <f>IFERROR(VLOOKUP(A:A,变更记录表_产品!A:K,11,0),"")</f>
        <v/>
      </c>
      <c r="N995" s="50" t="str">
        <f>IFERROR(VLOOKUP(A:A,变更记录表_产品!A:L,12,0),"")</f>
        <v/>
      </c>
      <c r="O995" s="20" t="str">
        <f t="shared" ca="1" si="15"/>
        <v/>
      </c>
      <c r="P995" s="65" t="str">
        <f>IFERROR(VLOOKUP(A:A,变更记录表_产品!A:O,15,0),"")</f>
        <v/>
      </c>
      <c r="Q995" s="70" t="str">
        <f>IFERROR(VLOOKUP(A:A,变更记录表_产品!A:P,16,0),"")</f>
        <v/>
      </c>
      <c r="R995" s="40" t="str">
        <f>IFERROR(VLOOKUP(A:A,变更记录表_产品!A:Q,17,0),"")</f>
        <v/>
      </c>
      <c r="S995" s="70"/>
      <c r="T995" s="71" t="s">
        <v>232</v>
      </c>
    </row>
    <row r="996" spans="1:20">
      <c r="A996" s="21"/>
      <c r="B996" s="50" t="str">
        <f>IFERROR(VLOOKUP(A:A,变更记录表_产品!A:B,2,0),"")</f>
        <v/>
      </c>
      <c r="C996" s="43" t="str">
        <f>IFERROR(VLOOKUP(A:A,变更记录表_产品!A:C,3,0),"")</f>
        <v/>
      </c>
      <c r="D996" s="43" t="str">
        <f>IFERROR(VLOOKUP(A:A,变更记录表_产品!A:D,4,0),"")</f>
        <v/>
      </c>
      <c r="E996" s="43" t="str">
        <f>IFERROR(VLOOKUP(A:A,变更记录表_产品!A:E,5,0),"")</f>
        <v/>
      </c>
      <c r="F996" s="40" t="str">
        <f>IFERROR(VLOOKUP(A:A,变更记录表_产品!A:F,6,0),"")</f>
        <v/>
      </c>
      <c r="G996" s="46" t="str">
        <f>IFERROR(VLOOKUP(A:A,变更记录表_产品!A:G,7,0),"")</f>
        <v/>
      </c>
      <c r="H996" s="57" t="str">
        <f>IFERROR(VLOOKUP(A:A,变更记录表_产品!A:I,9,0),"")</f>
        <v/>
      </c>
      <c r="I996" s="57" t="str">
        <f>IFERROR(VLOOKUP(A:A,变更记录表_产品!A:J,10,0),"")</f>
        <v/>
      </c>
      <c r="J996" s="61" t="str">
        <f>IFERROR(VLOOKUP(A:A,变更记录表_产品!A:H,8,0),"")</f>
        <v/>
      </c>
      <c r="K996" s="65" t="str">
        <f>IFERROR(VLOOKUP(A:A,变更记录表_产品!A:M,13,0),"")</f>
        <v/>
      </c>
      <c r="L996" s="65" t="str">
        <f>IFERROR(VLOOKUP(A:A,变更记录表_产品!A:N,14,0),"")</f>
        <v/>
      </c>
      <c r="M996" s="50" t="str">
        <f>IFERROR(VLOOKUP(A:A,变更记录表_产品!A:K,11,0),"")</f>
        <v/>
      </c>
      <c r="N996" s="50" t="str">
        <f>IFERROR(VLOOKUP(A:A,变更记录表_产品!A:L,12,0),"")</f>
        <v/>
      </c>
      <c r="O996" s="20" t="str">
        <f t="shared" ca="1" si="15"/>
        <v/>
      </c>
      <c r="P996" s="65" t="str">
        <f>IFERROR(VLOOKUP(A:A,变更记录表_产品!A:O,15,0),"")</f>
        <v/>
      </c>
      <c r="Q996" s="70" t="str">
        <f>IFERROR(VLOOKUP(A:A,变更记录表_产品!A:P,16,0),"")</f>
        <v/>
      </c>
      <c r="R996" s="40" t="str">
        <f>IFERROR(VLOOKUP(A:A,变更记录表_产品!A:Q,17,0),"")</f>
        <v/>
      </c>
      <c r="S996" s="70"/>
      <c r="T996" s="71" t="s">
        <v>232</v>
      </c>
    </row>
    <row r="997" spans="1:20">
      <c r="A997" s="21"/>
      <c r="B997" s="50" t="str">
        <f>IFERROR(VLOOKUP(A:A,变更记录表_产品!A:B,2,0),"")</f>
        <v/>
      </c>
      <c r="C997" s="43" t="str">
        <f>IFERROR(VLOOKUP(A:A,变更记录表_产品!A:C,3,0),"")</f>
        <v/>
      </c>
      <c r="D997" s="43" t="str">
        <f>IFERROR(VLOOKUP(A:A,变更记录表_产品!A:D,4,0),"")</f>
        <v/>
      </c>
      <c r="E997" s="43" t="str">
        <f>IFERROR(VLOOKUP(A:A,变更记录表_产品!A:E,5,0),"")</f>
        <v/>
      </c>
      <c r="F997" s="40" t="str">
        <f>IFERROR(VLOOKUP(A:A,变更记录表_产品!A:F,6,0),"")</f>
        <v/>
      </c>
      <c r="G997" s="46" t="str">
        <f>IFERROR(VLOOKUP(A:A,变更记录表_产品!A:G,7,0),"")</f>
        <v/>
      </c>
      <c r="H997" s="57" t="str">
        <f>IFERROR(VLOOKUP(A:A,变更记录表_产品!A:I,9,0),"")</f>
        <v/>
      </c>
      <c r="I997" s="57" t="str">
        <f>IFERROR(VLOOKUP(A:A,变更记录表_产品!A:J,10,0),"")</f>
        <v/>
      </c>
      <c r="J997" s="61" t="str">
        <f>IFERROR(VLOOKUP(A:A,变更记录表_产品!A:H,8,0),"")</f>
        <v/>
      </c>
      <c r="K997" s="65" t="str">
        <f>IFERROR(VLOOKUP(A:A,变更记录表_产品!A:M,13,0),"")</f>
        <v/>
      </c>
      <c r="L997" s="65" t="str">
        <f>IFERROR(VLOOKUP(A:A,变更记录表_产品!A:N,14,0),"")</f>
        <v/>
      </c>
      <c r="M997" s="50" t="str">
        <f>IFERROR(VLOOKUP(A:A,变更记录表_产品!A:K,11,0),"")</f>
        <v/>
      </c>
      <c r="N997" s="50" t="str">
        <f>IFERROR(VLOOKUP(A:A,变更记录表_产品!A:L,12,0),"")</f>
        <v/>
      </c>
      <c r="O997" s="20" t="str">
        <f t="shared" ca="1" si="15"/>
        <v/>
      </c>
      <c r="P997" s="65" t="str">
        <f>IFERROR(VLOOKUP(A:A,变更记录表_产品!A:O,15,0),"")</f>
        <v/>
      </c>
      <c r="Q997" s="70" t="str">
        <f>IFERROR(VLOOKUP(A:A,变更记录表_产品!A:P,16,0),"")</f>
        <v/>
      </c>
      <c r="R997" s="40" t="str">
        <f>IFERROR(VLOOKUP(A:A,变更记录表_产品!A:Q,17,0),"")</f>
        <v/>
      </c>
      <c r="S997" s="70"/>
      <c r="T997" s="71" t="s">
        <v>232</v>
      </c>
    </row>
    <row r="998" spans="1:20">
      <c r="A998" s="21"/>
      <c r="B998" s="50" t="str">
        <f>IFERROR(VLOOKUP(A:A,变更记录表_产品!A:B,2,0),"")</f>
        <v/>
      </c>
      <c r="C998" s="43" t="str">
        <f>IFERROR(VLOOKUP(A:A,变更记录表_产品!A:C,3,0),"")</f>
        <v/>
      </c>
      <c r="D998" s="43" t="str">
        <f>IFERROR(VLOOKUP(A:A,变更记录表_产品!A:D,4,0),"")</f>
        <v/>
      </c>
      <c r="E998" s="43" t="str">
        <f>IFERROR(VLOOKUP(A:A,变更记录表_产品!A:E,5,0),"")</f>
        <v/>
      </c>
      <c r="F998" s="40" t="str">
        <f>IFERROR(VLOOKUP(A:A,变更记录表_产品!A:F,6,0),"")</f>
        <v/>
      </c>
      <c r="G998" s="46" t="str">
        <f>IFERROR(VLOOKUP(A:A,变更记录表_产品!A:G,7,0),"")</f>
        <v/>
      </c>
      <c r="H998" s="57" t="str">
        <f>IFERROR(VLOOKUP(A:A,变更记录表_产品!A:I,9,0),"")</f>
        <v/>
      </c>
      <c r="I998" s="57" t="str">
        <f>IFERROR(VLOOKUP(A:A,变更记录表_产品!A:J,10,0),"")</f>
        <v/>
      </c>
      <c r="J998" s="61" t="str">
        <f>IFERROR(VLOOKUP(A:A,变更记录表_产品!A:H,8,0),"")</f>
        <v/>
      </c>
      <c r="K998" s="65" t="str">
        <f>IFERROR(VLOOKUP(A:A,变更记录表_产品!A:M,13,0),"")</f>
        <v/>
      </c>
      <c r="L998" s="65" t="str">
        <f>IFERROR(VLOOKUP(A:A,变更记录表_产品!A:N,14,0),"")</f>
        <v/>
      </c>
      <c r="M998" s="50" t="str">
        <f>IFERROR(VLOOKUP(A:A,变更记录表_产品!A:K,11,0),"")</f>
        <v/>
      </c>
      <c r="N998" s="50" t="str">
        <f>IFERROR(VLOOKUP(A:A,变更记录表_产品!A:L,12,0),"")</f>
        <v/>
      </c>
      <c r="O998" s="20" t="str">
        <f t="shared" ca="1" si="15"/>
        <v/>
      </c>
      <c r="P998" s="65" t="str">
        <f>IFERROR(VLOOKUP(A:A,变更记录表_产品!A:O,15,0),"")</f>
        <v/>
      </c>
      <c r="Q998" s="70" t="str">
        <f>IFERROR(VLOOKUP(A:A,变更记录表_产品!A:P,16,0),"")</f>
        <v/>
      </c>
      <c r="R998" s="40" t="str">
        <f>IFERROR(VLOOKUP(A:A,变更记录表_产品!A:Q,17,0),"")</f>
        <v/>
      </c>
      <c r="S998" s="70"/>
      <c r="T998" s="71" t="s">
        <v>232</v>
      </c>
    </row>
    <row r="999" spans="1:20">
      <c r="A999" s="21"/>
      <c r="B999" s="50" t="str">
        <f>IFERROR(VLOOKUP(A:A,变更记录表_产品!A:B,2,0),"")</f>
        <v/>
      </c>
      <c r="C999" s="43" t="str">
        <f>IFERROR(VLOOKUP(A:A,变更记录表_产品!A:C,3,0),"")</f>
        <v/>
      </c>
      <c r="D999" s="43" t="str">
        <f>IFERROR(VLOOKUP(A:A,变更记录表_产品!A:D,4,0),"")</f>
        <v/>
      </c>
      <c r="E999" s="43" t="str">
        <f>IFERROR(VLOOKUP(A:A,变更记录表_产品!A:E,5,0),"")</f>
        <v/>
      </c>
      <c r="F999" s="40" t="str">
        <f>IFERROR(VLOOKUP(A:A,变更记录表_产品!A:F,6,0),"")</f>
        <v/>
      </c>
      <c r="G999" s="46" t="str">
        <f>IFERROR(VLOOKUP(A:A,变更记录表_产品!A:G,7,0),"")</f>
        <v/>
      </c>
      <c r="H999" s="57" t="str">
        <f>IFERROR(VLOOKUP(A:A,变更记录表_产品!A:I,9,0),"")</f>
        <v/>
      </c>
      <c r="I999" s="57" t="str">
        <f>IFERROR(VLOOKUP(A:A,变更记录表_产品!A:J,10,0),"")</f>
        <v/>
      </c>
      <c r="J999" s="61" t="str">
        <f>IFERROR(VLOOKUP(A:A,变更记录表_产品!A:H,8,0),"")</f>
        <v/>
      </c>
      <c r="K999" s="65" t="str">
        <f>IFERROR(VLOOKUP(A:A,变更记录表_产品!A:M,13,0),"")</f>
        <v/>
      </c>
      <c r="L999" s="65" t="str">
        <f>IFERROR(VLOOKUP(A:A,变更记录表_产品!A:N,14,0),"")</f>
        <v/>
      </c>
      <c r="M999" s="50" t="str">
        <f>IFERROR(VLOOKUP(A:A,变更记录表_产品!A:K,11,0),"")</f>
        <v/>
      </c>
      <c r="N999" s="50" t="str">
        <f>IFERROR(VLOOKUP(A:A,变更记录表_产品!A:L,12,0),"")</f>
        <v/>
      </c>
      <c r="O999" s="20" t="str">
        <f t="shared" ca="1" si="15"/>
        <v/>
      </c>
      <c r="P999" s="65" t="str">
        <f>IFERROR(VLOOKUP(A:A,变更记录表_产品!A:O,15,0),"")</f>
        <v/>
      </c>
      <c r="Q999" s="70" t="str">
        <f>IFERROR(VLOOKUP(A:A,变更记录表_产品!A:P,16,0),"")</f>
        <v/>
      </c>
      <c r="R999" s="40" t="str">
        <f>IFERROR(VLOOKUP(A:A,变更记录表_产品!A:Q,17,0),"")</f>
        <v/>
      </c>
      <c r="S999" s="70"/>
      <c r="T999" s="71" t="s">
        <v>232</v>
      </c>
    </row>
    <row r="1000" spans="1:20">
      <c r="A1000" s="21"/>
      <c r="B1000" s="50" t="str">
        <f>IFERROR(VLOOKUP(A:A,变更记录表_产品!A:B,2,0),"")</f>
        <v/>
      </c>
      <c r="C1000" s="43" t="str">
        <f>IFERROR(VLOOKUP(A:A,变更记录表_产品!A:C,3,0),"")</f>
        <v/>
      </c>
      <c r="D1000" s="43" t="str">
        <f>IFERROR(VLOOKUP(A:A,变更记录表_产品!A:D,4,0),"")</f>
        <v/>
      </c>
      <c r="E1000" s="43" t="str">
        <f>IFERROR(VLOOKUP(A:A,变更记录表_产品!A:E,5,0),"")</f>
        <v/>
      </c>
      <c r="F1000" s="40" t="str">
        <f>IFERROR(VLOOKUP(A:A,变更记录表_产品!A:F,6,0),"")</f>
        <v/>
      </c>
      <c r="G1000" s="46" t="str">
        <f>IFERROR(VLOOKUP(A:A,变更记录表_产品!A:G,7,0),"")</f>
        <v/>
      </c>
      <c r="H1000" s="57" t="str">
        <f>IFERROR(VLOOKUP(A:A,变更记录表_产品!A:I,9,0),"")</f>
        <v/>
      </c>
      <c r="I1000" s="57" t="str">
        <f>IFERROR(VLOOKUP(A:A,变更记录表_产品!A:J,10,0),"")</f>
        <v/>
      </c>
      <c r="J1000" s="61" t="str">
        <f>IFERROR(VLOOKUP(A:A,变更记录表_产品!A:H,8,0),"")</f>
        <v/>
      </c>
      <c r="K1000" s="65" t="str">
        <f>IFERROR(VLOOKUP(A:A,变更记录表_产品!A:M,13,0),"")</f>
        <v/>
      </c>
      <c r="L1000" s="65" t="str">
        <f>IFERROR(VLOOKUP(A:A,变更记录表_产品!A:N,14,0),"")</f>
        <v/>
      </c>
      <c r="M1000" s="50" t="str">
        <f>IFERROR(VLOOKUP(A:A,变更记录表_产品!A:K,11,0),"")</f>
        <v/>
      </c>
      <c r="N1000" s="50" t="str">
        <f>IFERROR(VLOOKUP(A:A,变更记录表_产品!A:L,12,0),"")</f>
        <v/>
      </c>
      <c r="O1000" s="20" t="str">
        <f t="shared" ca="1" si="15"/>
        <v/>
      </c>
      <c r="P1000" s="65" t="str">
        <f>IFERROR(VLOOKUP(A:A,变更记录表_产品!A:O,15,0),"")</f>
        <v/>
      </c>
      <c r="Q1000" s="70" t="str">
        <f>IFERROR(VLOOKUP(A:A,变更记录表_产品!A:P,16,0),"")</f>
        <v/>
      </c>
      <c r="R1000" s="40" t="str">
        <f>IFERROR(VLOOKUP(A:A,变更记录表_产品!A:Q,17,0),"")</f>
        <v/>
      </c>
      <c r="S1000" s="70"/>
      <c r="T1000" s="71" t="s">
        <v>232</v>
      </c>
    </row>
    <row r="1001" spans="1:20">
      <c r="A1001" s="21"/>
      <c r="B1001" s="50" t="str">
        <f>IFERROR(VLOOKUP(A:A,变更记录表_产品!A:B,2,0),"")</f>
        <v/>
      </c>
      <c r="C1001" s="43" t="str">
        <f>IFERROR(VLOOKUP(A:A,变更记录表_产品!A:C,3,0),"")</f>
        <v/>
      </c>
      <c r="D1001" s="43" t="str">
        <f>IFERROR(VLOOKUP(A:A,变更记录表_产品!A:D,4,0),"")</f>
        <v/>
      </c>
      <c r="E1001" s="43" t="str">
        <f>IFERROR(VLOOKUP(A:A,变更记录表_产品!A:E,5,0),"")</f>
        <v/>
      </c>
      <c r="F1001" s="40" t="str">
        <f>IFERROR(VLOOKUP(A:A,变更记录表_产品!A:F,6,0),"")</f>
        <v/>
      </c>
      <c r="G1001" s="46" t="str">
        <f>IFERROR(VLOOKUP(A:A,变更记录表_产品!A:G,7,0),"")</f>
        <v/>
      </c>
      <c r="H1001" s="57" t="str">
        <f>IFERROR(VLOOKUP(A:A,变更记录表_产品!A:I,9,0),"")</f>
        <v/>
      </c>
      <c r="I1001" s="57" t="str">
        <f>IFERROR(VLOOKUP(A:A,变更记录表_产品!A:J,10,0),"")</f>
        <v/>
      </c>
      <c r="J1001" s="61" t="str">
        <f>IFERROR(VLOOKUP(A:A,变更记录表_产品!A:H,8,0),"")</f>
        <v/>
      </c>
      <c r="K1001" s="65" t="str">
        <f>IFERROR(VLOOKUP(A:A,变更记录表_产品!A:M,13,0),"")</f>
        <v/>
      </c>
      <c r="L1001" s="65" t="str">
        <f>IFERROR(VLOOKUP(A:A,变更记录表_产品!A:N,14,0),"")</f>
        <v/>
      </c>
      <c r="M1001" s="50" t="str">
        <f>IFERROR(VLOOKUP(A:A,变更记录表_产品!A:K,11,0),"")</f>
        <v/>
      </c>
      <c r="N1001" s="50" t="str">
        <f>IFERROR(VLOOKUP(A:A,变更记录表_产品!A:L,12,0),"")</f>
        <v/>
      </c>
      <c r="O1001" s="20" t="str">
        <f t="shared" ca="1" si="15"/>
        <v/>
      </c>
      <c r="P1001" s="65" t="str">
        <f>IFERROR(VLOOKUP(A:A,变更记录表_产品!A:O,15,0),"")</f>
        <v/>
      </c>
      <c r="Q1001" s="57"/>
      <c r="R1001" s="40" t="str">
        <f>IFERROR(VLOOKUP(A:A,变更记录表_产品!A:Q,17,0),"")</f>
        <v/>
      </c>
      <c r="S1001" s="70"/>
      <c r="T1001" s="71" t="s">
        <v>232</v>
      </c>
    </row>
    <row r="1002" spans="1:20">
      <c r="A1002" s="21"/>
      <c r="B1002" s="51"/>
      <c r="C1002" s="53"/>
      <c r="D1002" s="53"/>
      <c r="E1002" s="41"/>
      <c r="F1002" s="41"/>
      <c r="G1002" s="44"/>
      <c r="H1002" s="58"/>
      <c r="I1002" s="58"/>
      <c r="L1002" s="58"/>
      <c r="M1002" s="66"/>
      <c r="N1002" s="66"/>
      <c r="O1002" s="22"/>
      <c r="P1002" s="57"/>
      <c r="Q1002" s="57"/>
      <c r="R1002" s="61"/>
    </row>
    <row r="1003" spans="1:20">
      <c r="A1003" s="21"/>
      <c r="B1003" s="51"/>
      <c r="C1003" s="53"/>
      <c r="D1003" s="53"/>
      <c r="E1003" s="41"/>
      <c r="F1003" s="41"/>
      <c r="G1003" s="44"/>
      <c r="H1003" s="58"/>
      <c r="I1003" s="58"/>
      <c r="L1003" s="58"/>
      <c r="M1003" s="66"/>
      <c r="N1003" s="66"/>
      <c r="O1003" s="22"/>
      <c r="P1003" s="57"/>
      <c r="Q1003" s="57"/>
      <c r="R1003" s="61"/>
    </row>
    <row r="1004" spans="1:20">
      <c r="A1004" s="21"/>
      <c r="B1004" s="51"/>
      <c r="C1004" s="53"/>
      <c r="D1004" s="53"/>
      <c r="E1004" s="41"/>
      <c r="F1004" s="41"/>
      <c r="G1004" s="44"/>
      <c r="H1004" s="58"/>
      <c r="I1004" s="58"/>
      <c r="L1004" s="58"/>
      <c r="M1004" s="66"/>
      <c r="N1004" s="66"/>
      <c r="O1004" s="22"/>
      <c r="P1004" s="57"/>
      <c r="Q1004" s="57"/>
      <c r="R1004" s="61"/>
    </row>
    <row r="1005" spans="1:20">
      <c r="A1005" s="21"/>
      <c r="B1005" s="51"/>
      <c r="C1005" s="53"/>
      <c r="D1005" s="53"/>
      <c r="E1005" s="41"/>
      <c r="F1005" s="41"/>
      <c r="G1005" s="44"/>
      <c r="H1005" s="58"/>
      <c r="I1005" s="58"/>
      <c r="L1005" s="58"/>
      <c r="M1005" s="66"/>
      <c r="N1005" s="66"/>
      <c r="O1005" s="22"/>
      <c r="P1005" s="57"/>
      <c r="Q1005" s="57"/>
      <c r="R1005" s="61"/>
    </row>
    <row r="1006" spans="1:20">
      <c r="A1006" s="21"/>
      <c r="B1006" s="51"/>
      <c r="C1006" s="53"/>
      <c r="D1006" s="53"/>
      <c r="E1006" s="41"/>
      <c r="F1006" s="41"/>
      <c r="G1006" s="44"/>
      <c r="H1006" s="58"/>
      <c r="I1006" s="58"/>
      <c r="L1006" s="58"/>
      <c r="M1006" s="66"/>
      <c r="N1006" s="66"/>
      <c r="O1006" s="22"/>
      <c r="P1006" s="57"/>
      <c r="Q1006" s="57"/>
      <c r="R1006" s="61"/>
    </row>
    <row r="1007" spans="1:20">
      <c r="A1007" s="21"/>
      <c r="B1007" s="51"/>
      <c r="C1007" s="53"/>
      <c r="D1007" s="53"/>
      <c r="E1007" s="41"/>
      <c r="F1007" s="41"/>
      <c r="G1007" s="44"/>
      <c r="H1007" s="58"/>
      <c r="I1007" s="58"/>
      <c r="L1007" s="58"/>
      <c r="M1007" s="66"/>
      <c r="N1007" s="66"/>
      <c r="O1007" s="22"/>
      <c r="P1007" s="57"/>
      <c r="Q1007" s="57"/>
      <c r="R1007" s="61"/>
    </row>
    <row r="1008" spans="1:20">
      <c r="A1008" s="21"/>
      <c r="B1008" s="51"/>
      <c r="C1008" s="53"/>
      <c r="D1008" s="53"/>
      <c r="E1008" s="41"/>
      <c r="F1008" s="41"/>
      <c r="G1008" s="44"/>
      <c r="H1008" s="58"/>
      <c r="I1008" s="58"/>
      <c r="L1008" s="58"/>
      <c r="M1008" s="66"/>
      <c r="N1008" s="66"/>
      <c r="O1008" s="22"/>
      <c r="P1008" s="57"/>
      <c r="Q1008" s="57"/>
      <c r="R1008" s="61"/>
    </row>
    <row r="1009" spans="1:18">
      <c r="A1009" s="21"/>
      <c r="B1009" s="51"/>
      <c r="C1009" s="53"/>
      <c r="D1009" s="53"/>
      <c r="E1009" s="41"/>
      <c r="F1009" s="41"/>
      <c r="G1009" s="44"/>
      <c r="H1009" s="58"/>
      <c r="I1009" s="58"/>
      <c r="L1009" s="58"/>
      <c r="M1009" s="66"/>
      <c r="N1009" s="66"/>
      <c r="O1009" s="22"/>
      <c r="P1009" s="57"/>
      <c r="Q1009" s="57"/>
      <c r="R1009" s="61"/>
    </row>
    <row r="1010" spans="1:18">
      <c r="A1010" s="21"/>
      <c r="B1010" s="51"/>
      <c r="C1010" s="53"/>
      <c r="D1010" s="53"/>
      <c r="E1010" s="41"/>
      <c r="F1010" s="41"/>
      <c r="G1010" s="44"/>
      <c r="H1010" s="58"/>
      <c r="I1010" s="58"/>
      <c r="L1010" s="58"/>
      <c r="M1010" s="66"/>
      <c r="N1010" s="66"/>
      <c r="O1010" s="22"/>
      <c r="P1010" s="57"/>
      <c r="Q1010" s="57"/>
      <c r="R1010" s="61"/>
    </row>
    <row r="1011" spans="1:18">
      <c r="A1011" s="21"/>
      <c r="B1011" s="51"/>
      <c r="C1011" s="53"/>
      <c r="D1011" s="53"/>
      <c r="E1011" s="41"/>
      <c r="F1011" s="41"/>
      <c r="G1011" s="44"/>
      <c r="H1011" s="58"/>
      <c r="I1011" s="58"/>
      <c r="L1011" s="58"/>
      <c r="M1011" s="66"/>
      <c r="N1011" s="66"/>
      <c r="O1011" s="22"/>
      <c r="P1011" s="57"/>
      <c r="Q1011" s="57"/>
      <c r="R1011" s="61"/>
    </row>
    <row r="1012" spans="1:18">
      <c r="A1012" s="21"/>
      <c r="B1012" s="51"/>
      <c r="C1012" s="53"/>
      <c r="D1012" s="53"/>
      <c r="E1012" s="41"/>
      <c r="F1012" s="41"/>
      <c r="G1012" s="44"/>
      <c r="H1012" s="58"/>
      <c r="I1012" s="58"/>
      <c r="L1012" s="58"/>
      <c r="M1012" s="66"/>
      <c r="N1012" s="66"/>
      <c r="O1012" s="22"/>
      <c r="P1012" s="57"/>
      <c r="Q1012" s="57"/>
      <c r="R1012" s="61"/>
    </row>
    <row r="1013" spans="1:18">
      <c r="A1013" s="21"/>
      <c r="B1013" s="51"/>
      <c r="C1013" s="53"/>
      <c r="D1013" s="53"/>
      <c r="E1013" s="41"/>
      <c r="F1013" s="41"/>
      <c r="G1013" s="44"/>
      <c r="H1013" s="58"/>
      <c r="I1013" s="58"/>
      <c r="L1013" s="58"/>
      <c r="M1013" s="66"/>
      <c r="N1013" s="66"/>
      <c r="O1013" s="22"/>
      <c r="P1013" s="57"/>
      <c r="Q1013" s="57"/>
      <c r="R1013" s="61"/>
    </row>
    <row r="1014" spans="1:18">
      <c r="A1014" s="21"/>
      <c r="B1014" s="51"/>
      <c r="C1014" s="53"/>
      <c r="D1014" s="53"/>
      <c r="E1014" s="41"/>
      <c r="F1014" s="41"/>
      <c r="G1014" s="44"/>
      <c r="H1014" s="58"/>
      <c r="I1014" s="58"/>
      <c r="L1014" s="58"/>
      <c r="M1014" s="66"/>
      <c r="N1014" s="66"/>
      <c r="O1014" s="22"/>
      <c r="P1014" s="57"/>
      <c r="Q1014" s="57"/>
      <c r="R1014" s="61"/>
    </row>
    <row r="1015" spans="1:18">
      <c r="A1015" s="21"/>
      <c r="B1015" s="51"/>
      <c r="C1015" s="53"/>
      <c r="D1015" s="53"/>
      <c r="E1015" s="41"/>
      <c r="F1015" s="41"/>
      <c r="G1015" s="44"/>
      <c r="H1015" s="58"/>
      <c r="I1015" s="58"/>
      <c r="L1015" s="58"/>
      <c r="M1015" s="66"/>
      <c r="N1015" s="66"/>
      <c r="O1015" s="22"/>
      <c r="P1015" s="57"/>
      <c r="Q1015" s="57"/>
      <c r="R1015" s="61"/>
    </row>
    <row r="1016" spans="1:18">
      <c r="A1016" s="21"/>
      <c r="B1016" s="51"/>
      <c r="C1016" s="53"/>
      <c r="D1016" s="53"/>
      <c r="E1016" s="41"/>
      <c r="F1016" s="41"/>
      <c r="G1016" s="44"/>
      <c r="H1016" s="58"/>
      <c r="I1016" s="58"/>
      <c r="L1016" s="58"/>
      <c r="M1016" s="66"/>
      <c r="N1016" s="66"/>
      <c r="O1016" s="22"/>
      <c r="P1016" s="57"/>
      <c r="Q1016" s="57"/>
      <c r="R1016" s="61"/>
    </row>
    <row r="1017" spans="1:18">
      <c r="A1017" s="21"/>
      <c r="B1017" s="51"/>
      <c r="C1017" s="53"/>
      <c r="D1017" s="53"/>
      <c r="E1017" s="41"/>
      <c r="F1017" s="41"/>
      <c r="G1017" s="44"/>
      <c r="H1017" s="58"/>
      <c r="I1017" s="58"/>
      <c r="L1017" s="58"/>
      <c r="M1017" s="66"/>
      <c r="N1017" s="66"/>
      <c r="O1017" s="22"/>
      <c r="P1017" s="57"/>
      <c r="Q1017" s="57"/>
      <c r="R1017" s="61"/>
    </row>
    <row r="1018" spans="1:18">
      <c r="A1018" s="21"/>
      <c r="B1018" s="51"/>
      <c r="C1018" s="53"/>
      <c r="D1018" s="53"/>
      <c r="E1018" s="41"/>
      <c r="F1018" s="41"/>
      <c r="G1018" s="44"/>
      <c r="H1018" s="58"/>
      <c r="I1018" s="58"/>
      <c r="L1018" s="58"/>
      <c r="M1018" s="66"/>
      <c r="N1018" s="66"/>
      <c r="O1018" s="22"/>
      <c r="P1018" s="57"/>
      <c r="Q1018" s="57"/>
      <c r="R1018" s="61"/>
    </row>
    <row r="1019" spans="1:18">
      <c r="A1019" s="21"/>
      <c r="B1019" s="51"/>
      <c r="C1019" s="53"/>
      <c r="D1019" s="53"/>
      <c r="E1019" s="41"/>
      <c r="F1019" s="41"/>
      <c r="G1019" s="44"/>
      <c r="H1019" s="58"/>
      <c r="I1019" s="58"/>
      <c r="L1019" s="58"/>
      <c r="M1019" s="66"/>
      <c r="N1019" s="66"/>
      <c r="O1019" s="22"/>
      <c r="P1019" s="57"/>
      <c r="Q1019" s="57"/>
      <c r="R1019" s="61"/>
    </row>
    <row r="1020" spans="1:18">
      <c r="A1020" s="21"/>
      <c r="B1020" s="51"/>
      <c r="C1020" s="53"/>
      <c r="D1020" s="53"/>
      <c r="E1020" s="41"/>
      <c r="F1020" s="41"/>
      <c r="G1020" s="44"/>
      <c r="H1020" s="58"/>
      <c r="I1020" s="58"/>
      <c r="L1020" s="58"/>
      <c r="M1020" s="66"/>
      <c r="N1020" s="66"/>
      <c r="O1020" s="22"/>
      <c r="P1020" s="57"/>
      <c r="Q1020" s="57"/>
      <c r="R1020" s="61"/>
    </row>
    <row r="1021" spans="1:18">
      <c r="A1021" s="21"/>
      <c r="B1021" s="51"/>
      <c r="C1021" s="53"/>
      <c r="D1021" s="53"/>
      <c r="E1021" s="41"/>
      <c r="F1021" s="41"/>
      <c r="G1021" s="44"/>
      <c r="H1021" s="58"/>
      <c r="I1021" s="58"/>
      <c r="L1021" s="58"/>
      <c r="M1021" s="66"/>
      <c r="N1021" s="66"/>
      <c r="O1021" s="22"/>
      <c r="P1021" s="57"/>
      <c r="Q1021" s="57"/>
      <c r="R1021" s="61"/>
    </row>
    <row r="1022" spans="1:18">
      <c r="A1022" s="21"/>
      <c r="B1022" s="51"/>
      <c r="C1022" s="53"/>
      <c r="D1022" s="53"/>
      <c r="E1022" s="41"/>
      <c r="F1022" s="41"/>
      <c r="G1022" s="44"/>
      <c r="H1022" s="58"/>
      <c r="I1022" s="58"/>
      <c r="L1022" s="58"/>
      <c r="M1022" s="66"/>
      <c r="N1022" s="66"/>
      <c r="O1022" s="22"/>
      <c r="P1022" s="57"/>
      <c r="Q1022" s="57"/>
      <c r="R1022" s="61"/>
    </row>
    <row r="1023" spans="1:18">
      <c r="A1023" s="21"/>
      <c r="B1023" s="51"/>
      <c r="C1023" s="53"/>
      <c r="D1023" s="53"/>
      <c r="E1023" s="41"/>
      <c r="F1023" s="41"/>
      <c r="G1023" s="44"/>
      <c r="H1023" s="58"/>
      <c r="I1023" s="58"/>
      <c r="L1023" s="58"/>
      <c r="M1023" s="66"/>
      <c r="N1023" s="66"/>
      <c r="O1023" s="22"/>
      <c r="P1023" s="57"/>
      <c r="Q1023" s="57"/>
      <c r="R1023" s="61"/>
    </row>
    <row r="1024" spans="1:18">
      <c r="A1024" s="21"/>
      <c r="B1024" s="51"/>
      <c r="C1024" s="53"/>
      <c r="D1024" s="53"/>
      <c r="E1024" s="41"/>
      <c r="F1024" s="41"/>
      <c r="G1024" s="44"/>
      <c r="H1024" s="58"/>
      <c r="I1024" s="58"/>
      <c r="L1024" s="58"/>
      <c r="M1024" s="66"/>
      <c r="N1024" s="66"/>
      <c r="O1024" s="22"/>
      <c r="P1024" s="57"/>
      <c r="Q1024" s="57"/>
      <c r="R1024" s="61"/>
    </row>
    <row r="1025" spans="1:18">
      <c r="A1025" s="21"/>
      <c r="B1025" s="51"/>
      <c r="C1025" s="53"/>
      <c r="D1025" s="53"/>
      <c r="E1025" s="41"/>
      <c r="F1025" s="41"/>
      <c r="G1025" s="44"/>
      <c r="H1025" s="58"/>
      <c r="I1025" s="58"/>
      <c r="L1025" s="58"/>
      <c r="M1025" s="66"/>
      <c r="N1025" s="66"/>
      <c r="O1025" s="22"/>
      <c r="P1025" s="57"/>
      <c r="Q1025" s="57"/>
      <c r="R1025" s="61"/>
    </row>
    <row r="1026" spans="1:18">
      <c r="A1026" s="21"/>
      <c r="B1026" s="51"/>
      <c r="C1026" s="53"/>
      <c r="D1026" s="53"/>
      <c r="E1026" s="41"/>
      <c r="F1026" s="41"/>
      <c r="G1026" s="44"/>
      <c r="H1026" s="58"/>
      <c r="I1026" s="58"/>
      <c r="L1026" s="58"/>
      <c r="M1026" s="66"/>
      <c r="N1026" s="66"/>
      <c r="O1026" s="22"/>
      <c r="P1026" s="57"/>
      <c r="Q1026" s="57"/>
      <c r="R1026" s="61"/>
    </row>
    <row r="1027" spans="1:18">
      <c r="A1027" s="21"/>
      <c r="B1027" s="51"/>
      <c r="C1027" s="53"/>
      <c r="D1027" s="53"/>
      <c r="E1027" s="41"/>
      <c r="F1027" s="41"/>
      <c r="G1027" s="44"/>
      <c r="H1027" s="58"/>
      <c r="I1027" s="58"/>
      <c r="L1027" s="58"/>
      <c r="M1027" s="66"/>
      <c r="N1027" s="66"/>
      <c r="O1027" s="22"/>
      <c r="P1027" s="57"/>
      <c r="Q1027" s="57"/>
      <c r="R1027" s="61"/>
    </row>
    <row r="1028" spans="1:18">
      <c r="A1028" s="21"/>
      <c r="B1028" s="51"/>
      <c r="C1028" s="53"/>
      <c r="D1028" s="53"/>
      <c r="E1028" s="41"/>
      <c r="F1028" s="41"/>
      <c r="G1028" s="44"/>
      <c r="H1028" s="58"/>
      <c r="I1028" s="58"/>
      <c r="L1028" s="58"/>
      <c r="M1028" s="66"/>
      <c r="N1028" s="66"/>
      <c r="O1028" s="22"/>
      <c r="P1028" s="57"/>
      <c r="Q1028" s="57"/>
      <c r="R1028" s="61"/>
    </row>
    <row r="1029" spans="1:18">
      <c r="A1029" s="21"/>
      <c r="B1029" s="51"/>
      <c r="C1029" s="53"/>
      <c r="D1029" s="53"/>
      <c r="E1029" s="41"/>
      <c r="F1029" s="41"/>
      <c r="G1029" s="44"/>
      <c r="H1029" s="58"/>
      <c r="I1029" s="58"/>
      <c r="L1029" s="58"/>
      <c r="M1029" s="66"/>
      <c r="N1029" s="66"/>
      <c r="O1029" s="22"/>
      <c r="P1029" s="57"/>
      <c r="Q1029" s="57"/>
      <c r="R1029" s="61"/>
    </row>
    <row r="1030" spans="1:18">
      <c r="A1030" s="21"/>
      <c r="B1030" s="51"/>
      <c r="C1030" s="53"/>
      <c r="D1030" s="53"/>
      <c r="E1030" s="41"/>
      <c r="F1030" s="41"/>
      <c r="G1030" s="44"/>
      <c r="H1030" s="58"/>
      <c r="I1030" s="58"/>
      <c r="L1030" s="58"/>
      <c r="M1030" s="66"/>
      <c r="N1030" s="66"/>
      <c r="O1030" s="22"/>
      <c r="P1030" s="57"/>
      <c r="Q1030" s="57"/>
      <c r="R1030" s="61"/>
    </row>
    <row r="1031" spans="1:18">
      <c r="A1031" s="21"/>
      <c r="B1031" s="51"/>
      <c r="C1031" s="53"/>
      <c r="D1031" s="53"/>
      <c r="E1031" s="41"/>
      <c r="F1031" s="41"/>
      <c r="G1031" s="44"/>
      <c r="H1031" s="58"/>
      <c r="I1031" s="58"/>
      <c r="L1031" s="58"/>
      <c r="M1031" s="66"/>
      <c r="N1031" s="66"/>
      <c r="O1031" s="22"/>
      <c r="P1031" s="57"/>
      <c r="Q1031" s="57"/>
      <c r="R1031" s="61"/>
    </row>
    <row r="1032" spans="1:18">
      <c r="A1032" s="21"/>
      <c r="B1032" s="51"/>
      <c r="C1032" s="53"/>
      <c r="D1032" s="53"/>
      <c r="E1032" s="41"/>
      <c r="F1032" s="41"/>
      <c r="G1032" s="44"/>
      <c r="H1032" s="58"/>
      <c r="I1032" s="58"/>
      <c r="L1032" s="58"/>
      <c r="M1032" s="66"/>
      <c r="N1032" s="66"/>
      <c r="O1032" s="22"/>
      <c r="P1032" s="57"/>
      <c r="Q1032" s="57"/>
      <c r="R1032" s="61"/>
    </row>
    <row r="1033" spans="1:18">
      <c r="A1033" s="21"/>
      <c r="B1033" s="51"/>
      <c r="C1033" s="53"/>
      <c r="D1033" s="53"/>
      <c r="E1033" s="41"/>
      <c r="F1033" s="41"/>
      <c r="G1033" s="44"/>
      <c r="H1033" s="58"/>
      <c r="I1033" s="58"/>
      <c r="L1033" s="58"/>
      <c r="M1033" s="66"/>
      <c r="N1033" s="66"/>
      <c r="O1033" s="22"/>
      <c r="P1033" s="57"/>
      <c r="Q1033" s="57"/>
      <c r="R1033" s="61"/>
    </row>
    <row r="1034" spans="1:18">
      <c r="A1034" s="21"/>
      <c r="B1034" s="51"/>
      <c r="C1034" s="53"/>
      <c r="D1034" s="53"/>
      <c r="E1034" s="41"/>
      <c r="F1034" s="41"/>
      <c r="G1034" s="44"/>
      <c r="H1034" s="58"/>
      <c r="I1034" s="58"/>
      <c r="L1034" s="58"/>
      <c r="M1034" s="66"/>
      <c r="N1034" s="66"/>
      <c r="O1034" s="22"/>
      <c r="P1034" s="57"/>
      <c r="Q1034" s="57"/>
      <c r="R1034" s="61"/>
    </row>
    <row r="1035" spans="1:18">
      <c r="A1035" s="21"/>
      <c r="B1035" s="51"/>
      <c r="C1035" s="53"/>
      <c r="D1035" s="53"/>
      <c r="E1035" s="41"/>
      <c r="F1035" s="41"/>
      <c r="G1035" s="44"/>
      <c r="H1035" s="58"/>
      <c r="I1035" s="58"/>
      <c r="L1035" s="58"/>
      <c r="M1035" s="66"/>
      <c r="N1035" s="66"/>
      <c r="O1035" s="22"/>
      <c r="P1035" s="57"/>
      <c r="Q1035" s="57"/>
      <c r="R1035" s="61"/>
    </row>
    <row r="1036" spans="1:18">
      <c r="A1036" s="21"/>
      <c r="B1036" s="51"/>
      <c r="C1036" s="53"/>
      <c r="D1036" s="53"/>
      <c r="E1036" s="41"/>
      <c r="F1036" s="41"/>
      <c r="G1036" s="44"/>
      <c r="H1036" s="58"/>
      <c r="I1036" s="58"/>
      <c r="L1036" s="58"/>
      <c r="M1036" s="66"/>
      <c r="N1036" s="66"/>
      <c r="O1036" s="22"/>
      <c r="P1036" s="57"/>
      <c r="Q1036" s="57"/>
      <c r="R1036" s="61"/>
    </row>
    <row r="1037" spans="1:18">
      <c r="A1037" s="21"/>
      <c r="B1037" s="51"/>
      <c r="C1037" s="53"/>
      <c r="D1037" s="53"/>
      <c r="E1037" s="41"/>
      <c r="F1037" s="41"/>
      <c r="G1037" s="44"/>
      <c r="H1037" s="58"/>
      <c r="I1037" s="58"/>
      <c r="L1037" s="58"/>
      <c r="M1037" s="66"/>
      <c r="N1037" s="66"/>
      <c r="O1037" s="22"/>
      <c r="P1037" s="57"/>
      <c r="Q1037" s="57"/>
      <c r="R1037" s="61"/>
    </row>
    <row r="1038" spans="1:18">
      <c r="A1038" s="21"/>
      <c r="B1038" s="51"/>
      <c r="C1038" s="53"/>
      <c r="D1038" s="53"/>
      <c r="E1038" s="41"/>
      <c r="F1038" s="41"/>
      <c r="G1038" s="44"/>
      <c r="H1038" s="58"/>
      <c r="I1038" s="58"/>
      <c r="L1038" s="58"/>
      <c r="M1038" s="66"/>
      <c r="N1038" s="66"/>
      <c r="O1038" s="22"/>
      <c r="P1038" s="57"/>
      <c r="Q1038" s="57"/>
      <c r="R1038" s="61"/>
    </row>
    <row r="1039" spans="1:18">
      <c r="A1039" s="21"/>
      <c r="B1039" s="51"/>
      <c r="C1039" s="53"/>
      <c r="D1039" s="53"/>
      <c r="E1039" s="41"/>
      <c r="F1039" s="41"/>
      <c r="G1039" s="44"/>
      <c r="H1039" s="58"/>
      <c r="I1039" s="58"/>
      <c r="L1039" s="58"/>
      <c r="M1039" s="66"/>
      <c r="N1039" s="66"/>
      <c r="O1039" s="22"/>
      <c r="P1039" s="57"/>
      <c r="Q1039" s="57"/>
      <c r="R1039" s="61"/>
    </row>
    <row r="1040" spans="1:18">
      <c r="A1040" s="21"/>
      <c r="B1040" s="51"/>
      <c r="C1040" s="53"/>
      <c r="D1040" s="53"/>
      <c r="E1040" s="41"/>
      <c r="F1040" s="41"/>
      <c r="G1040" s="44"/>
      <c r="H1040" s="58"/>
      <c r="I1040" s="58"/>
      <c r="L1040" s="58"/>
      <c r="M1040" s="66"/>
      <c r="N1040" s="66"/>
      <c r="O1040" s="22"/>
      <c r="P1040" s="57"/>
      <c r="Q1040" s="57"/>
      <c r="R1040" s="61"/>
    </row>
    <row r="1041" spans="1:18">
      <c r="A1041" s="21"/>
      <c r="B1041" s="51"/>
      <c r="C1041" s="53"/>
      <c r="D1041" s="53"/>
      <c r="E1041" s="41"/>
      <c r="F1041" s="41"/>
      <c r="G1041" s="44"/>
      <c r="H1041" s="58"/>
      <c r="I1041" s="58"/>
      <c r="L1041" s="58"/>
      <c r="M1041" s="66"/>
      <c r="N1041" s="66"/>
      <c r="O1041" s="22"/>
      <c r="P1041" s="57"/>
      <c r="Q1041" s="57"/>
      <c r="R1041" s="61"/>
    </row>
    <row r="1042" spans="1:18">
      <c r="A1042" s="21"/>
      <c r="B1042" s="51"/>
      <c r="C1042" s="53"/>
      <c r="D1042" s="53"/>
      <c r="E1042" s="41"/>
      <c r="F1042" s="41"/>
      <c r="G1042" s="44"/>
      <c r="H1042" s="58"/>
      <c r="I1042" s="58"/>
      <c r="L1042" s="58"/>
      <c r="M1042" s="66"/>
      <c r="N1042" s="66"/>
      <c r="O1042" s="22"/>
      <c r="P1042" s="57"/>
      <c r="Q1042" s="57"/>
      <c r="R1042" s="61"/>
    </row>
    <row r="1043" spans="1:18">
      <c r="A1043" s="21"/>
      <c r="B1043" s="51"/>
      <c r="C1043" s="53"/>
      <c r="D1043" s="53"/>
      <c r="E1043" s="41"/>
      <c r="F1043" s="41"/>
      <c r="G1043" s="44"/>
      <c r="H1043" s="58"/>
      <c r="I1043" s="58"/>
      <c r="L1043" s="58"/>
      <c r="M1043" s="66"/>
      <c r="N1043" s="66"/>
      <c r="O1043" s="22"/>
      <c r="P1043" s="57"/>
      <c r="Q1043" s="57"/>
      <c r="R1043" s="61"/>
    </row>
    <row r="1044" spans="1:18">
      <c r="A1044" s="21"/>
      <c r="B1044" s="51"/>
      <c r="C1044" s="53"/>
      <c r="D1044" s="53"/>
      <c r="E1044" s="41"/>
      <c r="F1044" s="41"/>
      <c r="G1044" s="44"/>
      <c r="H1044" s="58"/>
      <c r="I1044" s="58"/>
      <c r="L1044" s="58"/>
      <c r="M1044" s="66"/>
      <c r="N1044" s="66"/>
      <c r="O1044" s="22"/>
      <c r="P1044" s="57"/>
      <c r="Q1044" s="57"/>
      <c r="R1044" s="61"/>
    </row>
    <row r="1045" spans="1:18">
      <c r="A1045" s="21"/>
      <c r="B1045" s="51"/>
      <c r="C1045" s="53"/>
      <c r="D1045" s="53"/>
      <c r="E1045" s="41"/>
      <c r="F1045" s="41"/>
      <c r="G1045" s="44"/>
      <c r="H1045" s="58"/>
      <c r="I1045" s="58"/>
      <c r="L1045" s="58"/>
      <c r="M1045" s="66"/>
      <c r="N1045" s="66"/>
      <c r="O1045" s="22"/>
      <c r="P1045" s="57"/>
      <c r="Q1045" s="57"/>
      <c r="R1045" s="61"/>
    </row>
    <row r="1046" spans="1:18">
      <c r="A1046" s="21"/>
      <c r="B1046" s="51"/>
      <c r="C1046" s="53"/>
      <c r="D1046" s="53"/>
      <c r="E1046" s="41"/>
      <c r="F1046" s="41"/>
      <c r="G1046" s="44"/>
      <c r="H1046" s="58"/>
      <c r="I1046" s="58"/>
      <c r="L1046" s="58"/>
      <c r="M1046" s="66"/>
      <c r="N1046" s="66"/>
      <c r="O1046" s="22"/>
      <c r="P1046" s="57"/>
      <c r="Q1046" s="57"/>
      <c r="R1046" s="61"/>
    </row>
    <row r="1047" spans="1:18">
      <c r="A1047" s="21"/>
      <c r="B1047" s="51"/>
      <c r="C1047" s="53"/>
      <c r="D1047" s="53"/>
      <c r="E1047" s="41"/>
      <c r="F1047" s="41"/>
      <c r="G1047" s="44"/>
      <c r="H1047" s="58"/>
      <c r="I1047" s="58"/>
      <c r="L1047" s="58"/>
      <c r="M1047" s="66"/>
      <c r="N1047" s="66"/>
      <c r="O1047" s="22"/>
      <c r="P1047" s="57"/>
      <c r="Q1047" s="57"/>
      <c r="R1047" s="61"/>
    </row>
    <row r="1048" spans="1:18">
      <c r="A1048" s="21"/>
      <c r="B1048" s="51"/>
      <c r="C1048" s="53"/>
      <c r="D1048" s="53"/>
      <c r="E1048" s="41"/>
      <c r="F1048" s="41"/>
      <c r="G1048" s="44"/>
      <c r="H1048" s="58"/>
      <c r="I1048" s="58"/>
      <c r="L1048" s="58"/>
      <c r="M1048" s="66"/>
      <c r="N1048" s="66"/>
      <c r="O1048" s="22"/>
      <c r="P1048" s="57"/>
      <c r="Q1048" s="57"/>
      <c r="R1048" s="61"/>
    </row>
    <row r="1049" spans="1:18">
      <c r="A1049" s="21"/>
      <c r="B1049" s="51"/>
      <c r="C1049" s="53"/>
      <c r="D1049" s="53"/>
      <c r="E1049" s="41"/>
      <c r="F1049" s="41"/>
      <c r="G1049" s="44"/>
      <c r="H1049" s="58"/>
      <c r="I1049" s="58"/>
      <c r="L1049" s="58"/>
      <c r="M1049" s="66"/>
      <c r="N1049" s="66"/>
      <c r="O1049" s="22"/>
      <c r="P1049" s="57"/>
      <c r="Q1049" s="57"/>
      <c r="R1049" s="61"/>
    </row>
    <row r="1050" spans="1:18">
      <c r="A1050" s="21"/>
      <c r="B1050" s="51"/>
      <c r="C1050" s="53"/>
      <c r="D1050" s="53"/>
      <c r="E1050" s="41"/>
      <c r="F1050" s="41"/>
      <c r="G1050" s="44"/>
      <c r="H1050" s="58"/>
      <c r="I1050" s="58"/>
      <c r="L1050" s="58"/>
      <c r="M1050" s="66"/>
      <c r="N1050" s="66"/>
      <c r="O1050" s="22"/>
      <c r="P1050" s="57"/>
      <c r="Q1050" s="57"/>
      <c r="R1050" s="61"/>
    </row>
    <row r="1051" spans="1:18">
      <c r="A1051" s="21"/>
      <c r="B1051" s="51"/>
      <c r="C1051" s="53"/>
      <c r="D1051" s="53"/>
      <c r="E1051" s="41"/>
      <c r="F1051" s="41"/>
      <c r="G1051" s="44"/>
      <c r="H1051" s="58"/>
      <c r="I1051" s="58"/>
      <c r="L1051" s="58"/>
      <c r="M1051" s="66"/>
      <c r="N1051" s="66"/>
      <c r="O1051" s="22"/>
      <c r="P1051" s="57"/>
      <c r="Q1051" s="57"/>
      <c r="R1051" s="61"/>
    </row>
    <row r="1052" spans="1:18">
      <c r="A1052" s="21"/>
      <c r="B1052" s="51"/>
      <c r="C1052" s="53"/>
      <c r="D1052" s="53"/>
      <c r="E1052" s="41"/>
      <c r="F1052" s="41"/>
      <c r="G1052" s="44"/>
      <c r="H1052" s="58"/>
      <c r="I1052" s="58"/>
      <c r="L1052" s="58"/>
      <c r="M1052" s="66"/>
      <c r="N1052" s="66"/>
      <c r="O1052" s="22"/>
      <c r="P1052" s="57"/>
      <c r="Q1052" s="57"/>
      <c r="R1052" s="61"/>
    </row>
    <row r="1053" spans="1:18">
      <c r="A1053" s="21"/>
      <c r="B1053" s="51"/>
      <c r="C1053" s="53"/>
      <c r="D1053" s="53"/>
      <c r="E1053" s="41"/>
      <c r="F1053" s="41"/>
      <c r="G1053" s="44"/>
      <c r="H1053" s="58"/>
      <c r="I1053" s="58"/>
      <c r="L1053" s="58"/>
      <c r="M1053" s="66"/>
      <c r="N1053" s="66"/>
      <c r="O1053" s="22"/>
      <c r="P1053" s="57"/>
      <c r="Q1053" s="57"/>
      <c r="R1053" s="61"/>
    </row>
    <row r="1054" spans="1:18">
      <c r="A1054" s="21"/>
      <c r="B1054" s="51"/>
      <c r="C1054" s="53"/>
      <c r="D1054" s="53"/>
      <c r="E1054" s="41"/>
      <c r="F1054" s="41"/>
      <c r="G1054" s="44"/>
      <c r="H1054" s="58"/>
      <c r="I1054" s="58"/>
      <c r="L1054" s="58"/>
      <c r="M1054" s="66"/>
      <c r="N1054" s="66"/>
      <c r="O1054" s="22"/>
      <c r="P1054" s="57"/>
      <c r="Q1054" s="57"/>
      <c r="R1054" s="61"/>
    </row>
    <row r="1055" spans="1:18">
      <c r="A1055" s="21"/>
      <c r="B1055" s="51"/>
      <c r="C1055" s="53"/>
      <c r="D1055" s="53"/>
      <c r="E1055" s="41"/>
      <c r="F1055" s="41"/>
      <c r="G1055" s="44"/>
      <c r="H1055" s="58"/>
      <c r="I1055" s="58"/>
      <c r="L1055" s="58"/>
      <c r="M1055" s="66"/>
      <c r="N1055" s="66"/>
      <c r="O1055" s="22"/>
      <c r="P1055" s="57"/>
      <c r="Q1055" s="57"/>
      <c r="R1055" s="61"/>
    </row>
    <row r="1056" spans="1:18">
      <c r="A1056" s="21"/>
      <c r="B1056" s="51"/>
      <c r="C1056" s="53"/>
      <c r="D1056" s="53"/>
      <c r="E1056" s="41"/>
      <c r="F1056" s="41"/>
      <c r="G1056" s="44"/>
      <c r="H1056" s="58"/>
      <c r="I1056" s="58"/>
      <c r="L1056" s="58"/>
      <c r="M1056" s="66"/>
      <c r="N1056" s="66"/>
      <c r="O1056" s="22"/>
      <c r="P1056" s="57"/>
      <c r="Q1056" s="57"/>
      <c r="R1056" s="61"/>
    </row>
    <row r="1057" spans="1:18">
      <c r="A1057" s="21"/>
      <c r="B1057" s="51"/>
      <c r="C1057" s="53"/>
      <c r="D1057" s="53"/>
      <c r="E1057" s="41"/>
      <c r="F1057" s="41"/>
      <c r="G1057" s="44"/>
      <c r="H1057" s="58"/>
      <c r="I1057" s="58"/>
      <c r="L1057" s="58"/>
      <c r="M1057" s="66"/>
      <c r="N1057" s="66"/>
      <c r="O1057" s="22"/>
      <c r="P1057" s="57"/>
      <c r="Q1057" s="57"/>
      <c r="R1057" s="61"/>
    </row>
    <row r="1058" spans="1:18">
      <c r="A1058" s="21"/>
      <c r="B1058" s="51"/>
      <c r="C1058" s="53"/>
      <c r="D1058" s="53"/>
      <c r="E1058" s="41"/>
      <c r="F1058" s="41"/>
      <c r="G1058" s="44"/>
      <c r="H1058" s="58"/>
      <c r="I1058" s="58"/>
      <c r="L1058" s="58"/>
      <c r="M1058" s="66"/>
      <c r="N1058" s="66"/>
      <c r="O1058" s="22"/>
      <c r="P1058" s="57"/>
      <c r="Q1058" s="57"/>
      <c r="R1058" s="61"/>
    </row>
    <row r="1059" spans="1:18">
      <c r="A1059" s="21"/>
      <c r="B1059" s="51"/>
      <c r="C1059" s="53"/>
      <c r="D1059" s="53"/>
      <c r="E1059" s="41"/>
      <c r="F1059" s="41"/>
      <c r="G1059" s="44"/>
      <c r="H1059" s="58"/>
      <c r="I1059" s="58"/>
      <c r="L1059" s="58"/>
      <c r="M1059" s="66"/>
      <c r="N1059" s="66"/>
      <c r="O1059" s="22"/>
      <c r="P1059" s="57"/>
      <c r="Q1059" s="57"/>
      <c r="R1059" s="61"/>
    </row>
    <row r="1060" spans="1:18">
      <c r="A1060" s="21"/>
      <c r="B1060" s="51"/>
      <c r="C1060" s="53"/>
      <c r="D1060" s="53"/>
      <c r="E1060" s="41"/>
      <c r="F1060" s="41"/>
      <c r="G1060" s="44"/>
      <c r="H1060" s="58"/>
      <c r="I1060" s="58"/>
      <c r="L1060" s="58"/>
      <c r="M1060" s="66"/>
      <c r="N1060" s="66"/>
      <c r="O1060" s="22"/>
      <c r="P1060" s="57"/>
      <c r="Q1060" s="57"/>
      <c r="R1060" s="61"/>
    </row>
    <row r="1061" spans="1:18">
      <c r="A1061" s="21"/>
      <c r="B1061" s="51"/>
      <c r="C1061" s="53"/>
      <c r="D1061" s="53"/>
      <c r="E1061" s="41"/>
      <c r="F1061" s="41"/>
      <c r="G1061" s="44"/>
      <c r="H1061" s="58"/>
      <c r="I1061" s="58"/>
      <c r="L1061" s="58"/>
      <c r="M1061" s="66"/>
      <c r="N1061" s="66"/>
      <c r="O1061" s="22"/>
      <c r="P1061" s="57"/>
      <c r="Q1061" s="57"/>
      <c r="R1061" s="61"/>
    </row>
    <row r="1062" spans="1:18">
      <c r="A1062" s="21"/>
      <c r="B1062" s="51"/>
      <c r="C1062" s="53"/>
      <c r="D1062" s="53"/>
      <c r="E1062" s="41"/>
      <c r="F1062" s="41"/>
      <c r="G1062" s="44"/>
      <c r="H1062" s="58"/>
      <c r="I1062" s="58"/>
      <c r="L1062" s="58"/>
      <c r="M1062" s="66"/>
      <c r="N1062" s="66"/>
      <c r="O1062" s="22"/>
      <c r="P1062" s="57"/>
      <c r="Q1062" s="57"/>
      <c r="R1062" s="61"/>
    </row>
    <row r="1063" spans="1:18">
      <c r="A1063" s="21"/>
      <c r="B1063" s="51"/>
      <c r="C1063" s="53"/>
      <c r="D1063" s="53"/>
      <c r="E1063" s="41"/>
      <c r="F1063" s="41"/>
      <c r="G1063" s="44"/>
      <c r="H1063" s="58"/>
      <c r="I1063" s="58"/>
      <c r="L1063" s="58"/>
      <c r="M1063" s="66"/>
      <c r="N1063" s="66"/>
      <c r="O1063" s="22"/>
      <c r="P1063" s="57"/>
      <c r="Q1063" s="57"/>
      <c r="R1063" s="61"/>
    </row>
    <row r="1064" spans="1:18">
      <c r="A1064" s="21"/>
      <c r="B1064" s="51"/>
      <c r="C1064" s="53"/>
      <c r="D1064" s="53"/>
      <c r="E1064" s="41"/>
      <c r="F1064" s="41"/>
      <c r="G1064" s="44"/>
      <c r="H1064" s="58"/>
      <c r="I1064" s="58"/>
      <c r="L1064" s="58"/>
      <c r="M1064" s="66"/>
      <c r="N1064" s="66"/>
      <c r="O1064" s="22"/>
      <c r="P1064" s="57"/>
      <c r="Q1064" s="57"/>
      <c r="R1064" s="61"/>
    </row>
    <row r="1065" spans="1:18">
      <c r="A1065" s="21"/>
      <c r="B1065" s="51"/>
      <c r="C1065" s="53"/>
      <c r="D1065" s="53"/>
      <c r="E1065" s="41"/>
      <c r="F1065" s="41"/>
      <c r="G1065" s="44"/>
      <c r="H1065" s="58"/>
      <c r="I1065" s="58"/>
      <c r="L1065" s="58"/>
      <c r="M1065" s="66"/>
      <c r="N1065" s="66"/>
      <c r="O1065" s="22"/>
      <c r="P1065" s="57"/>
      <c r="Q1065" s="57"/>
      <c r="R1065" s="61"/>
    </row>
    <row r="1066" spans="1:18">
      <c r="A1066" s="21"/>
      <c r="B1066" s="51"/>
      <c r="C1066" s="53"/>
      <c r="D1066" s="53"/>
      <c r="E1066" s="41"/>
      <c r="F1066" s="41"/>
      <c r="G1066" s="44"/>
      <c r="H1066" s="58"/>
      <c r="I1066" s="58"/>
      <c r="L1066" s="58"/>
      <c r="M1066" s="66"/>
      <c r="N1066" s="66"/>
      <c r="O1066" s="22"/>
      <c r="P1066" s="57"/>
      <c r="Q1066" s="57"/>
      <c r="R1066" s="61"/>
    </row>
    <row r="1067" spans="1:18">
      <c r="A1067" s="21"/>
      <c r="B1067" s="51"/>
      <c r="C1067" s="53"/>
      <c r="D1067" s="53"/>
      <c r="E1067" s="41"/>
      <c r="F1067" s="41"/>
      <c r="G1067" s="44"/>
      <c r="H1067" s="58"/>
      <c r="I1067" s="58"/>
      <c r="L1067" s="58"/>
      <c r="M1067" s="66"/>
      <c r="N1067" s="66"/>
      <c r="O1067" s="22"/>
      <c r="P1067" s="57"/>
      <c r="Q1067" s="57"/>
      <c r="R1067" s="61"/>
    </row>
    <row r="1068" spans="1:18">
      <c r="A1068" s="21"/>
      <c r="B1068" s="51"/>
      <c r="C1068" s="53"/>
      <c r="D1068" s="53"/>
      <c r="E1068" s="41"/>
      <c r="F1068" s="41"/>
      <c r="G1068" s="44"/>
      <c r="H1068" s="58"/>
      <c r="I1068" s="58"/>
      <c r="L1068" s="58"/>
      <c r="M1068" s="66"/>
      <c r="N1068" s="66"/>
      <c r="O1068" s="22"/>
      <c r="P1068" s="57"/>
      <c r="Q1068" s="57"/>
      <c r="R1068" s="61"/>
    </row>
    <row r="1069" spans="1:18">
      <c r="A1069" s="21"/>
      <c r="B1069" s="51"/>
      <c r="C1069" s="53"/>
      <c r="D1069" s="53"/>
      <c r="E1069" s="41"/>
      <c r="F1069" s="41"/>
      <c r="G1069" s="44"/>
      <c r="H1069" s="58"/>
      <c r="I1069" s="58"/>
      <c r="L1069" s="58"/>
      <c r="M1069" s="66"/>
      <c r="N1069" s="66"/>
      <c r="O1069" s="22"/>
      <c r="P1069" s="57"/>
      <c r="Q1069" s="57"/>
      <c r="R1069" s="61"/>
    </row>
    <row r="1070" spans="1:18">
      <c r="A1070" s="21"/>
      <c r="B1070" s="51"/>
      <c r="C1070" s="53"/>
      <c r="D1070" s="53"/>
      <c r="E1070" s="41"/>
      <c r="F1070" s="41"/>
      <c r="G1070" s="44"/>
      <c r="H1070" s="58"/>
      <c r="I1070" s="58"/>
      <c r="L1070" s="58"/>
      <c r="M1070" s="66"/>
      <c r="N1070" s="66"/>
      <c r="O1070" s="22"/>
      <c r="P1070" s="57"/>
      <c r="Q1070" s="57"/>
      <c r="R1070" s="61"/>
    </row>
    <row r="1071" spans="1:18">
      <c r="A1071" s="21"/>
      <c r="B1071" s="51"/>
      <c r="C1071" s="53"/>
      <c r="D1071" s="53"/>
      <c r="E1071" s="41"/>
      <c r="F1071" s="41"/>
      <c r="G1071" s="44"/>
      <c r="H1071" s="58"/>
      <c r="I1071" s="58"/>
      <c r="L1071" s="58"/>
      <c r="M1071" s="66"/>
      <c r="N1071" s="66"/>
      <c r="O1071" s="22"/>
      <c r="P1071" s="57"/>
      <c r="Q1071" s="57"/>
      <c r="R1071" s="61"/>
    </row>
    <row r="1072" spans="1:18">
      <c r="A1072" s="21"/>
      <c r="B1072" s="51"/>
      <c r="C1072" s="53"/>
      <c r="D1072" s="53"/>
      <c r="E1072" s="41"/>
      <c r="F1072" s="41"/>
      <c r="G1072" s="44"/>
      <c r="H1072" s="58"/>
      <c r="I1072" s="58"/>
      <c r="L1072" s="58"/>
      <c r="M1072" s="66"/>
      <c r="N1072" s="66"/>
      <c r="O1072" s="22"/>
      <c r="P1072" s="57"/>
      <c r="Q1072" s="57"/>
      <c r="R1072" s="61"/>
    </row>
    <row r="1073" spans="1:18">
      <c r="A1073" s="21"/>
      <c r="B1073" s="51"/>
      <c r="C1073" s="53"/>
      <c r="D1073" s="53"/>
      <c r="E1073" s="41"/>
      <c r="F1073" s="41"/>
      <c r="G1073" s="44"/>
      <c r="H1073" s="58"/>
      <c r="I1073" s="58"/>
      <c r="L1073" s="58"/>
      <c r="M1073" s="66"/>
      <c r="N1073" s="66"/>
      <c r="O1073" s="22"/>
      <c r="P1073" s="57"/>
      <c r="Q1073" s="57"/>
      <c r="R1073" s="61"/>
    </row>
    <row r="1074" spans="1:18">
      <c r="A1074" s="21"/>
      <c r="B1074" s="51"/>
      <c r="C1074" s="53"/>
      <c r="D1074" s="53"/>
      <c r="E1074" s="41"/>
      <c r="F1074" s="41"/>
      <c r="G1074" s="44"/>
      <c r="H1074" s="58"/>
      <c r="I1074" s="58"/>
      <c r="L1074" s="58"/>
      <c r="M1074" s="66"/>
      <c r="N1074" s="66"/>
      <c r="O1074" s="22"/>
      <c r="P1074" s="57"/>
      <c r="Q1074" s="57"/>
      <c r="R1074" s="61"/>
    </row>
    <row r="1075" spans="1:18">
      <c r="A1075" s="21"/>
      <c r="B1075" s="51"/>
      <c r="C1075" s="53"/>
      <c r="D1075" s="53"/>
      <c r="E1075" s="41"/>
      <c r="F1075" s="41"/>
      <c r="G1075" s="44"/>
      <c r="H1075" s="58"/>
      <c r="I1075" s="58"/>
      <c r="L1075" s="58"/>
      <c r="M1075" s="66"/>
      <c r="N1075" s="66"/>
      <c r="O1075" s="22"/>
      <c r="P1075" s="57"/>
      <c r="Q1075" s="57"/>
      <c r="R1075" s="61"/>
    </row>
    <row r="1076" spans="1:18">
      <c r="A1076" s="21"/>
      <c r="B1076" s="51"/>
      <c r="C1076" s="53"/>
      <c r="D1076" s="53"/>
      <c r="E1076" s="41"/>
      <c r="F1076" s="41"/>
      <c r="G1076" s="44"/>
      <c r="H1076" s="58"/>
      <c r="I1076" s="58"/>
      <c r="L1076" s="58"/>
      <c r="M1076" s="66"/>
      <c r="N1076" s="66"/>
      <c r="O1076" s="22"/>
      <c r="P1076" s="57"/>
      <c r="Q1076" s="57"/>
      <c r="R1076" s="61"/>
    </row>
    <row r="1077" spans="1:18">
      <c r="A1077" s="21"/>
      <c r="B1077" s="51"/>
      <c r="C1077" s="53"/>
      <c r="D1077" s="53"/>
      <c r="E1077" s="41"/>
      <c r="F1077" s="41"/>
      <c r="G1077" s="44"/>
      <c r="H1077" s="58"/>
      <c r="I1077" s="58"/>
      <c r="L1077" s="58"/>
      <c r="M1077" s="66"/>
      <c r="N1077" s="66"/>
      <c r="O1077" s="22"/>
      <c r="P1077" s="57"/>
      <c r="Q1077" s="57"/>
      <c r="R1077" s="61"/>
    </row>
    <row r="1078" spans="1:18">
      <c r="A1078" s="21"/>
      <c r="B1078" s="51"/>
      <c r="C1078" s="53"/>
      <c r="D1078" s="53"/>
      <c r="E1078" s="41"/>
      <c r="F1078" s="41"/>
      <c r="G1078" s="44"/>
      <c r="H1078" s="58"/>
      <c r="I1078" s="58"/>
      <c r="L1078" s="58"/>
      <c r="M1078" s="66"/>
      <c r="N1078" s="66"/>
      <c r="O1078" s="22"/>
      <c r="P1078" s="57"/>
      <c r="Q1078" s="57"/>
      <c r="R1078" s="61"/>
    </row>
    <row r="1079" spans="1:18">
      <c r="A1079" s="21"/>
      <c r="B1079" s="51"/>
      <c r="C1079" s="53"/>
      <c r="D1079" s="53"/>
      <c r="E1079" s="41"/>
      <c r="F1079" s="41"/>
      <c r="G1079" s="44"/>
      <c r="H1079" s="58"/>
      <c r="I1079" s="58"/>
      <c r="L1079" s="58"/>
      <c r="M1079" s="66"/>
      <c r="N1079" s="66"/>
      <c r="O1079" s="22"/>
      <c r="P1079" s="57"/>
      <c r="Q1079" s="57"/>
      <c r="R1079" s="61"/>
    </row>
    <row r="1080" spans="1:18">
      <c r="A1080" s="21"/>
      <c r="B1080" s="51"/>
      <c r="C1080" s="53"/>
      <c r="D1080" s="53"/>
      <c r="E1080" s="41"/>
      <c r="F1080" s="41"/>
      <c r="G1080" s="44"/>
      <c r="H1080" s="58"/>
      <c r="I1080" s="58"/>
      <c r="L1080" s="58"/>
      <c r="M1080" s="66"/>
      <c r="N1080" s="66"/>
      <c r="O1080" s="22"/>
      <c r="P1080" s="57"/>
      <c r="Q1080" s="57"/>
      <c r="R1080" s="61"/>
    </row>
    <row r="1081" spans="1:18">
      <c r="A1081" s="21"/>
      <c r="B1081" s="51"/>
      <c r="C1081" s="53"/>
      <c r="D1081" s="53"/>
      <c r="E1081" s="41"/>
      <c r="F1081" s="41"/>
      <c r="G1081" s="44"/>
      <c r="H1081" s="58"/>
      <c r="I1081" s="58"/>
      <c r="L1081" s="58"/>
      <c r="M1081" s="66"/>
      <c r="N1081" s="66"/>
      <c r="O1081" s="22"/>
      <c r="P1081" s="57"/>
      <c r="Q1081" s="57"/>
      <c r="R1081" s="61"/>
    </row>
    <row r="1082" spans="1:18">
      <c r="A1082" s="21"/>
      <c r="B1082" s="51"/>
      <c r="C1082" s="53"/>
      <c r="D1082" s="53"/>
      <c r="E1082" s="41"/>
      <c r="F1082" s="41"/>
      <c r="G1082" s="44"/>
      <c r="H1082" s="58"/>
      <c r="I1082" s="58"/>
      <c r="L1082" s="58"/>
      <c r="M1082" s="66"/>
      <c r="N1082" s="66"/>
      <c r="O1082" s="22"/>
      <c r="P1082" s="57"/>
      <c r="Q1082" s="57"/>
      <c r="R1082" s="61"/>
    </row>
    <row r="1083" spans="1:18">
      <c r="A1083" s="21"/>
      <c r="B1083" s="51"/>
      <c r="C1083" s="53"/>
      <c r="D1083" s="53"/>
      <c r="E1083" s="41"/>
      <c r="F1083" s="41"/>
      <c r="G1083" s="44"/>
      <c r="H1083" s="58"/>
      <c r="I1083" s="58"/>
      <c r="L1083" s="58"/>
      <c r="M1083" s="66"/>
      <c r="N1083" s="66"/>
      <c r="O1083" s="22"/>
      <c r="P1083" s="57"/>
      <c r="Q1083" s="57"/>
      <c r="R1083" s="61"/>
    </row>
    <row r="1084" spans="1:18">
      <c r="A1084" s="21"/>
      <c r="B1084" s="51"/>
      <c r="C1084" s="53"/>
      <c r="D1084" s="53"/>
      <c r="E1084" s="41"/>
      <c r="F1084" s="41"/>
      <c r="G1084" s="44"/>
      <c r="H1084" s="58"/>
      <c r="I1084" s="58"/>
      <c r="L1084" s="58"/>
      <c r="M1084" s="66"/>
      <c r="N1084" s="66"/>
      <c r="O1084" s="22"/>
      <c r="P1084" s="57"/>
      <c r="Q1084" s="57"/>
      <c r="R1084" s="61"/>
    </row>
    <row r="1085" spans="1:18">
      <c r="A1085" s="21"/>
      <c r="B1085" s="51"/>
      <c r="C1085" s="53"/>
      <c r="D1085" s="53"/>
      <c r="E1085" s="41"/>
      <c r="F1085" s="41"/>
      <c r="G1085" s="44"/>
      <c r="H1085" s="58"/>
      <c r="I1085" s="58"/>
      <c r="L1085" s="58"/>
      <c r="M1085" s="66"/>
      <c r="N1085" s="66"/>
      <c r="O1085" s="22"/>
      <c r="P1085" s="57"/>
      <c r="Q1085" s="57"/>
      <c r="R1085" s="61"/>
    </row>
    <row r="1086" spans="1:18">
      <c r="A1086" s="21"/>
      <c r="B1086" s="51"/>
      <c r="C1086" s="53"/>
      <c r="D1086" s="53"/>
      <c r="E1086" s="41"/>
      <c r="F1086" s="41"/>
      <c r="G1086" s="44"/>
      <c r="H1086" s="58"/>
      <c r="I1086" s="58"/>
      <c r="L1086" s="58"/>
      <c r="M1086" s="66"/>
      <c r="N1086" s="66"/>
      <c r="O1086" s="22"/>
      <c r="P1086" s="57"/>
      <c r="Q1086" s="57"/>
      <c r="R1086" s="61"/>
    </row>
    <row r="1087" spans="1:18">
      <c r="A1087" s="21"/>
      <c r="B1087" s="51"/>
      <c r="C1087" s="53"/>
      <c r="D1087" s="53"/>
      <c r="E1087" s="41"/>
      <c r="F1087" s="41"/>
      <c r="G1087" s="44"/>
      <c r="H1087" s="58"/>
      <c r="I1087" s="58"/>
      <c r="L1087" s="58"/>
      <c r="M1087" s="66"/>
      <c r="N1087" s="66"/>
      <c r="O1087" s="22"/>
      <c r="P1087" s="57"/>
      <c r="Q1087" s="57"/>
      <c r="R1087" s="61"/>
    </row>
    <row r="1088" spans="1:18">
      <c r="A1088" s="21"/>
      <c r="B1088" s="51"/>
      <c r="C1088" s="53"/>
      <c r="D1088" s="53"/>
      <c r="E1088" s="41"/>
      <c r="F1088" s="41"/>
      <c r="G1088" s="44"/>
      <c r="H1088" s="58"/>
      <c r="I1088" s="58"/>
      <c r="L1088" s="58"/>
      <c r="M1088" s="66"/>
      <c r="N1088" s="66"/>
      <c r="O1088" s="22"/>
      <c r="P1088" s="57"/>
      <c r="Q1088" s="57"/>
      <c r="R1088" s="61"/>
    </row>
    <row r="1089" spans="1:18">
      <c r="A1089" s="21"/>
      <c r="B1089" s="51"/>
      <c r="C1089" s="53"/>
      <c r="D1089" s="53"/>
      <c r="E1089" s="41"/>
      <c r="F1089" s="41"/>
      <c r="G1089" s="44"/>
      <c r="H1089" s="58"/>
      <c r="I1089" s="58"/>
      <c r="L1089" s="58"/>
      <c r="M1089" s="66"/>
      <c r="N1089" s="66"/>
      <c r="O1089" s="22"/>
      <c r="P1089" s="57"/>
      <c r="Q1089" s="57"/>
      <c r="R1089" s="61"/>
    </row>
    <row r="1090" spans="1:18">
      <c r="A1090" s="21"/>
      <c r="B1090" s="51"/>
      <c r="C1090" s="53"/>
      <c r="D1090" s="53"/>
      <c r="E1090" s="41"/>
      <c r="F1090" s="41"/>
      <c r="G1090" s="44"/>
      <c r="H1090" s="58"/>
      <c r="I1090" s="58"/>
      <c r="L1090" s="58"/>
      <c r="M1090" s="66"/>
      <c r="N1090" s="66"/>
      <c r="O1090" s="22"/>
      <c r="P1090" s="57"/>
      <c r="Q1090" s="57"/>
      <c r="R1090" s="61"/>
    </row>
    <row r="1091" spans="1:18">
      <c r="A1091" s="21"/>
      <c r="B1091" s="51"/>
      <c r="C1091" s="53"/>
      <c r="D1091" s="53"/>
      <c r="E1091" s="41"/>
      <c r="F1091" s="41"/>
      <c r="G1091" s="44"/>
      <c r="H1091" s="58"/>
      <c r="I1091" s="58"/>
      <c r="L1091" s="58"/>
      <c r="M1091" s="66"/>
      <c r="N1091" s="66"/>
      <c r="O1091" s="22"/>
      <c r="P1091" s="57"/>
      <c r="Q1091" s="57"/>
      <c r="R1091" s="61"/>
    </row>
    <row r="1092" spans="1:18">
      <c r="A1092" s="21"/>
      <c r="B1092" s="51"/>
      <c r="C1092" s="53"/>
      <c r="D1092" s="53"/>
      <c r="E1092" s="41"/>
      <c r="F1092" s="41"/>
      <c r="G1092" s="44"/>
      <c r="H1092" s="58"/>
      <c r="I1092" s="58"/>
      <c r="L1092" s="58"/>
      <c r="M1092" s="66"/>
      <c r="N1092" s="66"/>
      <c r="O1092" s="22"/>
      <c r="P1092" s="57"/>
      <c r="Q1092" s="57"/>
      <c r="R1092" s="61"/>
    </row>
    <row r="1093" spans="1:18">
      <c r="A1093" s="21"/>
      <c r="B1093" s="51"/>
      <c r="C1093" s="53"/>
      <c r="D1093" s="53"/>
      <c r="E1093" s="41"/>
      <c r="F1093" s="41"/>
      <c r="G1093" s="44"/>
      <c r="H1093" s="58"/>
      <c r="I1093" s="58"/>
      <c r="L1093" s="58"/>
      <c r="M1093" s="66"/>
      <c r="N1093" s="66"/>
      <c r="O1093" s="22"/>
      <c r="P1093" s="57"/>
      <c r="Q1093" s="57"/>
      <c r="R1093" s="61"/>
    </row>
    <row r="1094" spans="1:18">
      <c r="A1094" s="21"/>
      <c r="B1094" s="51"/>
      <c r="C1094" s="53"/>
      <c r="D1094" s="53"/>
      <c r="E1094" s="41"/>
      <c r="F1094" s="41"/>
      <c r="G1094" s="44"/>
      <c r="H1094" s="58"/>
      <c r="I1094" s="58"/>
      <c r="L1094" s="58"/>
      <c r="M1094" s="66"/>
      <c r="N1094" s="66"/>
      <c r="O1094" s="22"/>
      <c r="P1094" s="57"/>
      <c r="Q1094" s="57"/>
      <c r="R1094" s="61"/>
    </row>
    <row r="1095" spans="1:18">
      <c r="A1095" s="21"/>
      <c r="B1095" s="51"/>
      <c r="C1095" s="53"/>
      <c r="D1095" s="53"/>
      <c r="E1095" s="41"/>
      <c r="F1095" s="41"/>
      <c r="G1095" s="44"/>
      <c r="H1095" s="58"/>
      <c r="I1095" s="58"/>
      <c r="L1095" s="58"/>
      <c r="M1095" s="66"/>
      <c r="N1095" s="66"/>
      <c r="O1095" s="22"/>
      <c r="P1095" s="57"/>
      <c r="Q1095" s="57"/>
      <c r="R1095" s="61"/>
    </row>
    <row r="1096" spans="1:18">
      <c r="A1096" s="21"/>
      <c r="B1096" s="51"/>
      <c r="C1096" s="53"/>
      <c r="D1096" s="53"/>
      <c r="E1096" s="41"/>
      <c r="F1096" s="41"/>
      <c r="G1096" s="44"/>
      <c r="H1096" s="58"/>
      <c r="I1096" s="58"/>
      <c r="L1096" s="58"/>
      <c r="M1096" s="66"/>
      <c r="N1096" s="66"/>
      <c r="O1096" s="22"/>
      <c r="P1096" s="57"/>
      <c r="Q1096" s="57"/>
      <c r="R1096" s="61"/>
    </row>
    <row r="1097" spans="1:18">
      <c r="A1097" s="21"/>
      <c r="B1097" s="51"/>
      <c r="C1097" s="53"/>
      <c r="D1097" s="53"/>
      <c r="E1097" s="41"/>
      <c r="F1097" s="41"/>
      <c r="G1097" s="44"/>
      <c r="H1097" s="58"/>
      <c r="I1097" s="58"/>
      <c r="L1097" s="58"/>
      <c r="M1097" s="66"/>
      <c r="N1097" s="66"/>
      <c r="O1097" s="22"/>
      <c r="P1097" s="57"/>
      <c r="Q1097" s="57"/>
      <c r="R1097" s="61"/>
    </row>
    <row r="1098" spans="1:18">
      <c r="A1098" s="21"/>
      <c r="B1098" s="51"/>
      <c r="C1098" s="53"/>
      <c r="D1098" s="53"/>
      <c r="E1098" s="41"/>
      <c r="F1098" s="41"/>
      <c r="G1098" s="44"/>
      <c r="H1098" s="58"/>
      <c r="I1098" s="58"/>
      <c r="L1098" s="58"/>
      <c r="M1098" s="66"/>
      <c r="N1098" s="66"/>
      <c r="O1098" s="22"/>
      <c r="P1098" s="57"/>
      <c r="Q1098" s="57"/>
      <c r="R1098" s="61"/>
    </row>
    <row r="1099" spans="1:18">
      <c r="A1099" s="21"/>
      <c r="B1099" s="51"/>
      <c r="C1099" s="53"/>
      <c r="D1099" s="53"/>
      <c r="E1099" s="41"/>
      <c r="F1099" s="41"/>
      <c r="G1099" s="44"/>
      <c r="H1099" s="58"/>
      <c r="I1099" s="58"/>
      <c r="L1099" s="58"/>
      <c r="M1099" s="66"/>
      <c r="N1099" s="66"/>
      <c r="O1099" s="22"/>
      <c r="P1099" s="57"/>
      <c r="Q1099" s="57"/>
      <c r="R1099" s="61"/>
    </row>
    <row r="1100" spans="1:18">
      <c r="A1100" s="21"/>
      <c r="B1100" s="51"/>
      <c r="C1100" s="53"/>
      <c r="D1100" s="53"/>
      <c r="E1100" s="41"/>
      <c r="F1100" s="41"/>
      <c r="G1100" s="44"/>
      <c r="H1100" s="58"/>
      <c r="I1100" s="58"/>
      <c r="L1100" s="58"/>
      <c r="M1100" s="66"/>
      <c r="N1100" s="66"/>
      <c r="O1100" s="22"/>
      <c r="P1100" s="57"/>
      <c r="Q1100" s="57"/>
      <c r="R1100" s="61"/>
    </row>
    <row r="1101" spans="1:18">
      <c r="A1101" s="21"/>
      <c r="B1101" s="51"/>
      <c r="C1101" s="53"/>
      <c r="D1101" s="53"/>
      <c r="E1101" s="41"/>
      <c r="F1101" s="41"/>
      <c r="G1101" s="44"/>
      <c r="H1101" s="58"/>
      <c r="I1101" s="58"/>
      <c r="L1101" s="58"/>
      <c r="M1101" s="66"/>
      <c r="N1101" s="66"/>
      <c r="O1101" s="22"/>
      <c r="P1101" s="57"/>
      <c r="Q1101" s="57"/>
      <c r="R1101" s="61"/>
    </row>
    <row r="1102" spans="1:18">
      <c r="A1102" s="21"/>
      <c r="B1102" s="51"/>
      <c r="C1102" s="53"/>
      <c r="D1102" s="53"/>
      <c r="E1102" s="41"/>
      <c r="F1102" s="41"/>
      <c r="G1102" s="44"/>
      <c r="H1102" s="58"/>
      <c r="I1102" s="58"/>
      <c r="L1102" s="58"/>
      <c r="M1102" s="66"/>
      <c r="N1102" s="66"/>
      <c r="O1102" s="22"/>
      <c r="P1102" s="57"/>
      <c r="Q1102" s="57"/>
      <c r="R1102" s="61"/>
    </row>
    <row r="1103" spans="1:18">
      <c r="A1103" s="21"/>
      <c r="B1103" s="51"/>
      <c r="C1103" s="53"/>
      <c r="D1103" s="53"/>
      <c r="E1103" s="41"/>
      <c r="F1103" s="41"/>
      <c r="G1103" s="44"/>
      <c r="H1103" s="58"/>
      <c r="I1103" s="58"/>
      <c r="L1103" s="58"/>
      <c r="M1103" s="66"/>
      <c r="N1103" s="66"/>
      <c r="O1103" s="22"/>
      <c r="P1103" s="57"/>
      <c r="Q1103" s="57"/>
      <c r="R1103" s="61"/>
    </row>
    <row r="1104" spans="1:18">
      <c r="A1104" s="21"/>
      <c r="B1104" s="51"/>
      <c r="C1104" s="53"/>
      <c r="D1104" s="53"/>
      <c r="E1104" s="41"/>
      <c r="F1104" s="41"/>
      <c r="G1104" s="44"/>
      <c r="H1104" s="58"/>
      <c r="I1104" s="58"/>
      <c r="L1104" s="58"/>
      <c r="M1104" s="66"/>
      <c r="N1104" s="66"/>
      <c r="O1104" s="22"/>
      <c r="P1104" s="57"/>
      <c r="Q1104" s="57"/>
      <c r="R1104" s="61"/>
    </row>
    <row r="1105" spans="1:18">
      <c r="A1105" s="21"/>
      <c r="B1105" s="51"/>
      <c r="C1105" s="53"/>
      <c r="D1105" s="53"/>
      <c r="E1105" s="41"/>
      <c r="F1105" s="41"/>
      <c r="G1105" s="44"/>
      <c r="H1105" s="58"/>
      <c r="I1105" s="58"/>
      <c r="L1105" s="58"/>
      <c r="M1105" s="66"/>
      <c r="N1105" s="66"/>
      <c r="O1105" s="22"/>
      <c r="P1105" s="57"/>
      <c r="Q1105" s="57"/>
      <c r="R1105" s="61"/>
    </row>
    <row r="1106" spans="1:18">
      <c r="A1106" s="21"/>
      <c r="B1106" s="51"/>
      <c r="C1106" s="53"/>
      <c r="D1106" s="53"/>
      <c r="E1106" s="41"/>
      <c r="F1106" s="41"/>
      <c r="G1106" s="44"/>
      <c r="H1106" s="58"/>
      <c r="I1106" s="58"/>
      <c r="L1106" s="58"/>
      <c r="M1106" s="66"/>
      <c r="N1106" s="66"/>
      <c r="O1106" s="22"/>
      <c r="P1106" s="57"/>
      <c r="Q1106" s="57"/>
      <c r="R1106" s="61"/>
    </row>
    <row r="1107" spans="1:18">
      <c r="A1107" s="21"/>
      <c r="B1107" s="51"/>
      <c r="C1107" s="53"/>
      <c r="D1107" s="53"/>
      <c r="E1107" s="41"/>
      <c r="F1107" s="41"/>
      <c r="G1107" s="44"/>
      <c r="H1107" s="58"/>
      <c r="I1107" s="58"/>
      <c r="L1107" s="58"/>
      <c r="M1107" s="66"/>
      <c r="N1107" s="66"/>
      <c r="O1107" s="22"/>
      <c r="P1107" s="57"/>
      <c r="Q1107" s="57"/>
      <c r="R1107" s="61"/>
    </row>
    <row r="1108" spans="1:18">
      <c r="A1108" s="21"/>
      <c r="B1108" s="51"/>
      <c r="C1108" s="53"/>
      <c r="D1108" s="53"/>
      <c r="E1108" s="41"/>
      <c r="F1108" s="41"/>
      <c r="G1108" s="44"/>
      <c r="H1108" s="58"/>
      <c r="I1108" s="58"/>
      <c r="L1108" s="58"/>
      <c r="M1108" s="66"/>
      <c r="N1108" s="66"/>
      <c r="O1108" s="22"/>
      <c r="P1108" s="57"/>
      <c r="Q1108" s="57"/>
      <c r="R1108" s="61"/>
    </row>
    <row r="1109" spans="1:18">
      <c r="A1109" s="21"/>
      <c r="B1109" s="51"/>
      <c r="C1109" s="53"/>
      <c r="D1109" s="53"/>
      <c r="E1109" s="41"/>
      <c r="F1109" s="41"/>
      <c r="G1109" s="44"/>
      <c r="H1109" s="58"/>
      <c r="I1109" s="58"/>
      <c r="L1109" s="58"/>
      <c r="M1109" s="66"/>
      <c r="N1109" s="66"/>
      <c r="O1109" s="22"/>
      <c r="P1109" s="57"/>
      <c r="Q1109" s="57"/>
      <c r="R1109" s="61"/>
    </row>
    <row r="1110" spans="1:18">
      <c r="A1110" s="21"/>
      <c r="B1110" s="51"/>
      <c r="C1110" s="53"/>
      <c r="D1110" s="53"/>
      <c r="E1110" s="41"/>
      <c r="F1110" s="41"/>
      <c r="G1110" s="44"/>
      <c r="H1110" s="58"/>
      <c r="I1110" s="58"/>
      <c r="L1110" s="58"/>
      <c r="M1110" s="66"/>
      <c r="N1110" s="66"/>
      <c r="O1110" s="22"/>
      <c r="P1110" s="57"/>
      <c r="Q1110" s="57"/>
      <c r="R1110" s="61"/>
    </row>
    <row r="1111" spans="1:18">
      <c r="A1111" s="21"/>
      <c r="B1111" s="51"/>
      <c r="C1111" s="53"/>
      <c r="D1111" s="53"/>
      <c r="E1111" s="41"/>
      <c r="F1111" s="41"/>
      <c r="G1111" s="44"/>
      <c r="H1111" s="58"/>
      <c r="I1111" s="58"/>
      <c r="L1111" s="58"/>
      <c r="M1111" s="66"/>
      <c r="N1111" s="66"/>
      <c r="O1111" s="22"/>
      <c r="P1111" s="57"/>
      <c r="Q1111" s="57"/>
      <c r="R1111" s="61"/>
    </row>
    <row r="1112" spans="1:18">
      <c r="A1112" s="21"/>
      <c r="B1112" s="51"/>
      <c r="C1112" s="53"/>
      <c r="D1112" s="53"/>
      <c r="E1112" s="41"/>
      <c r="F1112" s="41"/>
      <c r="G1112" s="44"/>
      <c r="H1112" s="58"/>
      <c r="I1112" s="58"/>
      <c r="L1112" s="58"/>
      <c r="M1112" s="66"/>
      <c r="N1112" s="66"/>
      <c r="O1112" s="22"/>
      <c r="P1112" s="57"/>
      <c r="Q1112" s="57"/>
      <c r="R1112" s="61"/>
    </row>
    <row r="1113" spans="1:18">
      <c r="A1113" s="21"/>
      <c r="B1113" s="51"/>
      <c r="C1113" s="53"/>
      <c r="D1113" s="53"/>
      <c r="E1113" s="41"/>
      <c r="F1113" s="41"/>
      <c r="G1113" s="44"/>
      <c r="H1113" s="58"/>
      <c r="I1113" s="58"/>
      <c r="L1113" s="58"/>
      <c r="M1113" s="66"/>
      <c r="N1113" s="66"/>
      <c r="O1113" s="22"/>
      <c r="P1113" s="57"/>
      <c r="Q1113" s="57"/>
      <c r="R1113" s="61"/>
    </row>
    <row r="1114" spans="1:18">
      <c r="A1114" s="21"/>
      <c r="B1114" s="51"/>
      <c r="C1114" s="53"/>
      <c r="D1114" s="53"/>
      <c r="E1114" s="41"/>
      <c r="F1114" s="41"/>
      <c r="G1114" s="44"/>
      <c r="H1114" s="58"/>
      <c r="I1114" s="58"/>
      <c r="L1114" s="58"/>
      <c r="M1114" s="66"/>
      <c r="N1114" s="66"/>
      <c r="O1114" s="22"/>
      <c r="P1114" s="57"/>
      <c r="Q1114" s="57"/>
      <c r="R1114" s="61"/>
    </row>
    <row r="1115" spans="1:18">
      <c r="A1115" s="21"/>
      <c r="B1115" s="51"/>
      <c r="C1115" s="53"/>
      <c r="D1115" s="53"/>
      <c r="E1115" s="41"/>
      <c r="F1115" s="41"/>
      <c r="G1115" s="44"/>
      <c r="H1115" s="58"/>
      <c r="I1115" s="58"/>
      <c r="L1115" s="58"/>
      <c r="M1115" s="66"/>
      <c r="N1115" s="66"/>
      <c r="O1115" s="22"/>
      <c r="P1115" s="57"/>
      <c r="Q1115" s="57"/>
      <c r="R1115" s="61"/>
    </row>
    <row r="1116" spans="1:18">
      <c r="A1116" s="21"/>
      <c r="B1116" s="51"/>
      <c r="C1116" s="53"/>
      <c r="D1116" s="53"/>
      <c r="E1116" s="41"/>
      <c r="F1116" s="41"/>
      <c r="G1116" s="44"/>
      <c r="H1116" s="58"/>
      <c r="I1116" s="58"/>
      <c r="L1116" s="58"/>
      <c r="M1116" s="66"/>
      <c r="N1116" s="66"/>
      <c r="O1116" s="22"/>
      <c r="P1116" s="57"/>
      <c r="Q1116" s="57"/>
      <c r="R1116" s="61"/>
    </row>
    <row r="1117" spans="1:18">
      <c r="A1117" s="21"/>
      <c r="B1117" s="51"/>
      <c r="C1117" s="53"/>
      <c r="D1117" s="53"/>
      <c r="E1117" s="41"/>
      <c r="F1117" s="41"/>
      <c r="G1117" s="44"/>
      <c r="H1117" s="58"/>
      <c r="I1117" s="58"/>
      <c r="L1117" s="58"/>
      <c r="M1117" s="66"/>
      <c r="N1117" s="66"/>
      <c r="O1117" s="22"/>
      <c r="P1117" s="57"/>
      <c r="Q1117" s="57"/>
      <c r="R1117" s="61"/>
    </row>
    <row r="1118" spans="1:18">
      <c r="A1118" s="21"/>
      <c r="B1118" s="51"/>
      <c r="C1118" s="53"/>
      <c r="D1118" s="53"/>
      <c r="E1118" s="41"/>
      <c r="F1118" s="41"/>
      <c r="G1118" s="44"/>
      <c r="H1118" s="58"/>
      <c r="I1118" s="58"/>
      <c r="L1118" s="58"/>
      <c r="M1118" s="66"/>
      <c r="N1118" s="66"/>
      <c r="O1118" s="22"/>
      <c r="P1118" s="57"/>
      <c r="Q1118" s="57"/>
      <c r="R1118" s="61"/>
    </row>
    <row r="1119" spans="1:18">
      <c r="A1119" s="21"/>
      <c r="B1119" s="51"/>
      <c r="C1119" s="53"/>
      <c r="D1119" s="53"/>
      <c r="E1119" s="41"/>
      <c r="F1119" s="41"/>
      <c r="G1119" s="44"/>
      <c r="H1119" s="58"/>
      <c r="I1119" s="58"/>
      <c r="L1119" s="58"/>
      <c r="M1119" s="66"/>
      <c r="N1119" s="66"/>
      <c r="O1119" s="22"/>
      <c r="P1119" s="57"/>
      <c r="Q1119" s="57"/>
      <c r="R1119" s="61"/>
    </row>
    <row r="1120" spans="1:18">
      <c r="A1120" s="21"/>
      <c r="B1120" s="51"/>
      <c r="C1120" s="53"/>
      <c r="D1120" s="53"/>
      <c r="E1120" s="41"/>
      <c r="F1120" s="41"/>
      <c r="G1120" s="44"/>
      <c r="H1120" s="58"/>
      <c r="I1120" s="58"/>
      <c r="L1120" s="58"/>
      <c r="M1120" s="66"/>
      <c r="N1120" s="66"/>
      <c r="O1120" s="22"/>
      <c r="P1120" s="57"/>
      <c r="Q1120" s="57"/>
      <c r="R1120" s="61"/>
    </row>
    <row r="1121" spans="1:18">
      <c r="A1121" s="21"/>
      <c r="B1121" s="51"/>
      <c r="C1121" s="53"/>
      <c r="D1121" s="53"/>
      <c r="E1121" s="41"/>
      <c r="F1121" s="41"/>
      <c r="G1121" s="44"/>
      <c r="H1121" s="58"/>
      <c r="I1121" s="58"/>
      <c r="L1121" s="58"/>
      <c r="M1121" s="66"/>
      <c r="N1121" s="66"/>
      <c r="O1121" s="22"/>
      <c r="P1121" s="57"/>
      <c r="Q1121" s="57"/>
      <c r="R1121" s="61"/>
    </row>
    <row r="1122" spans="1:18">
      <c r="A1122" s="21"/>
      <c r="B1122" s="51"/>
      <c r="C1122" s="53"/>
      <c r="D1122" s="53"/>
      <c r="E1122" s="41"/>
      <c r="F1122" s="41"/>
      <c r="G1122" s="44"/>
      <c r="H1122" s="58"/>
      <c r="I1122" s="58"/>
      <c r="L1122" s="58"/>
      <c r="M1122" s="66"/>
      <c r="N1122" s="66"/>
      <c r="O1122" s="22"/>
      <c r="P1122" s="57"/>
      <c r="Q1122" s="57"/>
      <c r="R1122" s="61"/>
    </row>
    <row r="1123" spans="1:18">
      <c r="A1123" s="21"/>
      <c r="B1123" s="51"/>
      <c r="C1123" s="53"/>
      <c r="D1123" s="53"/>
      <c r="E1123" s="41"/>
      <c r="F1123" s="41"/>
      <c r="G1123" s="44"/>
      <c r="H1123" s="58"/>
      <c r="I1123" s="58"/>
      <c r="L1123" s="58"/>
      <c r="M1123" s="66"/>
      <c r="N1123" s="66"/>
      <c r="O1123" s="22"/>
      <c r="P1123" s="57"/>
      <c r="Q1123" s="57"/>
      <c r="R1123" s="61"/>
    </row>
    <row r="1124" spans="1:18">
      <c r="A1124" s="21"/>
      <c r="B1124" s="51"/>
      <c r="C1124" s="53"/>
      <c r="D1124" s="53"/>
      <c r="E1124" s="41"/>
      <c r="F1124" s="41"/>
      <c r="G1124" s="44"/>
      <c r="H1124" s="58"/>
      <c r="I1124" s="58"/>
      <c r="L1124" s="58"/>
      <c r="M1124" s="66"/>
      <c r="N1124" s="66"/>
      <c r="O1124" s="22"/>
      <c r="P1124" s="57"/>
      <c r="Q1124" s="57"/>
      <c r="R1124" s="61"/>
    </row>
    <row r="1125" spans="1:18">
      <c r="A1125" s="21"/>
      <c r="B1125" s="51"/>
      <c r="C1125" s="53"/>
      <c r="D1125" s="53"/>
      <c r="E1125" s="41"/>
      <c r="F1125" s="41"/>
      <c r="G1125" s="44"/>
      <c r="H1125" s="58"/>
      <c r="I1125" s="58"/>
      <c r="L1125" s="58"/>
      <c r="M1125" s="66"/>
      <c r="N1125" s="66"/>
      <c r="O1125" s="22"/>
      <c r="P1125" s="57"/>
      <c r="Q1125" s="57"/>
      <c r="R1125" s="61"/>
    </row>
    <row r="1126" spans="1:18">
      <c r="A1126" s="21"/>
      <c r="B1126" s="51"/>
      <c r="C1126" s="53"/>
      <c r="D1126" s="53"/>
      <c r="E1126" s="41"/>
      <c r="F1126" s="41"/>
      <c r="G1126" s="44"/>
      <c r="H1126" s="58"/>
      <c r="I1126" s="58"/>
      <c r="L1126" s="58"/>
      <c r="M1126" s="66"/>
      <c r="N1126" s="66"/>
      <c r="O1126" s="22"/>
      <c r="P1126" s="57"/>
      <c r="Q1126" s="57"/>
      <c r="R1126" s="61"/>
    </row>
    <row r="1127" spans="1:18">
      <c r="A1127" s="21"/>
      <c r="B1127" s="51"/>
      <c r="C1127" s="53"/>
      <c r="D1127" s="53"/>
      <c r="E1127" s="41"/>
      <c r="F1127" s="41"/>
      <c r="G1127" s="44"/>
      <c r="H1127" s="58"/>
      <c r="I1127" s="58"/>
      <c r="L1127" s="58"/>
      <c r="M1127" s="66"/>
      <c r="N1127" s="66"/>
      <c r="O1127" s="22"/>
      <c r="P1127" s="57"/>
      <c r="Q1127" s="57"/>
      <c r="R1127" s="61"/>
    </row>
    <row r="1128" spans="1:18">
      <c r="A1128" s="21"/>
      <c r="B1128" s="51"/>
      <c r="C1128" s="53"/>
      <c r="D1128" s="53"/>
      <c r="E1128" s="41"/>
      <c r="F1128" s="41"/>
      <c r="G1128" s="44"/>
      <c r="H1128" s="58"/>
      <c r="I1128" s="58"/>
      <c r="L1128" s="58"/>
      <c r="M1128" s="66"/>
      <c r="N1128" s="66"/>
      <c r="O1128" s="22"/>
      <c r="P1128" s="57"/>
      <c r="Q1128" s="57"/>
      <c r="R1128" s="61"/>
    </row>
    <row r="1129" spans="1:18">
      <c r="A1129" s="21"/>
      <c r="B1129" s="51"/>
      <c r="C1129" s="53"/>
      <c r="D1129" s="53"/>
      <c r="E1129" s="41"/>
      <c r="F1129" s="41"/>
      <c r="G1129" s="44"/>
      <c r="H1129" s="58"/>
      <c r="I1129" s="58"/>
      <c r="L1129" s="58"/>
      <c r="M1129" s="66"/>
      <c r="N1129" s="66"/>
      <c r="O1129" s="22"/>
      <c r="P1129" s="57"/>
      <c r="Q1129" s="57"/>
      <c r="R1129" s="61"/>
    </row>
    <row r="1130" spans="1:18">
      <c r="A1130" s="21"/>
      <c r="B1130" s="51"/>
      <c r="C1130" s="53"/>
      <c r="D1130" s="53"/>
      <c r="E1130" s="41"/>
      <c r="F1130" s="41"/>
      <c r="G1130" s="44"/>
      <c r="H1130" s="58"/>
      <c r="I1130" s="58"/>
      <c r="L1130" s="58"/>
      <c r="M1130" s="66"/>
      <c r="N1130" s="66"/>
      <c r="O1130" s="22"/>
      <c r="P1130" s="57"/>
      <c r="Q1130" s="57"/>
      <c r="R1130" s="61"/>
    </row>
    <row r="1131" spans="1:18">
      <c r="A1131" s="21"/>
      <c r="B1131" s="51"/>
      <c r="C1131" s="53"/>
      <c r="D1131" s="53"/>
      <c r="E1131" s="41"/>
      <c r="F1131" s="41"/>
      <c r="G1131" s="44"/>
      <c r="H1131" s="58"/>
      <c r="I1131" s="58"/>
      <c r="L1131" s="58"/>
      <c r="M1131" s="66"/>
      <c r="N1131" s="66"/>
      <c r="O1131" s="22"/>
      <c r="P1131" s="57"/>
      <c r="Q1131" s="57"/>
      <c r="R1131" s="61"/>
    </row>
    <row r="1132" spans="1:18">
      <c r="A1132" s="21"/>
      <c r="B1132" s="51"/>
      <c r="C1132" s="53"/>
      <c r="D1132" s="53"/>
      <c r="E1132" s="41"/>
      <c r="F1132" s="41"/>
      <c r="G1132" s="44"/>
      <c r="H1132" s="58"/>
      <c r="I1132" s="58"/>
      <c r="L1132" s="58"/>
      <c r="M1132" s="66"/>
      <c r="N1132" s="66"/>
      <c r="O1132" s="22"/>
      <c r="P1132" s="57"/>
      <c r="Q1132" s="57"/>
      <c r="R1132" s="61"/>
    </row>
    <row r="1133" spans="1:18">
      <c r="A1133" s="21"/>
      <c r="B1133" s="51"/>
      <c r="C1133" s="53"/>
      <c r="D1133" s="53"/>
      <c r="E1133" s="41"/>
      <c r="F1133" s="41"/>
      <c r="G1133" s="44"/>
      <c r="H1133" s="58"/>
      <c r="I1133" s="58"/>
      <c r="L1133" s="58"/>
      <c r="M1133" s="66"/>
      <c r="N1133" s="66"/>
      <c r="O1133" s="22"/>
      <c r="P1133" s="57"/>
      <c r="Q1133" s="57"/>
      <c r="R1133" s="61"/>
    </row>
    <row r="1134" spans="1:18">
      <c r="A1134" s="21"/>
      <c r="B1134" s="51"/>
      <c r="C1134" s="53"/>
      <c r="D1134" s="53"/>
      <c r="E1134" s="41"/>
      <c r="F1134" s="41"/>
      <c r="G1134" s="44"/>
      <c r="H1134" s="58"/>
      <c r="I1134" s="58"/>
      <c r="L1134" s="58"/>
      <c r="M1134" s="66"/>
      <c r="N1134" s="66"/>
      <c r="O1134" s="22"/>
      <c r="P1134" s="57"/>
      <c r="Q1134" s="57"/>
      <c r="R1134" s="61"/>
    </row>
    <row r="1135" spans="1:18">
      <c r="A1135" s="21"/>
      <c r="B1135" s="51"/>
      <c r="C1135" s="53"/>
      <c r="D1135" s="53"/>
      <c r="E1135" s="41"/>
      <c r="F1135" s="41"/>
      <c r="G1135" s="44"/>
      <c r="H1135" s="58"/>
      <c r="I1135" s="58"/>
      <c r="L1135" s="58"/>
      <c r="M1135" s="66"/>
      <c r="N1135" s="66"/>
      <c r="O1135" s="22"/>
      <c r="P1135" s="57"/>
      <c r="Q1135" s="57"/>
      <c r="R1135" s="61"/>
    </row>
    <row r="1136" spans="1:18">
      <c r="A1136" s="21"/>
      <c r="B1136" s="51"/>
      <c r="C1136" s="53"/>
      <c r="D1136" s="53"/>
      <c r="E1136" s="41"/>
      <c r="F1136" s="41"/>
      <c r="G1136" s="44"/>
      <c r="H1136" s="58"/>
      <c r="I1136" s="58"/>
      <c r="L1136" s="58"/>
      <c r="M1136" s="66"/>
      <c r="N1136" s="66"/>
      <c r="O1136" s="22"/>
      <c r="P1136" s="57"/>
      <c r="Q1136" s="57"/>
      <c r="R1136" s="61"/>
    </row>
    <row r="1137" spans="1:18">
      <c r="A1137" s="21"/>
      <c r="B1137" s="51"/>
      <c r="C1137" s="53"/>
      <c r="D1137" s="53"/>
      <c r="E1137" s="41"/>
      <c r="F1137" s="41"/>
      <c r="G1137" s="44"/>
      <c r="H1137" s="58"/>
      <c r="I1137" s="58"/>
      <c r="L1137" s="58"/>
      <c r="M1137" s="66"/>
      <c r="N1137" s="66"/>
      <c r="O1137" s="22"/>
      <c r="P1137" s="57"/>
      <c r="Q1137" s="57"/>
      <c r="R1137" s="61"/>
    </row>
    <row r="1138" spans="1:18">
      <c r="A1138" s="21"/>
      <c r="B1138" s="51"/>
      <c r="C1138" s="53"/>
      <c r="D1138" s="53"/>
      <c r="E1138" s="41"/>
      <c r="F1138" s="41"/>
      <c r="G1138" s="44"/>
      <c r="H1138" s="58"/>
      <c r="I1138" s="58"/>
      <c r="L1138" s="58"/>
      <c r="M1138" s="66"/>
      <c r="N1138" s="66"/>
      <c r="O1138" s="22"/>
      <c r="P1138" s="57"/>
      <c r="Q1138" s="57"/>
      <c r="R1138" s="61"/>
    </row>
    <row r="1139" spans="1:18">
      <c r="A1139" s="21"/>
      <c r="B1139" s="51"/>
      <c r="C1139" s="53"/>
      <c r="D1139" s="53"/>
      <c r="E1139" s="41"/>
      <c r="F1139" s="41"/>
      <c r="G1139" s="44"/>
      <c r="H1139" s="58"/>
      <c r="I1139" s="58"/>
      <c r="L1139" s="58"/>
      <c r="M1139" s="66"/>
      <c r="N1139" s="66"/>
      <c r="O1139" s="22"/>
      <c r="P1139" s="57"/>
      <c r="Q1139" s="57"/>
      <c r="R1139" s="61"/>
    </row>
    <row r="1140" spans="1:18">
      <c r="A1140" s="21"/>
      <c r="B1140" s="51"/>
      <c r="C1140" s="53"/>
      <c r="D1140" s="53"/>
      <c r="E1140" s="41"/>
      <c r="F1140" s="41"/>
      <c r="G1140" s="44"/>
      <c r="H1140" s="58"/>
      <c r="I1140" s="58"/>
      <c r="L1140" s="58"/>
      <c r="M1140" s="66"/>
      <c r="N1140" s="66"/>
      <c r="O1140" s="22"/>
      <c r="P1140" s="57"/>
      <c r="Q1140" s="57"/>
      <c r="R1140" s="61"/>
    </row>
    <row r="1141" spans="1:18">
      <c r="A1141" s="21"/>
      <c r="B1141" s="51"/>
      <c r="C1141" s="53"/>
      <c r="D1141" s="53"/>
      <c r="E1141" s="41"/>
      <c r="F1141" s="41"/>
      <c r="G1141" s="44"/>
      <c r="H1141" s="58"/>
      <c r="I1141" s="58"/>
      <c r="L1141" s="58"/>
      <c r="M1141" s="66"/>
      <c r="N1141" s="66"/>
      <c r="O1141" s="22"/>
      <c r="P1141" s="57"/>
      <c r="Q1141" s="57"/>
      <c r="R1141" s="61"/>
    </row>
    <row r="1142" spans="1:18">
      <c r="A1142" s="21"/>
      <c r="B1142" s="51"/>
      <c r="C1142" s="53"/>
      <c r="D1142" s="53"/>
      <c r="E1142" s="41"/>
      <c r="F1142" s="41"/>
      <c r="G1142" s="44"/>
      <c r="H1142" s="58"/>
      <c r="I1142" s="58"/>
      <c r="L1142" s="58"/>
      <c r="M1142" s="66"/>
      <c r="N1142" s="66"/>
      <c r="O1142" s="22"/>
      <c r="P1142" s="57"/>
      <c r="Q1142" s="57"/>
      <c r="R1142" s="61"/>
    </row>
    <row r="1143" spans="1:18">
      <c r="A1143" s="21"/>
      <c r="B1143" s="51"/>
      <c r="C1143" s="53"/>
      <c r="D1143" s="53"/>
      <c r="E1143" s="41"/>
      <c r="F1143" s="41"/>
      <c r="G1143" s="44"/>
      <c r="H1143" s="58"/>
      <c r="I1143" s="58"/>
      <c r="L1143" s="58"/>
      <c r="M1143" s="66"/>
      <c r="N1143" s="66"/>
      <c r="O1143" s="22"/>
      <c r="P1143" s="57"/>
      <c r="Q1143" s="57"/>
      <c r="R1143" s="61"/>
    </row>
    <row r="1144" spans="1:18">
      <c r="A1144" s="21"/>
      <c r="B1144" s="51"/>
      <c r="C1144" s="53"/>
      <c r="D1144" s="53"/>
      <c r="E1144" s="41"/>
      <c r="F1144" s="41"/>
      <c r="G1144" s="44"/>
      <c r="H1144" s="58"/>
      <c r="I1144" s="58"/>
      <c r="L1144" s="58"/>
      <c r="M1144" s="66"/>
      <c r="N1144" s="66"/>
      <c r="O1144" s="22"/>
      <c r="P1144" s="57"/>
      <c r="Q1144" s="57"/>
      <c r="R1144" s="61"/>
    </row>
    <row r="1145" spans="1:18">
      <c r="A1145" s="21"/>
      <c r="B1145" s="51"/>
      <c r="C1145" s="53"/>
      <c r="D1145" s="53"/>
      <c r="E1145" s="41"/>
      <c r="F1145" s="41"/>
      <c r="G1145" s="44"/>
      <c r="H1145" s="58"/>
      <c r="I1145" s="58"/>
      <c r="L1145" s="58"/>
      <c r="M1145" s="66"/>
      <c r="N1145" s="66"/>
      <c r="O1145" s="22"/>
      <c r="P1145" s="57"/>
      <c r="Q1145" s="57"/>
      <c r="R1145" s="61"/>
    </row>
    <row r="1146" spans="1:18">
      <c r="A1146" s="21"/>
      <c r="B1146" s="51"/>
      <c r="C1146" s="53"/>
      <c r="D1146" s="53"/>
      <c r="E1146" s="41"/>
      <c r="F1146" s="41"/>
      <c r="G1146" s="44"/>
      <c r="H1146" s="58"/>
      <c r="I1146" s="58"/>
      <c r="L1146" s="58"/>
      <c r="M1146" s="66"/>
      <c r="N1146" s="66"/>
      <c r="O1146" s="22"/>
      <c r="P1146" s="57"/>
      <c r="Q1146" s="57"/>
      <c r="R1146" s="61"/>
    </row>
    <row r="1147" spans="1:18">
      <c r="A1147" s="21"/>
      <c r="B1147" s="51"/>
      <c r="C1147" s="53"/>
      <c r="D1147" s="53"/>
      <c r="E1147" s="41"/>
      <c r="F1147" s="41"/>
      <c r="G1147" s="44"/>
      <c r="H1147" s="58"/>
      <c r="I1147" s="58"/>
      <c r="L1147" s="58"/>
      <c r="M1147" s="66"/>
      <c r="N1147" s="66"/>
      <c r="O1147" s="22"/>
      <c r="P1147" s="57"/>
      <c r="Q1147" s="57"/>
      <c r="R1147" s="61"/>
    </row>
    <row r="1148" spans="1:18">
      <c r="A1148" s="21"/>
      <c r="B1148" s="51"/>
      <c r="C1148" s="53"/>
      <c r="D1148" s="53"/>
      <c r="E1148" s="41"/>
      <c r="F1148" s="41"/>
      <c r="G1148" s="44"/>
      <c r="H1148" s="58"/>
      <c r="I1148" s="58"/>
      <c r="L1148" s="58"/>
      <c r="M1148" s="66"/>
      <c r="N1148" s="66"/>
      <c r="O1148" s="22"/>
      <c r="P1148" s="57"/>
      <c r="Q1148" s="57"/>
      <c r="R1148" s="61"/>
    </row>
    <row r="1149" spans="1:18">
      <c r="A1149" s="21"/>
      <c r="B1149" s="51"/>
      <c r="C1149" s="53"/>
      <c r="D1149" s="53"/>
      <c r="E1149" s="41"/>
      <c r="F1149" s="41"/>
      <c r="G1149" s="44"/>
      <c r="H1149" s="58"/>
      <c r="I1149" s="58"/>
      <c r="L1149" s="58"/>
      <c r="M1149" s="66"/>
      <c r="N1149" s="66"/>
      <c r="O1149" s="22"/>
      <c r="P1149" s="57"/>
      <c r="Q1149" s="57"/>
      <c r="R1149" s="61"/>
    </row>
    <row r="1150" spans="1:18">
      <c r="A1150" s="21"/>
      <c r="B1150" s="51"/>
      <c r="C1150" s="53"/>
      <c r="D1150" s="53"/>
      <c r="E1150" s="41"/>
      <c r="F1150" s="41"/>
      <c r="G1150" s="44"/>
      <c r="H1150" s="58"/>
      <c r="I1150" s="58"/>
      <c r="L1150" s="58"/>
      <c r="M1150" s="66"/>
      <c r="N1150" s="66"/>
      <c r="O1150" s="22"/>
      <c r="P1150" s="57"/>
      <c r="Q1150" s="57"/>
      <c r="R1150" s="61"/>
    </row>
    <row r="1151" spans="1:18">
      <c r="A1151" s="21"/>
      <c r="B1151" s="51"/>
      <c r="C1151" s="53"/>
      <c r="D1151" s="53"/>
      <c r="E1151" s="41"/>
      <c r="F1151" s="41"/>
      <c r="G1151" s="44"/>
      <c r="H1151" s="58"/>
      <c r="I1151" s="58"/>
      <c r="L1151" s="58"/>
      <c r="M1151" s="66"/>
      <c r="N1151" s="66"/>
      <c r="O1151" s="22"/>
      <c r="P1151" s="57"/>
      <c r="Q1151" s="57"/>
      <c r="R1151" s="61"/>
    </row>
    <row r="1152" spans="1:18">
      <c r="A1152" s="21"/>
      <c r="B1152" s="51"/>
      <c r="C1152" s="53"/>
      <c r="D1152" s="53"/>
      <c r="E1152" s="41"/>
      <c r="F1152" s="41"/>
      <c r="G1152" s="44"/>
      <c r="H1152" s="58"/>
      <c r="I1152" s="58"/>
      <c r="L1152" s="58"/>
      <c r="M1152" s="66"/>
      <c r="N1152" s="66"/>
      <c r="O1152" s="22"/>
      <c r="P1152" s="57"/>
      <c r="Q1152" s="57"/>
      <c r="R1152" s="61"/>
    </row>
    <row r="1153" spans="1:18">
      <c r="A1153" s="21"/>
      <c r="B1153" s="51"/>
      <c r="C1153" s="53"/>
      <c r="D1153" s="53"/>
      <c r="E1153" s="41"/>
      <c r="F1153" s="41"/>
      <c r="G1153" s="44"/>
      <c r="H1153" s="58"/>
      <c r="I1153" s="58"/>
      <c r="L1153" s="58"/>
      <c r="M1153" s="66"/>
      <c r="N1153" s="66"/>
      <c r="O1153" s="22"/>
      <c r="P1153" s="57"/>
      <c r="Q1153" s="57"/>
      <c r="R1153" s="61"/>
    </row>
    <row r="1154" spans="1:18">
      <c r="A1154" s="21"/>
      <c r="B1154" s="51"/>
      <c r="C1154" s="53"/>
      <c r="D1154" s="53"/>
      <c r="E1154" s="41"/>
      <c r="F1154" s="41"/>
      <c r="G1154" s="44"/>
      <c r="H1154" s="58"/>
      <c r="I1154" s="58"/>
      <c r="L1154" s="58"/>
      <c r="M1154" s="66"/>
      <c r="N1154" s="66"/>
      <c r="O1154" s="22"/>
      <c r="P1154" s="57"/>
      <c r="Q1154" s="57"/>
      <c r="R1154" s="61"/>
    </row>
    <row r="1155" spans="1:18">
      <c r="A1155" s="21"/>
      <c r="B1155" s="51"/>
      <c r="C1155" s="53"/>
      <c r="D1155" s="53"/>
      <c r="E1155" s="41"/>
      <c r="F1155" s="41"/>
      <c r="G1155" s="44"/>
      <c r="H1155" s="58"/>
      <c r="I1155" s="58"/>
      <c r="L1155" s="58"/>
      <c r="M1155" s="66"/>
      <c r="N1155" s="66"/>
      <c r="O1155" s="22"/>
      <c r="P1155" s="57"/>
      <c r="Q1155" s="57"/>
      <c r="R1155" s="61"/>
    </row>
    <row r="1156" spans="1:18">
      <c r="A1156" s="21"/>
      <c r="B1156" s="51"/>
      <c r="C1156" s="53"/>
      <c r="D1156" s="53"/>
      <c r="E1156" s="41"/>
      <c r="F1156" s="41"/>
      <c r="G1156" s="44"/>
      <c r="H1156" s="58"/>
      <c r="I1156" s="58"/>
      <c r="L1156" s="58"/>
      <c r="M1156" s="66"/>
      <c r="N1156" s="66"/>
      <c r="O1156" s="22"/>
      <c r="P1156" s="57"/>
      <c r="Q1156" s="57"/>
      <c r="R1156" s="61"/>
    </row>
    <row r="1157" spans="1:18">
      <c r="A1157" s="21"/>
      <c r="B1157" s="51"/>
      <c r="C1157" s="53"/>
      <c r="D1157" s="53"/>
      <c r="E1157" s="41"/>
      <c r="F1157" s="41"/>
      <c r="G1157" s="44"/>
      <c r="H1157" s="58"/>
      <c r="I1157" s="58"/>
      <c r="L1157" s="58"/>
      <c r="M1157" s="66"/>
      <c r="N1157" s="66"/>
      <c r="O1157" s="22"/>
      <c r="P1157" s="57"/>
      <c r="Q1157" s="57"/>
      <c r="R1157" s="61"/>
    </row>
    <row r="1158" spans="1:18">
      <c r="A1158" s="21"/>
      <c r="B1158" s="51"/>
      <c r="C1158" s="53"/>
      <c r="D1158" s="53"/>
      <c r="E1158" s="41"/>
      <c r="F1158" s="41"/>
      <c r="G1158" s="44"/>
      <c r="H1158" s="58"/>
      <c r="I1158" s="58"/>
      <c r="L1158" s="58"/>
      <c r="M1158" s="66"/>
      <c r="N1158" s="66"/>
      <c r="O1158" s="22"/>
      <c r="P1158" s="57"/>
      <c r="Q1158" s="57"/>
      <c r="R1158" s="61"/>
    </row>
    <row r="1159" spans="1:18">
      <c r="A1159" s="21"/>
      <c r="B1159" s="51"/>
      <c r="C1159" s="53"/>
      <c r="D1159" s="53"/>
      <c r="E1159" s="41"/>
      <c r="F1159" s="41"/>
      <c r="G1159" s="44"/>
      <c r="H1159" s="58"/>
      <c r="I1159" s="58"/>
      <c r="L1159" s="58"/>
      <c r="M1159" s="66"/>
      <c r="N1159" s="66"/>
      <c r="O1159" s="22"/>
      <c r="P1159" s="57"/>
      <c r="Q1159" s="57"/>
      <c r="R1159" s="61"/>
    </row>
    <row r="1160" spans="1:18">
      <c r="A1160" s="21"/>
      <c r="B1160" s="51"/>
      <c r="C1160" s="53"/>
      <c r="D1160" s="53"/>
      <c r="E1160" s="41"/>
      <c r="F1160" s="41"/>
      <c r="G1160" s="44"/>
      <c r="H1160" s="58"/>
      <c r="I1160" s="58"/>
      <c r="L1160" s="58"/>
      <c r="M1160" s="66"/>
      <c r="N1160" s="66"/>
      <c r="O1160" s="22"/>
      <c r="P1160" s="57"/>
      <c r="Q1160" s="57"/>
      <c r="R1160" s="61"/>
    </row>
    <row r="1161" spans="1:18">
      <c r="A1161" s="21"/>
      <c r="B1161" s="51"/>
      <c r="C1161" s="53"/>
      <c r="D1161" s="53"/>
      <c r="E1161" s="41"/>
      <c r="F1161" s="41"/>
      <c r="G1161" s="44"/>
      <c r="H1161" s="58"/>
      <c r="I1161" s="58"/>
      <c r="L1161" s="58"/>
      <c r="M1161" s="66"/>
      <c r="N1161" s="66"/>
      <c r="O1161" s="22"/>
      <c r="P1161" s="57"/>
      <c r="Q1161" s="57"/>
      <c r="R1161" s="61"/>
    </row>
    <row r="1162" spans="1:18">
      <c r="A1162" s="21"/>
      <c r="B1162" s="51"/>
      <c r="C1162" s="53"/>
      <c r="D1162" s="53"/>
      <c r="E1162" s="41"/>
      <c r="F1162" s="41"/>
      <c r="G1162" s="44"/>
      <c r="H1162" s="58"/>
      <c r="I1162" s="58"/>
      <c r="L1162" s="58"/>
      <c r="M1162" s="66"/>
      <c r="N1162" s="66"/>
      <c r="O1162" s="22"/>
      <c r="P1162" s="57"/>
      <c r="Q1162" s="57"/>
      <c r="R1162" s="61"/>
    </row>
    <row r="1163" spans="1:18">
      <c r="A1163" s="21"/>
      <c r="B1163" s="51"/>
      <c r="C1163" s="53"/>
      <c r="D1163" s="53"/>
      <c r="E1163" s="41"/>
      <c r="F1163" s="41"/>
      <c r="G1163" s="44"/>
      <c r="H1163" s="58"/>
      <c r="I1163" s="58"/>
      <c r="L1163" s="58"/>
      <c r="M1163" s="66"/>
      <c r="N1163" s="66"/>
      <c r="O1163" s="22"/>
      <c r="P1163" s="57"/>
      <c r="Q1163" s="57"/>
      <c r="R1163" s="61"/>
    </row>
    <row r="1164" spans="1:18">
      <c r="A1164" s="21"/>
      <c r="B1164" s="51"/>
      <c r="C1164" s="53"/>
      <c r="D1164" s="53"/>
      <c r="E1164" s="41"/>
      <c r="F1164" s="41"/>
      <c r="G1164" s="44"/>
      <c r="H1164" s="58"/>
      <c r="I1164" s="58"/>
      <c r="L1164" s="58"/>
      <c r="M1164" s="66"/>
      <c r="N1164" s="66"/>
      <c r="O1164" s="22"/>
      <c r="P1164" s="57"/>
      <c r="Q1164" s="57"/>
      <c r="R1164" s="61"/>
    </row>
    <row r="1165" spans="1:18">
      <c r="A1165" s="21"/>
      <c r="B1165" s="51"/>
      <c r="C1165" s="53"/>
      <c r="D1165" s="53"/>
      <c r="E1165" s="41"/>
      <c r="F1165" s="41"/>
      <c r="G1165" s="44"/>
      <c r="H1165" s="58"/>
      <c r="I1165" s="58"/>
      <c r="L1165" s="58"/>
      <c r="M1165" s="66"/>
      <c r="N1165" s="66"/>
      <c r="O1165" s="22"/>
      <c r="P1165" s="57"/>
      <c r="Q1165" s="57"/>
      <c r="R1165" s="61"/>
    </row>
    <row r="1166" spans="1:18">
      <c r="A1166" s="21"/>
      <c r="B1166" s="51"/>
      <c r="C1166" s="53"/>
      <c r="D1166" s="53"/>
      <c r="E1166" s="41"/>
      <c r="F1166" s="41"/>
      <c r="G1166" s="44"/>
      <c r="H1166" s="58"/>
      <c r="I1166" s="58"/>
      <c r="L1166" s="58"/>
      <c r="M1166" s="66"/>
      <c r="N1166" s="66"/>
      <c r="O1166" s="22"/>
      <c r="P1166" s="57"/>
      <c r="Q1166" s="57"/>
      <c r="R1166" s="61"/>
    </row>
    <row r="1167" spans="1:18">
      <c r="A1167" s="21"/>
      <c r="B1167" s="51"/>
      <c r="C1167" s="53"/>
      <c r="D1167" s="53"/>
      <c r="E1167" s="41"/>
      <c r="F1167" s="41"/>
      <c r="G1167" s="44"/>
      <c r="H1167" s="58"/>
      <c r="I1167" s="58"/>
      <c r="L1167" s="58"/>
      <c r="M1167" s="66"/>
      <c r="N1167" s="66"/>
      <c r="O1167" s="22"/>
      <c r="P1167" s="57"/>
      <c r="Q1167" s="57"/>
      <c r="R1167" s="61"/>
    </row>
    <row r="1168" spans="1:18">
      <c r="A1168" s="21"/>
      <c r="B1168" s="51"/>
      <c r="C1168" s="53"/>
      <c r="D1168" s="53"/>
      <c r="E1168" s="41"/>
      <c r="F1168" s="41"/>
      <c r="G1168" s="44"/>
      <c r="H1168" s="58"/>
      <c r="I1168" s="58"/>
      <c r="L1168" s="58"/>
      <c r="M1168" s="66"/>
      <c r="N1168" s="66"/>
      <c r="O1168" s="22"/>
      <c r="P1168" s="57"/>
      <c r="Q1168" s="57"/>
      <c r="R1168" s="61"/>
    </row>
    <row r="1169" spans="1:18">
      <c r="A1169" s="21"/>
      <c r="B1169" s="51"/>
      <c r="C1169" s="53"/>
      <c r="D1169" s="53"/>
      <c r="E1169" s="41"/>
      <c r="F1169" s="41"/>
      <c r="G1169" s="44"/>
      <c r="H1169" s="58"/>
      <c r="I1169" s="58"/>
      <c r="L1169" s="58"/>
      <c r="M1169" s="66"/>
      <c r="N1169" s="66"/>
      <c r="O1169" s="22"/>
      <c r="P1169" s="57"/>
      <c r="Q1169" s="57"/>
      <c r="R1169" s="61"/>
    </row>
    <row r="1170" spans="1:18">
      <c r="A1170" s="21"/>
      <c r="B1170" s="51"/>
      <c r="C1170" s="53"/>
      <c r="D1170" s="53"/>
      <c r="E1170" s="41"/>
      <c r="F1170" s="41"/>
      <c r="G1170" s="44"/>
      <c r="H1170" s="58"/>
      <c r="I1170" s="58"/>
      <c r="L1170" s="58"/>
      <c r="M1170" s="66"/>
      <c r="N1170" s="66"/>
      <c r="O1170" s="22"/>
      <c r="P1170" s="57"/>
      <c r="Q1170" s="57"/>
      <c r="R1170" s="61"/>
    </row>
    <row r="1171" spans="1:18">
      <c r="A1171" s="21"/>
      <c r="B1171" s="51"/>
      <c r="C1171" s="53"/>
      <c r="D1171" s="53"/>
      <c r="E1171" s="41"/>
      <c r="F1171" s="41"/>
      <c r="G1171" s="44"/>
      <c r="H1171" s="58"/>
      <c r="I1171" s="58"/>
      <c r="L1171" s="58"/>
      <c r="M1171" s="66"/>
      <c r="N1171" s="66"/>
      <c r="O1171" s="22"/>
      <c r="P1171" s="57"/>
      <c r="Q1171" s="57"/>
      <c r="R1171" s="61"/>
    </row>
    <row r="1172" spans="1:18">
      <c r="A1172" s="21"/>
      <c r="B1172" s="51"/>
      <c r="C1172" s="53"/>
      <c r="D1172" s="53"/>
      <c r="E1172" s="41"/>
      <c r="F1172" s="41"/>
      <c r="G1172" s="44"/>
      <c r="H1172" s="58"/>
      <c r="I1172" s="58"/>
      <c r="L1172" s="58"/>
      <c r="M1172" s="66"/>
      <c r="N1172" s="66"/>
      <c r="O1172" s="22"/>
      <c r="P1172" s="57"/>
      <c r="Q1172" s="57"/>
      <c r="R1172" s="61"/>
    </row>
    <row r="1173" spans="1:18">
      <c r="A1173" s="21"/>
      <c r="B1173" s="51"/>
      <c r="C1173" s="53"/>
      <c r="D1173" s="53"/>
      <c r="E1173" s="41"/>
      <c r="F1173" s="41"/>
      <c r="G1173" s="44"/>
      <c r="H1173" s="58"/>
      <c r="I1173" s="58"/>
      <c r="L1173" s="58"/>
      <c r="M1173" s="66"/>
      <c r="N1173" s="66"/>
      <c r="O1173" s="22"/>
      <c r="P1173" s="57"/>
      <c r="Q1173" s="57"/>
      <c r="R1173" s="61"/>
    </row>
    <row r="1174" spans="1:18">
      <c r="A1174" s="21"/>
      <c r="B1174" s="51"/>
      <c r="C1174" s="53"/>
      <c r="D1174" s="53"/>
      <c r="E1174" s="41"/>
      <c r="F1174" s="41"/>
      <c r="G1174" s="44"/>
      <c r="H1174" s="58"/>
      <c r="I1174" s="58"/>
      <c r="L1174" s="58"/>
      <c r="M1174" s="66"/>
      <c r="N1174" s="66"/>
      <c r="O1174" s="22"/>
      <c r="P1174" s="57"/>
      <c r="Q1174" s="57"/>
      <c r="R1174" s="61"/>
    </row>
    <row r="1175" spans="1:18">
      <c r="A1175" s="21"/>
      <c r="B1175" s="51"/>
      <c r="C1175" s="53"/>
      <c r="D1175" s="53"/>
      <c r="E1175" s="41"/>
      <c r="F1175" s="41"/>
      <c r="G1175" s="44"/>
      <c r="H1175" s="58"/>
      <c r="I1175" s="58"/>
      <c r="L1175" s="58"/>
      <c r="M1175" s="66"/>
      <c r="N1175" s="66"/>
      <c r="O1175" s="22"/>
      <c r="P1175" s="57"/>
      <c r="Q1175" s="57"/>
      <c r="R1175" s="61"/>
    </row>
    <row r="1176" spans="1:18">
      <c r="A1176" s="21"/>
      <c r="B1176" s="51"/>
      <c r="C1176" s="53"/>
      <c r="D1176" s="53"/>
      <c r="E1176" s="41"/>
      <c r="F1176" s="41"/>
      <c r="G1176" s="44"/>
      <c r="H1176" s="58"/>
      <c r="I1176" s="58"/>
      <c r="L1176" s="58"/>
      <c r="M1176" s="66"/>
      <c r="N1176" s="66"/>
      <c r="O1176" s="22"/>
      <c r="P1176" s="57"/>
      <c r="Q1176" s="57"/>
      <c r="R1176" s="61"/>
    </row>
    <row r="1177" spans="1:18">
      <c r="A1177" s="21"/>
      <c r="B1177" s="51"/>
      <c r="C1177" s="53"/>
      <c r="D1177" s="53"/>
      <c r="E1177" s="41"/>
      <c r="F1177" s="41"/>
      <c r="G1177" s="44"/>
      <c r="H1177" s="58"/>
      <c r="I1177" s="58"/>
      <c r="L1177" s="58"/>
      <c r="M1177" s="66"/>
      <c r="N1177" s="66"/>
      <c r="O1177" s="22"/>
      <c r="P1177" s="57"/>
      <c r="Q1177" s="57"/>
      <c r="R1177" s="61"/>
    </row>
    <row r="1178" spans="1:18">
      <c r="A1178" s="21"/>
      <c r="B1178" s="51"/>
      <c r="C1178" s="53"/>
      <c r="D1178" s="53"/>
      <c r="E1178" s="41"/>
      <c r="F1178" s="41"/>
      <c r="G1178" s="44"/>
      <c r="H1178" s="58"/>
      <c r="I1178" s="58"/>
      <c r="L1178" s="58"/>
      <c r="M1178" s="66"/>
      <c r="N1178" s="66"/>
      <c r="O1178" s="22"/>
      <c r="P1178" s="57"/>
      <c r="Q1178" s="57"/>
      <c r="R1178" s="61"/>
    </row>
    <row r="1179" spans="1:18">
      <c r="A1179" s="21"/>
      <c r="B1179" s="51"/>
      <c r="C1179" s="53"/>
      <c r="D1179" s="53"/>
      <c r="E1179" s="41"/>
      <c r="F1179" s="41"/>
      <c r="G1179" s="44"/>
      <c r="H1179" s="58"/>
      <c r="I1179" s="58"/>
      <c r="L1179" s="58"/>
      <c r="M1179" s="66"/>
      <c r="N1179" s="66"/>
      <c r="O1179" s="22"/>
      <c r="P1179" s="57"/>
      <c r="Q1179" s="57"/>
      <c r="R1179" s="61"/>
    </row>
    <row r="1180" spans="1:18">
      <c r="A1180" s="21"/>
      <c r="B1180" s="51"/>
      <c r="C1180" s="53"/>
      <c r="D1180" s="53"/>
      <c r="E1180" s="41"/>
      <c r="F1180" s="41"/>
      <c r="G1180" s="44"/>
      <c r="H1180" s="58"/>
      <c r="I1180" s="58"/>
      <c r="L1180" s="58"/>
      <c r="M1180" s="66"/>
      <c r="N1180" s="66"/>
      <c r="O1180" s="22"/>
      <c r="P1180" s="57"/>
      <c r="Q1180" s="57"/>
      <c r="R1180" s="61"/>
    </row>
    <row r="1181" spans="1:18">
      <c r="A1181" s="21"/>
      <c r="B1181" s="51"/>
      <c r="C1181" s="53"/>
      <c r="D1181" s="53"/>
      <c r="E1181" s="41"/>
      <c r="F1181" s="41"/>
      <c r="G1181" s="44"/>
      <c r="H1181" s="58"/>
      <c r="I1181" s="58"/>
      <c r="L1181" s="58"/>
      <c r="M1181" s="66"/>
      <c r="N1181" s="66"/>
      <c r="O1181" s="22"/>
      <c r="P1181" s="57"/>
      <c r="Q1181" s="57"/>
      <c r="R1181" s="61"/>
    </row>
    <row r="1182" spans="1:18">
      <c r="A1182" s="21"/>
      <c r="B1182" s="51"/>
      <c r="C1182" s="53"/>
      <c r="D1182" s="53"/>
      <c r="E1182" s="41"/>
      <c r="F1182" s="41"/>
      <c r="G1182" s="44"/>
      <c r="H1182" s="58"/>
      <c r="I1182" s="58"/>
      <c r="L1182" s="58"/>
      <c r="M1182" s="66"/>
      <c r="N1182" s="66"/>
      <c r="O1182" s="22"/>
      <c r="P1182" s="57"/>
      <c r="Q1182" s="57"/>
      <c r="R1182" s="61"/>
    </row>
    <row r="1183" spans="1:18">
      <c r="A1183" s="21"/>
      <c r="B1183" s="51"/>
      <c r="C1183" s="53"/>
      <c r="D1183" s="53"/>
      <c r="E1183" s="41"/>
      <c r="F1183" s="41"/>
      <c r="G1183" s="44"/>
      <c r="H1183" s="58"/>
      <c r="I1183" s="58"/>
      <c r="L1183" s="58"/>
      <c r="M1183" s="66"/>
      <c r="N1183" s="66"/>
      <c r="O1183" s="22"/>
      <c r="P1183" s="57"/>
      <c r="Q1183" s="57"/>
      <c r="R1183" s="61"/>
    </row>
    <row r="1184" spans="1:18">
      <c r="A1184" s="21"/>
      <c r="B1184" s="51"/>
      <c r="C1184" s="53"/>
      <c r="D1184" s="53"/>
      <c r="E1184" s="41"/>
      <c r="F1184" s="41"/>
      <c r="G1184" s="44"/>
      <c r="H1184" s="58"/>
      <c r="I1184" s="58"/>
      <c r="L1184" s="58"/>
      <c r="M1184" s="66"/>
      <c r="N1184" s="66"/>
      <c r="O1184" s="22"/>
      <c r="P1184" s="57"/>
      <c r="Q1184" s="57"/>
      <c r="R1184" s="61"/>
    </row>
    <row r="1185" spans="1:18">
      <c r="A1185" s="21"/>
      <c r="B1185" s="51"/>
      <c r="C1185" s="53"/>
      <c r="D1185" s="53"/>
      <c r="E1185" s="41"/>
      <c r="F1185" s="41"/>
      <c r="G1185" s="44"/>
      <c r="H1185" s="58"/>
      <c r="I1185" s="58"/>
      <c r="L1185" s="58"/>
      <c r="M1185" s="66"/>
      <c r="N1185" s="66"/>
      <c r="O1185" s="22"/>
      <c r="P1185" s="57"/>
      <c r="Q1185" s="57"/>
      <c r="R1185" s="61"/>
    </row>
    <row r="1186" spans="1:18">
      <c r="A1186" s="21"/>
      <c r="B1186" s="51"/>
      <c r="C1186" s="53"/>
      <c r="D1186" s="53"/>
      <c r="E1186" s="41"/>
      <c r="F1186" s="41"/>
      <c r="G1186" s="44"/>
      <c r="H1186" s="58"/>
      <c r="I1186" s="58"/>
      <c r="L1186" s="58"/>
      <c r="M1186" s="66"/>
      <c r="N1186" s="66"/>
      <c r="O1186" s="22"/>
      <c r="P1186" s="57"/>
      <c r="Q1186" s="57"/>
      <c r="R1186" s="61"/>
    </row>
    <row r="1187" spans="1:18">
      <c r="A1187" s="21"/>
      <c r="B1187" s="51"/>
      <c r="C1187" s="53"/>
      <c r="D1187" s="53"/>
      <c r="E1187" s="41"/>
      <c r="F1187" s="41"/>
      <c r="G1187" s="44"/>
      <c r="H1187" s="58"/>
      <c r="I1187" s="58"/>
      <c r="L1187" s="58"/>
      <c r="M1187" s="66"/>
      <c r="N1187" s="66"/>
      <c r="O1187" s="22"/>
      <c r="P1187" s="57"/>
      <c r="Q1187" s="57"/>
      <c r="R1187" s="61"/>
    </row>
    <row r="1188" spans="1:18">
      <c r="A1188" s="21"/>
      <c r="B1188" s="51"/>
      <c r="C1188" s="53"/>
      <c r="D1188" s="53"/>
      <c r="E1188" s="41"/>
      <c r="F1188" s="41"/>
      <c r="G1188" s="44"/>
      <c r="H1188" s="58"/>
      <c r="I1188" s="58"/>
      <c r="L1188" s="58"/>
      <c r="M1188" s="66"/>
      <c r="N1188" s="66"/>
      <c r="O1188" s="22"/>
      <c r="P1188" s="57"/>
      <c r="Q1188" s="57"/>
      <c r="R1188" s="61"/>
    </row>
    <row r="1189" spans="1:18">
      <c r="A1189" s="21"/>
      <c r="B1189" s="51"/>
      <c r="C1189" s="53"/>
      <c r="D1189" s="53"/>
      <c r="E1189" s="41"/>
      <c r="F1189" s="41"/>
      <c r="G1189" s="44"/>
      <c r="H1189" s="58"/>
      <c r="I1189" s="58"/>
      <c r="L1189" s="58"/>
      <c r="M1189" s="66"/>
      <c r="N1189" s="66"/>
      <c r="O1189" s="22"/>
      <c r="P1189" s="57"/>
      <c r="Q1189" s="57"/>
      <c r="R1189" s="61"/>
    </row>
    <row r="1190" spans="1:18">
      <c r="A1190" s="21"/>
      <c r="B1190" s="51"/>
      <c r="C1190" s="53"/>
      <c r="D1190" s="53"/>
      <c r="E1190" s="41"/>
      <c r="F1190" s="41"/>
      <c r="G1190" s="44"/>
      <c r="H1190" s="58"/>
      <c r="I1190" s="58"/>
      <c r="L1190" s="58"/>
      <c r="M1190" s="66"/>
      <c r="N1190" s="66"/>
      <c r="O1190" s="22"/>
      <c r="P1190" s="57"/>
      <c r="Q1190" s="57"/>
      <c r="R1190" s="61"/>
    </row>
    <row r="1191" spans="1:18">
      <c r="A1191" s="21"/>
      <c r="B1191" s="51"/>
      <c r="C1191" s="53"/>
      <c r="D1191" s="53"/>
      <c r="E1191" s="41"/>
      <c r="F1191" s="41"/>
      <c r="G1191" s="44"/>
      <c r="H1191" s="58"/>
      <c r="I1191" s="58"/>
      <c r="L1191" s="58"/>
      <c r="M1191" s="66"/>
      <c r="N1191" s="66"/>
      <c r="O1191" s="22"/>
      <c r="P1191" s="57"/>
      <c r="Q1191" s="57"/>
      <c r="R1191" s="61"/>
    </row>
    <row r="1192" spans="1:18">
      <c r="A1192" s="21"/>
      <c r="B1192" s="51"/>
      <c r="C1192" s="53"/>
      <c r="D1192" s="53"/>
      <c r="E1192" s="41"/>
      <c r="F1192" s="41"/>
      <c r="G1192" s="44"/>
      <c r="H1192" s="58"/>
      <c r="I1192" s="58"/>
      <c r="L1192" s="58"/>
      <c r="M1192" s="66"/>
      <c r="N1192" s="66"/>
      <c r="O1192" s="22"/>
      <c r="P1192" s="57"/>
      <c r="Q1192" s="57"/>
      <c r="R1192" s="61"/>
    </row>
    <row r="1193" spans="1:18">
      <c r="A1193" s="21"/>
      <c r="B1193" s="51"/>
      <c r="C1193" s="53"/>
      <c r="D1193" s="53"/>
      <c r="E1193" s="41"/>
      <c r="F1193" s="41"/>
      <c r="G1193" s="44"/>
      <c r="H1193" s="58"/>
      <c r="I1193" s="58"/>
      <c r="L1193" s="58"/>
      <c r="M1193" s="66"/>
      <c r="N1193" s="66"/>
      <c r="O1193" s="22"/>
      <c r="P1193" s="57"/>
      <c r="Q1193" s="57"/>
      <c r="R1193" s="61"/>
    </row>
    <row r="1194" spans="1:18">
      <c r="A1194" s="21"/>
      <c r="B1194" s="51"/>
      <c r="C1194" s="53"/>
      <c r="D1194" s="53"/>
      <c r="E1194" s="41"/>
      <c r="F1194" s="41"/>
      <c r="G1194" s="44"/>
      <c r="H1194" s="58"/>
      <c r="I1194" s="58"/>
      <c r="L1194" s="58"/>
      <c r="M1194" s="66"/>
      <c r="N1194" s="66"/>
      <c r="O1194" s="22"/>
      <c r="P1194" s="57"/>
      <c r="Q1194" s="57"/>
      <c r="R1194" s="61"/>
    </row>
    <row r="1195" spans="1:18">
      <c r="A1195" s="21"/>
      <c r="B1195" s="51"/>
      <c r="C1195" s="53"/>
      <c r="D1195" s="53"/>
      <c r="E1195" s="41"/>
      <c r="F1195" s="41"/>
      <c r="G1195" s="44"/>
      <c r="H1195" s="58"/>
      <c r="I1195" s="58"/>
      <c r="L1195" s="58"/>
      <c r="M1195" s="66"/>
      <c r="N1195" s="66"/>
      <c r="O1195" s="22"/>
      <c r="P1195" s="57"/>
      <c r="Q1195" s="57"/>
      <c r="R1195" s="61"/>
    </row>
    <row r="1196" spans="1:18">
      <c r="A1196" s="21"/>
      <c r="B1196" s="51"/>
      <c r="C1196" s="53"/>
      <c r="D1196" s="53"/>
      <c r="E1196" s="41"/>
      <c r="F1196" s="41"/>
      <c r="G1196" s="44"/>
      <c r="H1196" s="58"/>
      <c r="I1196" s="58"/>
      <c r="L1196" s="58"/>
      <c r="M1196" s="66"/>
      <c r="N1196" s="66"/>
      <c r="O1196" s="22"/>
      <c r="P1196" s="57"/>
      <c r="Q1196" s="57"/>
      <c r="R1196" s="61"/>
    </row>
    <row r="1197" spans="1:18">
      <c r="A1197" s="21"/>
      <c r="B1197" s="51"/>
      <c r="C1197" s="53"/>
      <c r="D1197" s="53"/>
      <c r="E1197" s="41"/>
      <c r="F1197" s="41"/>
      <c r="G1197" s="44"/>
      <c r="H1197" s="58"/>
      <c r="I1197" s="58"/>
      <c r="L1197" s="58"/>
      <c r="M1197" s="66"/>
      <c r="N1197" s="66"/>
      <c r="O1197" s="22"/>
      <c r="P1197" s="57"/>
      <c r="Q1197" s="57"/>
      <c r="R1197" s="61"/>
    </row>
    <row r="1198" spans="1:18">
      <c r="A1198" s="21"/>
      <c r="B1198" s="51"/>
      <c r="C1198" s="53"/>
      <c r="D1198" s="53"/>
      <c r="E1198" s="41"/>
      <c r="F1198" s="41"/>
      <c r="G1198" s="44"/>
      <c r="H1198" s="58"/>
      <c r="I1198" s="58"/>
      <c r="L1198" s="58"/>
      <c r="M1198" s="66"/>
      <c r="N1198" s="66"/>
      <c r="O1198" s="22"/>
      <c r="P1198" s="57"/>
      <c r="Q1198" s="57"/>
      <c r="R1198" s="61"/>
    </row>
    <row r="1199" spans="1:18">
      <c r="A1199" s="21"/>
      <c r="B1199" s="51"/>
      <c r="C1199" s="53"/>
      <c r="D1199" s="53"/>
      <c r="E1199" s="41"/>
      <c r="F1199" s="41"/>
      <c r="G1199" s="44"/>
      <c r="H1199" s="58"/>
      <c r="I1199" s="58"/>
      <c r="L1199" s="58"/>
      <c r="M1199" s="66"/>
      <c r="N1199" s="66"/>
      <c r="O1199" s="22"/>
      <c r="P1199" s="57"/>
      <c r="Q1199" s="57"/>
      <c r="R1199" s="61"/>
    </row>
    <row r="1200" spans="1:18">
      <c r="A1200" s="21"/>
      <c r="B1200" s="51"/>
      <c r="C1200" s="53"/>
      <c r="D1200" s="53"/>
      <c r="E1200" s="41"/>
      <c r="F1200" s="41"/>
      <c r="G1200" s="44"/>
      <c r="H1200" s="58"/>
      <c r="I1200" s="58"/>
      <c r="L1200" s="58"/>
      <c r="M1200" s="66"/>
      <c r="N1200" s="66"/>
      <c r="O1200" s="22"/>
      <c r="P1200" s="57"/>
      <c r="Q1200" s="57"/>
      <c r="R1200" s="61"/>
    </row>
    <row r="1201" spans="1:18">
      <c r="A1201" s="21"/>
      <c r="B1201" s="51"/>
      <c r="C1201" s="53"/>
      <c r="D1201" s="53"/>
      <c r="E1201" s="41"/>
      <c r="F1201" s="41"/>
      <c r="G1201" s="44"/>
      <c r="H1201" s="58"/>
      <c r="I1201" s="58"/>
      <c r="L1201" s="58"/>
      <c r="M1201" s="66"/>
      <c r="N1201" s="66"/>
      <c r="O1201" s="22"/>
      <c r="P1201" s="57"/>
      <c r="Q1201" s="57"/>
      <c r="R1201" s="61"/>
    </row>
    <row r="1202" spans="1:18">
      <c r="A1202" s="21"/>
      <c r="B1202" s="51"/>
      <c r="C1202" s="53"/>
      <c r="D1202" s="53"/>
      <c r="E1202" s="41"/>
      <c r="F1202" s="41"/>
      <c r="G1202" s="44"/>
      <c r="H1202" s="58"/>
      <c r="I1202" s="58"/>
      <c r="L1202" s="58"/>
      <c r="M1202" s="66"/>
      <c r="N1202" s="66"/>
      <c r="O1202" s="22"/>
      <c r="P1202" s="57"/>
      <c r="Q1202" s="57"/>
      <c r="R1202" s="61"/>
    </row>
    <row r="1203" spans="1:18">
      <c r="A1203" s="21"/>
      <c r="B1203" s="51"/>
      <c r="C1203" s="53"/>
      <c r="D1203" s="53"/>
      <c r="E1203" s="41"/>
      <c r="F1203" s="41"/>
      <c r="G1203" s="44"/>
      <c r="H1203" s="58"/>
      <c r="I1203" s="58"/>
      <c r="L1203" s="58"/>
      <c r="M1203" s="66"/>
      <c r="N1203" s="66"/>
      <c r="O1203" s="22"/>
      <c r="P1203" s="57"/>
      <c r="Q1203" s="57"/>
      <c r="R1203" s="61"/>
    </row>
    <row r="1204" spans="1:18">
      <c r="A1204" s="21"/>
      <c r="B1204" s="51"/>
      <c r="C1204" s="53"/>
      <c r="D1204" s="53"/>
      <c r="E1204" s="41"/>
      <c r="F1204" s="41"/>
      <c r="G1204" s="44"/>
      <c r="H1204" s="58"/>
      <c r="I1204" s="58"/>
      <c r="L1204" s="58"/>
      <c r="M1204" s="66"/>
      <c r="N1204" s="66"/>
      <c r="O1204" s="22"/>
      <c r="P1204" s="57"/>
      <c r="Q1204" s="57"/>
      <c r="R1204" s="61"/>
    </row>
    <row r="1205" spans="1:18">
      <c r="A1205" s="21"/>
      <c r="B1205" s="51"/>
      <c r="C1205" s="53"/>
      <c r="D1205" s="53"/>
      <c r="E1205" s="41"/>
      <c r="F1205" s="41"/>
      <c r="G1205" s="44"/>
      <c r="H1205" s="58"/>
      <c r="I1205" s="58"/>
      <c r="L1205" s="58"/>
      <c r="M1205" s="66"/>
      <c r="N1205" s="66"/>
      <c r="O1205" s="22"/>
      <c r="P1205" s="57"/>
      <c r="Q1205" s="57"/>
      <c r="R1205" s="61"/>
    </row>
    <row r="1206" spans="1:18">
      <c r="A1206" s="21"/>
      <c r="B1206" s="51"/>
      <c r="C1206" s="53"/>
      <c r="D1206" s="53"/>
      <c r="E1206" s="41"/>
      <c r="F1206" s="41"/>
      <c r="G1206" s="44"/>
      <c r="H1206" s="58"/>
      <c r="I1206" s="58"/>
      <c r="L1206" s="58"/>
      <c r="M1206" s="66"/>
      <c r="N1206" s="66"/>
      <c r="O1206" s="22"/>
      <c r="P1206" s="57"/>
      <c r="Q1206" s="57"/>
      <c r="R1206" s="61"/>
    </row>
    <row r="1207" spans="1:18">
      <c r="A1207" s="21"/>
      <c r="B1207" s="51"/>
      <c r="C1207" s="53"/>
      <c r="D1207" s="53"/>
      <c r="E1207" s="41"/>
      <c r="F1207" s="41"/>
      <c r="G1207" s="44"/>
      <c r="H1207" s="58"/>
      <c r="I1207" s="58"/>
      <c r="L1207" s="58"/>
      <c r="M1207" s="66"/>
      <c r="N1207" s="66"/>
      <c r="O1207" s="22"/>
      <c r="P1207" s="57"/>
      <c r="Q1207" s="57"/>
      <c r="R1207" s="61"/>
    </row>
    <row r="1208" spans="1:18">
      <c r="A1208" s="21"/>
      <c r="B1208" s="51"/>
      <c r="C1208" s="53"/>
      <c r="D1208" s="53"/>
      <c r="E1208" s="41"/>
      <c r="F1208" s="41"/>
      <c r="G1208" s="44"/>
      <c r="H1208" s="58"/>
      <c r="I1208" s="58"/>
      <c r="L1208" s="58"/>
      <c r="M1208" s="66"/>
      <c r="N1208" s="66"/>
      <c r="O1208" s="22"/>
      <c r="P1208" s="57"/>
      <c r="Q1208" s="57"/>
      <c r="R1208" s="61"/>
    </row>
    <row r="1209" spans="1:18">
      <c r="A1209" s="21"/>
      <c r="B1209" s="51"/>
      <c r="C1209" s="53"/>
      <c r="D1209" s="53"/>
      <c r="E1209" s="41"/>
      <c r="F1209" s="41"/>
      <c r="G1209" s="44"/>
      <c r="H1209" s="58"/>
      <c r="I1209" s="58"/>
      <c r="L1209" s="58"/>
      <c r="M1209" s="66"/>
      <c r="N1209" s="66"/>
      <c r="O1209" s="22"/>
      <c r="P1209" s="57"/>
      <c r="Q1209" s="57"/>
      <c r="R1209" s="61"/>
    </row>
    <row r="1210" spans="1:18">
      <c r="A1210" s="21"/>
      <c r="B1210" s="51"/>
      <c r="C1210" s="53"/>
      <c r="D1210" s="53"/>
      <c r="E1210" s="41"/>
      <c r="F1210" s="41"/>
      <c r="G1210" s="44"/>
      <c r="H1210" s="58"/>
      <c r="I1210" s="58"/>
      <c r="L1210" s="58"/>
      <c r="M1210" s="66"/>
      <c r="N1210" s="66"/>
      <c r="O1210" s="22"/>
      <c r="P1210" s="57"/>
      <c r="Q1210" s="57"/>
      <c r="R1210" s="61"/>
    </row>
    <row r="1211" spans="1:18">
      <c r="A1211" s="21"/>
      <c r="B1211" s="51"/>
      <c r="C1211" s="53"/>
      <c r="D1211" s="53"/>
      <c r="E1211" s="41"/>
      <c r="F1211" s="41"/>
      <c r="G1211" s="44"/>
      <c r="H1211" s="58"/>
      <c r="I1211" s="58"/>
      <c r="L1211" s="58"/>
      <c r="M1211" s="66"/>
      <c r="N1211" s="66"/>
      <c r="O1211" s="22"/>
      <c r="P1211" s="57"/>
      <c r="Q1211" s="57"/>
      <c r="R1211" s="61"/>
    </row>
    <row r="1212" spans="1:18">
      <c r="A1212" s="21"/>
      <c r="B1212" s="51"/>
      <c r="C1212" s="53"/>
      <c r="D1212" s="53"/>
      <c r="E1212" s="41"/>
      <c r="F1212" s="41"/>
      <c r="G1212" s="44"/>
      <c r="H1212" s="58"/>
      <c r="I1212" s="58"/>
      <c r="L1212" s="58"/>
      <c r="M1212" s="66"/>
      <c r="N1212" s="66"/>
      <c r="O1212" s="22"/>
      <c r="P1212" s="57"/>
      <c r="Q1212" s="57"/>
      <c r="R1212" s="61"/>
    </row>
    <row r="1213" spans="1:18">
      <c r="A1213" s="21"/>
      <c r="B1213" s="51"/>
      <c r="C1213" s="53"/>
      <c r="D1213" s="53"/>
      <c r="E1213" s="41"/>
      <c r="F1213" s="41"/>
      <c r="G1213" s="44"/>
      <c r="H1213" s="58"/>
      <c r="I1213" s="58"/>
      <c r="L1213" s="58"/>
      <c r="M1213" s="66"/>
      <c r="N1213" s="66"/>
      <c r="O1213" s="22"/>
      <c r="P1213" s="57"/>
      <c r="Q1213" s="57"/>
      <c r="R1213" s="61"/>
    </row>
    <row r="1214" spans="1:18">
      <c r="A1214" s="21"/>
      <c r="B1214" s="51"/>
      <c r="C1214" s="53"/>
      <c r="D1214" s="53"/>
      <c r="E1214" s="41"/>
      <c r="F1214" s="41"/>
      <c r="G1214" s="44"/>
      <c r="H1214" s="58"/>
      <c r="I1214" s="58"/>
      <c r="L1214" s="58"/>
      <c r="M1214" s="66"/>
      <c r="N1214" s="66"/>
      <c r="O1214" s="22"/>
      <c r="P1214" s="57"/>
      <c r="Q1214" s="57"/>
      <c r="R1214" s="61"/>
    </row>
    <row r="1215" spans="1:18">
      <c r="A1215" s="21"/>
      <c r="B1215" s="51"/>
      <c r="C1215" s="53"/>
      <c r="D1215" s="53"/>
      <c r="E1215" s="41"/>
      <c r="F1215" s="41"/>
      <c r="G1215" s="44"/>
      <c r="H1215" s="58"/>
      <c r="I1215" s="58"/>
      <c r="L1215" s="58"/>
      <c r="M1215" s="66"/>
      <c r="N1215" s="66"/>
      <c r="O1215" s="22"/>
      <c r="P1215" s="57"/>
      <c r="Q1215" s="57"/>
      <c r="R1215" s="61"/>
    </row>
    <row r="1216" spans="1:18">
      <c r="A1216" s="21"/>
      <c r="B1216" s="51"/>
      <c r="C1216" s="53"/>
      <c r="D1216" s="53"/>
      <c r="E1216" s="41"/>
      <c r="F1216" s="41"/>
      <c r="G1216" s="44"/>
      <c r="H1216" s="58"/>
      <c r="I1216" s="58"/>
      <c r="L1216" s="58"/>
      <c r="M1216" s="66"/>
      <c r="N1216" s="66"/>
      <c r="O1216" s="22"/>
      <c r="P1216" s="57"/>
      <c r="Q1216" s="57"/>
      <c r="R1216" s="61"/>
    </row>
    <row r="1217" spans="1:18">
      <c r="A1217" s="21"/>
      <c r="B1217" s="51"/>
      <c r="C1217" s="53"/>
      <c r="D1217" s="53"/>
      <c r="E1217" s="41"/>
      <c r="F1217" s="41"/>
      <c r="G1217" s="44"/>
      <c r="H1217" s="58"/>
      <c r="I1217" s="58"/>
      <c r="L1217" s="58"/>
      <c r="M1217" s="66"/>
      <c r="N1217" s="66"/>
      <c r="O1217" s="22"/>
      <c r="P1217" s="57"/>
      <c r="Q1217" s="57"/>
      <c r="R1217" s="61"/>
    </row>
    <row r="1218" spans="1:18">
      <c r="A1218" s="21"/>
      <c r="B1218" s="51"/>
      <c r="C1218" s="53"/>
      <c r="D1218" s="53"/>
      <c r="E1218" s="41"/>
      <c r="F1218" s="41"/>
      <c r="G1218" s="44"/>
      <c r="H1218" s="58"/>
      <c r="I1218" s="58"/>
      <c r="L1218" s="58"/>
      <c r="M1218" s="66"/>
      <c r="N1218" s="66"/>
      <c r="O1218" s="22"/>
      <c r="P1218" s="57"/>
      <c r="Q1218" s="57"/>
      <c r="R1218" s="61"/>
    </row>
    <row r="1219" spans="1:18">
      <c r="A1219" s="21"/>
      <c r="B1219" s="51"/>
      <c r="C1219" s="53"/>
      <c r="D1219" s="53"/>
      <c r="E1219" s="41"/>
      <c r="F1219" s="41"/>
      <c r="G1219" s="44"/>
      <c r="H1219" s="58"/>
      <c r="I1219" s="58"/>
      <c r="L1219" s="58"/>
      <c r="M1219" s="66"/>
      <c r="N1219" s="66"/>
      <c r="O1219" s="22"/>
      <c r="P1219" s="57"/>
      <c r="Q1219" s="57"/>
      <c r="R1219" s="61"/>
    </row>
    <row r="1220" spans="1:18">
      <c r="A1220" s="21"/>
      <c r="B1220" s="51"/>
      <c r="C1220" s="53"/>
      <c r="D1220" s="53"/>
      <c r="E1220" s="41"/>
      <c r="F1220" s="41"/>
      <c r="G1220" s="44"/>
      <c r="H1220" s="58"/>
      <c r="I1220" s="58"/>
      <c r="L1220" s="58"/>
      <c r="M1220" s="66"/>
      <c r="N1220" s="66"/>
      <c r="O1220" s="22"/>
      <c r="P1220" s="57"/>
      <c r="Q1220" s="57"/>
      <c r="R1220" s="61"/>
    </row>
    <row r="1221" spans="1:18">
      <c r="A1221" s="21"/>
      <c r="B1221" s="51"/>
      <c r="C1221" s="53"/>
      <c r="D1221" s="53"/>
      <c r="E1221" s="41"/>
      <c r="F1221" s="41"/>
      <c r="G1221" s="44"/>
      <c r="H1221" s="58"/>
      <c r="I1221" s="58"/>
      <c r="L1221" s="58"/>
      <c r="M1221" s="66"/>
      <c r="N1221" s="66"/>
      <c r="O1221" s="22"/>
      <c r="P1221" s="57"/>
      <c r="Q1221" s="57"/>
      <c r="R1221" s="61"/>
    </row>
    <row r="1222" spans="1:18">
      <c r="A1222" s="21"/>
      <c r="B1222" s="51"/>
      <c r="C1222" s="53"/>
      <c r="D1222" s="53"/>
      <c r="E1222" s="41"/>
      <c r="F1222" s="41"/>
      <c r="G1222" s="44"/>
      <c r="H1222" s="58"/>
      <c r="I1222" s="58"/>
      <c r="L1222" s="58"/>
      <c r="M1222" s="66"/>
      <c r="N1222" s="66"/>
      <c r="O1222" s="22"/>
      <c r="P1222" s="57"/>
      <c r="Q1222" s="57"/>
      <c r="R1222" s="61"/>
    </row>
    <row r="1223" spans="1:18">
      <c r="A1223" s="21"/>
      <c r="B1223" s="51"/>
      <c r="C1223" s="53"/>
      <c r="D1223" s="53"/>
      <c r="E1223" s="41"/>
      <c r="F1223" s="41"/>
      <c r="G1223" s="44"/>
      <c r="H1223" s="58"/>
      <c r="I1223" s="58"/>
      <c r="L1223" s="58"/>
      <c r="M1223" s="66"/>
      <c r="N1223" s="66"/>
      <c r="O1223" s="22"/>
      <c r="P1223" s="57"/>
      <c r="Q1223" s="57"/>
      <c r="R1223" s="61"/>
    </row>
    <row r="1224" spans="1:18">
      <c r="A1224" s="21"/>
      <c r="B1224" s="51"/>
      <c r="C1224" s="53"/>
      <c r="D1224" s="53"/>
      <c r="E1224" s="41"/>
      <c r="F1224" s="41"/>
      <c r="G1224" s="44"/>
      <c r="H1224" s="58"/>
      <c r="I1224" s="58"/>
      <c r="L1224" s="58"/>
      <c r="M1224" s="66"/>
      <c r="N1224" s="66"/>
      <c r="O1224" s="22"/>
      <c r="P1224" s="57"/>
      <c r="Q1224" s="57"/>
      <c r="R1224" s="61"/>
    </row>
    <row r="1225" spans="1:18">
      <c r="A1225" s="21"/>
      <c r="B1225" s="51"/>
      <c r="C1225" s="53"/>
      <c r="D1225" s="53"/>
      <c r="E1225" s="41"/>
      <c r="F1225" s="41"/>
      <c r="G1225" s="44"/>
      <c r="H1225" s="58"/>
      <c r="I1225" s="58"/>
      <c r="L1225" s="58"/>
      <c r="M1225" s="66"/>
      <c r="N1225" s="66"/>
      <c r="O1225" s="22"/>
      <c r="P1225" s="57"/>
      <c r="Q1225" s="57"/>
      <c r="R1225" s="61"/>
    </row>
    <row r="1226" spans="1:18">
      <c r="A1226" s="21"/>
      <c r="B1226" s="51"/>
      <c r="C1226" s="53"/>
      <c r="D1226" s="53"/>
      <c r="E1226" s="41"/>
      <c r="F1226" s="41"/>
      <c r="G1226" s="44"/>
      <c r="H1226" s="58"/>
      <c r="I1226" s="58"/>
      <c r="L1226" s="58"/>
      <c r="M1226" s="66"/>
      <c r="N1226" s="66"/>
      <c r="O1226" s="22"/>
      <c r="P1226" s="57"/>
      <c r="Q1226" s="57"/>
      <c r="R1226" s="61"/>
    </row>
    <row r="1227" spans="1:18">
      <c r="A1227" s="21"/>
      <c r="B1227" s="51"/>
      <c r="C1227" s="53"/>
      <c r="D1227" s="53"/>
      <c r="E1227" s="41"/>
      <c r="F1227" s="41"/>
      <c r="G1227" s="44"/>
      <c r="H1227" s="58"/>
      <c r="I1227" s="58"/>
      <c r="L1227" s="58"/>
      <c r="M1227" s="66"/>
      <c r="N1227" s="66"/>
      <c r="O1227" s="22"/>
      <c r="P1227" s="57"/>
      <c r="Q1227" s="57"/>
      <c r="R1227" s="61"/>
    </row>
    <row r="1228" spans="1:18">
      <c r="A1228" s="21"/>
      <c r="B1228" s="51"/>
      <c r="C1228" s="53"/>
      <c r="D1228" s="53"/>
      <c r="E1228" s="41"/>
      <c r="F1228" s="41"/>
      <c r="G1228" s="44"/>
      <c r="H1228" s="58"/>
      <c r="I1228" s="58"/>
      <c r="L1228" s="58"/>
      <c r="M1228" s="66"/>
      <c r="N1228" s="66"/>
      <c r="O1228" s="22"/>
      <c r="P1228" s="57"/>
      <c r="Q1228" s="57"/>
      <c r="R1228" s="61"/>
    </row>
    <row r="1229" spans="1:18">
      <c r="A1229" s="21"/>
      <c r="B1229" s="51"/>
      <c r="C1229" s="53"/>
      <c r="D1229" s="53"/>
      <c r="E1229" s="41"/>
      <c r="F1229" s="41"/>
      <c r="G1229" s="44"/>
      <c r="H1229" s="58"/>
      <c r="I1229" s="58"/>
      <c r="L1229" s="58"/>
      <c r="M1229" s="66"/>
      <c r="N1229" s="66"/>
      <c r="O1229" s="22"/>
      <c r="P1229" s="57"/>
      <c r="Q1229" s="57"/>
      <c r="R1229" s="61"/>
    </row>
    <row r="1230" spans="1:18">
      <c r="A1230" s="21"/>
      <c r="B1230" s="51"/>
      <c r="C1230" s="53"/>
      <c r="D1230" s="53"/>
      <c r="E1230" s="41"/>
      <c r="F1230" s="41"/>
      <c r="G1230" s="44"/>
      <c r="H1230" s="58"/>
      <c r="I1230" s="58"/>
      <c r="L1230" s="58"/>
      <c r="M1230" s="66"/>
      <c r="N1230" s="66"/>
      <c r="O1230" s="22"/>
      <c r="P1230" s="57"/>
      <c r="Q1230" s="57"/>
      <c r="R1230" s="61"/>
    </row>
    <row r="1231" spans="1:18">
      <c r="A1231" s="21"/>
      <c r="B1231" s="51"/>
      <c r="C1231" s="53"/>
      <c r="D1231" s="53"/>
      <c r="E1231" s="41"/>
      <c r="F1231" s="41"/>
      <c r="G1231" s="44"/>
      <c r="H1231" s="58"/>
      <c r="I1231" s="58"/>
      <c r="L1231" s="58"/>
      <c r="M1231" s="66"/>
      <c r="N1231" s="66"/>
      <c r="O1231" s="22"/>
      <c r="P1231" s="57"/>
      <c r="Q1231" s="57"/>
      <c r="R1231" s="61"/>
    </row>
    <row r="1232" spans="1:18">
      <c r="A1232" s="21"/>
      <c r="B1232" s="51"/>
      <c r="C1232" s="53"/>
      <c r="D1232" s="53"/>
      <c r="E1232" s="41"/>
      <c r="F1232" s="41"/>
      <c r="G1232" s="44"/>
      <c r="H1232" s="58"/>
      <c r="I1232" s="58"/>
      <c r="L1232" s="58"/>
      <c r="M1232" s="66"/>
      <c r="N1232" s="66"/>
      <c r="O1232" s="22"/>
      <c r="P1232" s="57"/>
      <c r="Q1232" s="57"/>
      <c r="R1232" s="61"/>
    </row>
    <row r="1233" spans="1:18">
      <c r="A1233" s="21"/>
      <c r="B1233" s="51"/>
      <c r="C1233" s="53"/>
      <c r="D1233" s="53"/>
      <c r="E1233" s="41"/>
      <c r="F1233" s="41"/>
      <c r="G1233" s="44"/>
      <c r="H1233" s="58"/>
      <c r="I1233" s="58"/>
      <c r="L1233" s="58"/>
      <c r="M1233" s="66"/>
      <c r="N1233" s="66"/>
      <c r="O1233" s="22"/>
      <c r="P1233" s="57"/>
      <c r="Q1233" s="57"/>
      <c r="R1233" s="61"/>
    </row>
    <row r="1234" spans="1:18">
      <c r="A1234" s="21"/>
      <c r="B1234" s="51"/>
      <c r="C1234" s="53"/>
      <c r="D1234" s="53"/>
      <c r="E1234" s="41"/>
      <c r="F1234" s="41"/>
      <c r="G1234" s="44"/>
      <c r="H1234" s="58"/>
      <c r="I1234" s="58"/>
      <c r="L1234" s="58"/>
      <c r="M1234" s="66"/>
      <c r="N1234" s="66"/>
      <c r="O1234" s="22"/>
      <c r="P1234" s="57"/>
      <c r="Q1234" s="57"/>
      <c r="R1234" s="61"/>
    </row>
    <row r="1235" spans="1:18">
      <c r="A1235" s="21"/>
      <c r="B1235" s="51"/>
      <c r="C1235" s="53"/>
      <c r="D1235" s="53"/>
      <c r="E1235" s="41"/>
      <c r="F1235" s="41"/>
      <c r="G1235" s="44"/>
      <c r="H1235" s="58"/>
      <c r="I1235" s="58"/>
      <c r="L1235" s="58"/>
      <c r="M1235" s="66"/>
      <c r="N1235" s="66"/>
      <c r="O1235" s="22"/>
      <c r="P1235" s="57"/>
      <c r="Q1235" s="57"/>
      <c r="R1235" s="61"/>
    </row>
    <row r="1236" spans="1:18">
      <c r="A1236" s="21"/>
      <c r="B1236" s="51"/>
      <c r="C1236" s="53"/>
      <c r="D1236" s="53"/>
      <c r="E1236" s="41"/>
      <c r="F1236" s="41"/>
      <c r="G1236" s="44"/>
      <c r="H1236" s="58"/>
      <c r="I1236" s="58"/>
      <c r="L1236" s="58"/>
      <c r="M1236" s="66"/>
      <c r="N1236" s="66"/>
      <c r="O1236" s="22"/>
      <c r="P1236" s="57"/>
      <c r="Q1236" s="57"/>
      <c r="R1236" s="61"/>
    </row>
    <row r="1237" spans="1:18">
      <c r="A1237" s="21"/>
      <c r="B1237" s="51"/>
      <c r="C1237" s="53"/>
      <c r="D1237" s="53"/>
      <c r="E1237" s="41"/>
      <c r="F1237" s="41"/>
      <c r="G1237" s="44"/>
      <c r="H1237" s="58"/>
      <c r="I1237" s="58"/>
      <c r="L1237" s="58"/>
      <c r="M1237" s="66"/>
      <c r="N1237" s="66"/>
      <c r="O1237" s="22"/>
      <c r="P1237" s="57"/>
      <c r="Q1237" s="57"/>
      <c r="R1237" s="61"/>
    </row>
    <row r="1238" spans="1:18">
      <c r="A1238" s="21"/>
      <c r="B1238" s="51"/>
      <c r="C1238" s="53"/>
      <c r="D1238" s="53"/>
      <c r="E1238" s="41"/>
      <c r="F1238" s="41"/>
      <c r="G1238" s="44"/>
      <c r="H1238" s="58"/>
      <c r="I1238" s="58"/>
      <c r="L1238" s="58"/>
      <c r="M1238" s="66"/>
      <c r="N1238" s="66"/>
      <c r="O1238" s="22"/>
      <c r="P1238" s="57"/>
      <c r="Q1238" s="57"/>
      <c r="R1238" s="61"/>
    </row>
    <row r="1239" spans="1:18">
      <c r="A1239" s="21"/>
      <c r="B1239" s="51"/>
      <c r="C1239" s="53"/>
      <c r="D1239" s="53"/>
      <c r="E1239" s="41"/>
      <c r="F1239" s="41"/>
      <c r="G1239" s="44"/>
      <c r="H1239" s="58"/>
      <c r="I1239" s="58"/>
      <c r="L1239" s="58"/>
      <c r="M1239" s="66"/>
      <c r="N1239" s="66"/>
      <c r="O1239" s="22"/>
      <c r="P1239" s="57"/>
      <c r="Q1239" s="57"/>
      <c r="R1239" s="61"/>
    </row>
    <row r="1240" spans="1:18">
      <c r="A1240" s="21"/>
      <c r="B1240" s="51"/>
      <c r="C1240" s="53"/>
      <c r="D1240" s="53"/>
      <c r="E1240" s="41"/>
      <c r="F1240" s="41"/>
      <c r="G1240" s="44"/>
      <c r="H1240" s="58"/>
      <c r="I1240" s="58"/>
      <c r="L1240" s="58"/>
      <c r="M1240" s="66"/>
      <c r="N1240" s="66"/>
      <c r="O1240" s="22"/>
      <c r="P1240" s="57"/>
      <c r="Q1240" s="57"/>
      <c r="R1240" s="61"/>
    </row>
    <row r="1241" spans="1:18">
      <c r="A1241" s="21"/>
      <c r="B1241" s="51"/>
      <c r="C1241" s="53"/>
      <c r="D1241" s="53"/>
      <c r="E1241" s="41"/>
      <c r="F1241" s="41"/>
      <c r="G1241" s="44"/>
      <c r="H1241" s="58"/>
      <c r="I1241" s="58"/>
      <c r="L1241" s="58"/>
      <c r="M1241" s="66"/>
      <c r="N1241" s="66"/>
      <c r="O1241" s="22"/>
      <c r="P1241" s="57"/>
      <c r="Q1241" s="57"/>
      <c r="R1241" s="61"/>
    </row>
    <row r="1242" spans="1:18">
      <c r="A1242" s="21"/>
      <c r="B1242" s="51"/>
      <c r="C1242" s="53"/>
      <c r="D1242" s="53"/>
      <c r="E1242" s="41"/>
      <c r="F1242" s="41"/>
      <c r="G1242" s="44"/>
      <c r="H1242" s="58"/>
      <c r="I1242" s="58"/>
      <c r="L1242" s="58"/>
      <c r="M1242" s="66"/>
      <c r="N1242" s="66"/>
      <c r="O1242" s="22"/>
      <c r="P1242" s="57"/>
      <c r="Q1242" s="57"/>
      <c r="R1242" s="61"/>
    </row>
    <row r="1243" spans="1:18">
      <c r="A1243" s="21"/>
      <c r="B1243" s="51"/>
      <c r="C1243" s="53"/>
      <c r="D1243" s="53"/>
      <c r="E1243" s="41"/>
      <c r="F1243" s="41"/>
      <c r="G1243" s="44"/>
      <c r="H1243" s="58"/>
      <c r="I1243" s="58"/>
      <c r="L1243" s="58"/>
      <c r="M1243" s="66"/>
      <c r="N1243" s="66"/>
      <c r="O1243" s="22"/>
      <c r="P1243" s="57"/>
      <c r="Q1243" s="57"/>
      <c r="R1243" s="61"/>
    </row>
    <row r="1244" spans="1:18">
      <c r="A1244" s="21"/>
      <c r="B1244" s="51"/>
      <c r="C1244" s="53"/>
      <c r="D1244" s="53"/>
      <c r="E1244" s="41"/>
      <c r="F1244" s="41"/>
      <c r="G1244" s="44"/>
      <c r="H1244" s="58"/>
      <c r="I1244" s="58"/>
      <c r="L1244" s="58"/>
      <c r="M1244" s="66"/>
      <c r="N1244" s="66"/>
      <c r="O1244" s="22"/>
      <c r="P1244" s="57"/>
      <c r="Q1244" s="57"/>
      <c r="R1244" s="61"/>
    </row>
    <row r="1245" spans="1:18">
      <c r="A1245" s="21"/>
      <c r="B1245" s="51"/>
      <c r="C1245" s="53"/>
      <c r="D1245" s="53"/>
      <c r="E1245" s="41"/>
      <c r="F1245" s="41"/>
      <c r="G1245" s="44"/>
      <c r="H1245" s="58"/>
      <c r="I1245" s="58"/>
      <c r="L1245" s="58"/>
      <c r="M1245" s="66"/>
      <c r="N1245" s="66"/>
      <c r="O1245" s="22"/>
      <c r="P1245" s="57"/>
      <c r="Q1245" s="57"/>
      <c r="R1245" s="61"/>
    </row>
    <row r="1246" spans="1:18">
      <c r="A1246" s="21"/>
      <c r="B1246" s="51"/>
      <c r="C1246" s="53"/>
      <c r="D1246" s="53"/>
      <c r="E1246" s="41"/>
      <c r="F1246" s="41"/>
      <c r="G1246" s="44"/>
      <c r="H1246" s="58"/>
      <c r="I1246" s="58"/>
      <c r="L1246" s="58"/>
      <c r="M1246" s="66"/>
      <c r="N1246" s="66"/>
      <c r="O1246" s="22"/>
      <c r="P1246" s="57"/>
      <c r="Q1246" s="57"/>
      <c r="R1246" s="61"/>
    </row>
    <row r="1247" spans="1:18">
      <c r="A1247" s="21"/>
      <c r="B1247" s="51"/>
      <c r="C1247" s="53"/>
      <c r="D1247" s="53"/>
      <c r="E1247" s="41"/>
      <c r="F1247" s="41"/>
      <c r="G1247" s="44"/>
      <c r="H1247" s="58"/>
      <c r="I1247" s="58"/>
      <c r="L1247" s="58"/>
      <c r="M1247" s="66"/>
      <c r="N1247" s="66"/>
      <c r="O1247" s="22"/>
      <c r="P1247" s="57"/>
      <c r="Q1247" s="57"/>
      <c r="R1247" s="61"/>
    </row>
    <row r="1248" spans="1:18">
      <c r="A1248" s="21"/>
      <c r="B1248" s="51"/>
      <c r="C1248" s="53"/>
      <c r="D1248" s="53"/>
      <c r="E1248" s="41"/>
      <c r="F1248" s="41"/>
      <c r="G1248" s="44"/>
      <c r="H1248" s="58"/>
      <c r="I1248" s="58"/>
      <c r="L1248" s="58"/>
      <c r="M1248" s="66"/>
      <c r="N1248" s="66"/>
      <c r="O1248" s="22"/>
      <c r="P1248" s="57"/>
      <c r="Q1248" s="57"/>
      <c r="R1248" s="61"/>
    </row>
    <row r="1249" spans="1:18">
      <c r="A1249" s="21"/>
      <c r="B1249" s="51"/>
      <c r="C1249" s="53"/>
      <c r="D1249" s="53"/>
      <c r="E1249" s="41"/>
      <c r="F1249" s="41"/>
      <c r="G1249" s="44"/>
      <c r="H1249" s="58"/>
      <c r="I1249" s="58"/>
      <c r="L1249" s="58"/>
      <c r="M1249" s="66"/>
      <c r="N1249" s="66"/>
      <c r="O1249" s="22"/>
      <c r="P1249" s="57"/>
      <c r="Q1249" s="57"/>
      <c r="R1249" s="61"/>
    </row>
    <row r="1250" spans="1:18">
      <c r="A1250" s="21"/>
      <c r="B1250" s="51"/>
      <c r="C1250" s="53"/>
      <c r="D1250" s="53"/>
      <c r="E1250" s="41"/>
      <c r="F1250" s="41"/>
      <c r="G1250" s="44"/>
      <c r="H1250" s="58"/>
      <c r="I1250" s="58"/>
      <c r="L1250" s="58"/>
      <c r="M1250" s="66"/>
      <c r="N1250" s="66"/>
      <c r="O1250" s="22"/>
      <c r="P1250" s="57"/>
      <c r="Q1250" s="57"/>
      <c r="R1250" s="61"/>
    </row>
    <row r="1251" spans="1:18">
      <c r="A1251" s="21"/>
      <c r="B1251" s="51"/>
      <c r="C1251" s="53"/>
      <c r="D1251" s="53"/>
      <c r="E1251" s="41"/>
      <c r="F1251" s="41"/>
      <c r="G1251" s="44"/>
      <c r="H1251" s="58"/>
      <c r="I1251" s="58"/>
      <c r="L1251" s="58"/>
      <c r="M1251" s="66"/>
      <c r="N1251" s="66"/>
      <c r="O1251" s="22"/>
      <c r="P1251" s="57"/>
      <c r="Q1251" s="57"/>
      <c r="R1251" s="61"/>
    </row>
    <row r="1252" spans="1:18">
      <c r="A1252" s="21"/>
      <c r="B1252" s="51"/>
      <c r="C1252" s="53"/>
      <c r="D1252" s="53"/>
      <c r="E1252" s="41"/>
      <c r="F1252" s="41"/>
      <c r="G1252" s="44"/>
      <c r="H1252" s="58"/>
      <c r="I1252" s="58"/>
      <c r="L1252" s="58"/>
      <c r="M1252" s="66"/>
      <c r="N1252" s="66"/>
      <c r="O1252" s="22"/>
      <c r="P1252" s="57"/>
      <c r="Q1252" s="57"/>
      <c r="R1252" s="61"/>
    </row>
    <row r="1253" spans="1:18">
      <c r="A1253" s="21"/>
      <c r="B1253" s="51"/>
      <c r="C1253" s="53"/>
      <c r="D1253" s="53"/>
      <c r="E1253" s="41"/>
      <c r="F1253" s="41"/>
      <c r="G1253" s="44"/>
      <c r="H1253" s="58"/>
      <c r="I1253" s="58"/>
      <c r="L1253" s="58"/>
      <c r="M1253" s="66"/>
      <c r="N1253" s="66"/>
      <c r="O1253" s="22"/>
      <c r="P1253" s="57"/>
      <c r="Q1253" s="57"/>
      <c r="R1253" s="61"/>
    </row>
    <row r="1254" spans="1:18">
      <c r="A1254" s="21"/>
      <c r="B1254" s="51"/>
      <c r="C1254" s="53"/>
      <c r="D1254" s="53"/>
      <c r="E1254" s="41"/>
      <c r="F1254" s="41"/>
      <c r="G1254" s="44"/>
      <c r="H1254" s="58"/>
      <c r="I1254" s="58"/>
      <c r="L1254" s="58"/>
      <c r="M1254" s="66"/>
      <c r="N1254" s="66"/>
      <c r="O1254" s="22"/>
      <c r="P1254" s="57"/>
      <c r="Q1254" s="57"/>
      <c r="R1254" s="61"/>
    </row>
    <row r="1255" spans="1:18">
      <c r="A1255" s="21"/>
      <c r="B1255" s="51"/>
      <c r="C1255" s="53"/>
      <c r="D1255" s="53"/>
      <c r="E1255" s="41"/>
      <c r="F1255" s="41"/>
      <c r="G1255" s="44"/>
      <c r="H1255" s="58"/>
      <c r="I1255" s="58"/>
      <c r="L1255" s="58"/>
      <c r="M1255" s="66"/>
      <c r="N1255" s="66"/>
      <c r="O1255" s="22"/>
      <c r="P1255" s="57"/>
      <c r="Q1255" s="57"/>
      <c r="R1255" s="61"/>
    </row>
    <row r="1256" spans="1:18">
      <c r="A1256" s="21"/>
      <c r="B1256" s="51"/>
      <c r="C1256" s="53"/>
      <c r="D1256" s="53"/>
      <c r="E1256" s="41"/>
      <c r="F1256" s="41"/>
      <c r="G1256" s="44"/>
      <c r="H1256" s="58"/>
      <c r="I1256" s="58"/>
      <c r="L1256" s="58"/>
      <c r="M1256" s="66"/>
      <c r="N1256" s="66"/>
      <c r="O1256" s="22"/>
      <c r="P1256" s="57"/>
      <c r="Q1256" s="57"/>
      <c r="R1256" s="61"/>
    </row>
    <row r="1257" spans="1:18">
      <c r="A1257" s="21"/>
      <c r="B1257" s="51"/>
      <c r="C1257" s="53"/>
      <c r="D1257" s="53"/>
      <c r="E1257" s="41"/>
      <c r="F1257" s="41"/>
      <c r="G1257" s="44"/>
      <c r="H1257" s="58"/>
      <c r="I1257" s="58"/>
      <c r="L1257" s="58"/>
      <c r="M1257" s="66"/>
      <c r="N1257" s="66"/>
      <c r="O1257" s="22"/>
      <c r="P1257" s="57"/>
      <c r="Q1257" s="57"/>
      <c r="R1257" s="61"/>
    </row>
    <row r="1258" spans="1:18">
      <c r="A1258" s="21"/>
      <c r="B1258" s="51"/>
      <c r="C1258" s="53"/>
      <c r="D1258" s="53"/>
      <c r="E1258" s="41"/>
      <c r="F1258" s="41"/>
      <c r="G1258" s="44"/>
      <c r="H1258" s="58"/>
      <c r="I1258" s="58"/>
      <c r="L1258" s="58"/>
      <c r="M1258" s="66"/>
      <c r="N1258" s="66"/>
      <c r="O1258" s="22"/>
      <c r="P1258" s="57"/>
      <c r="Q1258" s="57"/>
      <c r="R1258" s="61"/>
    </row>
    <row r="1259" spans="1:18">
      <c r="A1259" s="21"/>
      <c r="B1259" s="51"/>
      <c r="C1259" s="53"/>
      <c r="D1259" s="53"/>
      <c r="E1259" s="41"/>
      <c r="F1259" s="41"/>
      <c r="G1259" s="44"/>
      <c r="H1259" s="58"/>
      <c r="I1259" s="58"/>
      <c r="L1259" s="58"/>
      <c r="M1259" s="66"/>
      <c r="N1259" s="66"/>
      <c r="O1259" s="22"/>
      <c r="P1259" s="57"/>
      <c r="Q1259" s="57"/>
      <c r="R1259" s="61"/>
    </row>
    <row r="1260" spans="1:18">
      <c r="A1260" s="21"/>
      <c r="B1260" s="51"/>
      <c r="C1260" s="53"/>
      <c r="D1260" s="53"/>
      <c r="E1260" s="41"/>
      <c r="F1260" s="41"/>
      <c r="G1260" s="44"/>
      <c r="H1260" s="58"/>
      <c r="I1260" s="58"/>
      <c r="L1260" s="58"/>
      <c r="M1260" s="66"/>
      <c r="N1260" s="66"/>
      <c r="O1260" s="22"/>
      <c r="P1260" s="57"/>
      <c r="Q1260" s="57"/>
      <c r="R1260" s="61"/>
    </row>
    <row r="1261" spans="1:18">
      <c r="A1261" s="21"/>
      <c r="B1261" s="51"/>
      <c r="C1261" s="53"/>
      <c r="D1261" s="53"/>
      <c r="E1261" s="41"/>
      <c r="F1261" s="41"/>
      <c r="G1261" s="44"/>
      <c r="H1261" s="58"/>
      <c r="I1261" s="58"/>
      <c r="L1261" s="58"/>
      <c r="M1261" s="66"/>
      <c r="N1261" s="66"/>
      <c r="O1261" s="22"/>
      <c r="P1261" s="57"/>
      <c r="Q1261" s="57"/>
      <c r="R1261" s="61"/>
    </row>
    <row r="1262" spans="1:18">
      <c r="A1262" s="21"/>
      <c r="B1262" s="51"/>
      <c r="C1262" s="53"/>
      <c r="D1262" s="53"/>
      <c r="E1262" s="41"/>
      <c r="F1262" s="41"/>
      <c r="G1262" s="44"/>
      <c r="H1262" s="58"/>
      <c r="I1262" s="58"/>
      <c r="L1262" s="58"/>
      <c r="M1262" s="66"/>
      <c r="N1262" s="66"/>
      <c r="O1262" s="22"/>
      <c r="P1262" s="57"/>
      <c r="Q1262" s="57"/>
      <c r="R1262" s="61"/>
    </row>
    <row r="1263" spans="1:18">
      <c r="A1263" s="21"/>
      <c r="B1263" s="51"/>
      <c r="C1263" s="53"/>
      <c r="D1263" s="53"/>
      <c r="E1263" s="41"/>
      <c r="F1263" s="41"/>
      <c r="G1263" s="44"/>
      <c r="H1263" s="58"/>
      <c r="I1263" s="58"/>
      <c r="L1263" s="58"/>
      <c r="M1263" s="66"/>
      <c r="N1263" s="66"/>
      <c r="O1263" s="22"/>
      <c r="P1263" s="57"/>
      <c r="Q1263" s="57"/>
      <c r="R1263" s="61"/>
    </row>
    <row r="1264" spans="1:18">
      <c r="A1264" s="21"/>
      <c r="B1264" s="51"/>
      <c r="C1264" s="53"/>
      <c r="D1264" s="53"/>
      <c r="E1264" s="41"/>
      <c r="F1264" s="41"/>
      <c r="G1264" s="44"/>
      <c r="H1264" s="58"/>
      <c r="I1264" s="58"/>
      <c r="L1264" s="58"/>
      <c r="M1264" s="66"/>
      <c r="N1264" s="66"/>
      <c r="O1264" s="22"/>
      <c r="P1264" s="57"/>
      <c r="Q1264" s="57"/>
      <c r="R1264" s="61"/>
    </row>
    <row r="1265" spans="1:18">
      <c r="A1265" s="21"/>
      <c r="B1265" s="51"/>
      <c r="C1265" s="53"/>
      <c r="D1265" s="53"/>
      <c r="E1265" s="41"/>
      <c r="F1265" s="41"/>
      <c r="G1265" s="44"/>
      <c r="H1265" s="58"/>
      <c r="I1265" s="58"/>
      <c r="L1265" s="58"/>
      <c r="M1265" s="66"/>
      <c r="N1265" s="66"/>
      <c r="O1265" s="22"/>
      <c r="P1265" s="57"/>
      <c r="Q1265" s="57"/>
      <c r="R1265" s="61"/>
    </row>
    <row r="1266" spans="1:18">
      <c r="A1266" s="21"/>
      <c r="B1266" s="51"/>
      <c r="C1266" s="53"/>
      <c r="D1266" s="53"/>
      <c r="E1266" s="41"/>
      <c r="F1266" s="41"/>
      <c r="G1266" s="44"/>
      <c r="H1266" s="58"/>
      <c r="I1266" s="58"/>
      <c r="L1266" s="58"/>
      <c r="M1266" s="66"/>
      <c r="N1266" s="66"/>
      <c r="O1266" s="22"/>
      <c r="P1266" s="57"/>
      <c r="Q1266" s="57"/>
      <c r="R1266" s="61"/>
    </row>
    <row r="1267" spans="1:18">
      <c r="A1267" s="21"/>
      <c r="B1267" s="51"/>
      <c r="C1267" s="53"/>
      <c r="D1267" s="53"/>
      <c r="E1267" s="41"/>
      <c r="F1267" s="41"/>
      <c r="G1267" s="44"/>
      <c r="H1267" s="58"/>
      <c r="I1267" s="58"/>
      <c r="L1267" s="58"/>
      <c r="M1267" s="66"/>
      <c r="N1267" s="66"/>
      <c r="O1267" s="22"/>
      <c r="P1267" s="57"/>
      <c r="Q1267" s="57"/>
      <c r="R1267" s="61"/>
    </row>
    <row r="1268" spans="1:18">
      <c r="A1268" s="21"/>
      <c r="B1268" s="51"/>
      <c r="C1268" s="53"/>
      <c r="D1268" s="53"/>
      <c r="E1268" s="41"/>
      <c r="F1268" s="41"/>
      <c r="G1268" s="44"/>
      <c r="H1268" s="58"/>
      <c r="I1268" s="58"/>
      <c r="L1268" s="58"/>
      <c r="M1268" s="66"/>
      <c r="N1268" s="66"/>
      <c r="O1268" s="22"/>
      <c r="P1268" s="57"/>
      <c r="Q1268" s="57"/>
      <c r="R1268" s="61"/>
    </row>
    <row r="1269" spans="1:18">
      <c r="A1269" s="21"/>
      <c r="B1269" s="51"/>
      <c r="C1269" s="53"/>
      <c r="D1269" s="53"/>
      <c r="E1269" s="41"/>
      <c r="F1269" s="41"/>
      <c r="G1269" s="44"/>
      <c r="H1269" s="58"/>
      <c r="I1269" s="58"/>
      <c r="L1269" s="58"/>
      <c r="M1269" s="66"/>
      <c r="N1269" s="66"/>
      <c r="O1269" s="22"/>
      <c r="P1269" s="57"/>
      <c r="Q1269" s="57"/>
      <c r="R1269" s="61"/>
    </row>
    <row r="1270" spans="1:18">
      <c r="A1270" s="21"/>
      <c r="B1270" s="51"/>
      <c r="C1270" s="53"/>
      <c r="D1270" s="53"/>
      <c r="E1270" s="41"/>
      <c r="F1270" s="41"/>
      <c r="G1270" s="44"/>
      <c r="H1270" s="58"/>
      <c r="I1270" s="58"/>
      <c r="L1270" s="58"/>
      <c r="M1270" s="66"/>
      <c r="N1270" s="66"/>
      <c r="O1270" s="22"/>
      <c r="P1270" s="57"/>
      <c r="Q1270" s="57"/>
      <c r="R1270" s="61"/>
    </row>
    <row r="1271" spans="1:18">
      <c r="A1271" s="21"/>
      <c r="B1271" s="51"/>
      <c r="C1271" s="53"/>
      <c r="D1271" s="53"/>
      <c r="E1271" s="41"/>
      <c r="F1271" s="41"/>
      <c r="G1271" s="44"/>
      <c r="H1271" s="58"/>
      <c r="I1271" s="58"/>
      <c r="L1271" s="58"/>
      <c r="M1271" s="66"/>
      <c r="N1271" s="66"/>
      <c r="O1271" s="22"/>
      <c r="P1271" s="57"/>
      <c r="Q1271" s="57"/>
      <c r="R1271" s="61"/>
    </row>
    <row r="1272" spans="1:18">
      <c r="A1272" s="21"/>
      <c r="B1272" s="51"/>
      <c r="C1272" s="53"/>
      <c r="D1272" s="53"/>
      <c r="E1272" s="41"/>
      <c r="F1272" s="41"/>
      <c r="G1272" s="44"/>
      <c r="H1272" s="58"/>
      <c r="I1272" s="58"/>
      <c r="L1272" s="58"/>
      <c r="M1272" s="66"/>
      <c r="N1272" s="66"/>
      <c r="O1272" s="22"/>
      <c r="P1272" s="57"/>
      <c r="Q1272" s="57"/>
      <c r="R1272" s="61"/>
    </row>
    <row r="1273" spans="1:18">
      <c r="A1273" s="21"/>
      <c r="B1273" s="51"/>
      <c r="C1273" s="53"/>
      <c r="D1273" s="53"/>
      <c r="E1273" s="41"/>
      <c r="F1273" s="41"/>
      <c r="G1273" s="44"/>
      <c r="H1273" s="58"/>
      <c r="I1273" s="58"/>
      <c r="L1273" s="58"/>
      <c r="M1273" s="66"/>
      <c r="N1273" s="66"/>
      <c r="O1273" s="22"/>
      <c r="P1273" s="57"/>
      <c r="Q1273" s="57"/>
      <c r="R1273" s="61"/>
    </row>
    <row r="1274" spans="1:18">
      <c r="A1274" s="21"/>
      <c r="B1274" s="51"/>
      <c r="C1274" s="53"/>
      <c r="D1274" s="53"/>
      <c r="E1274" s="41"/>
      <c r="F1274" s="41"/>
      <c r="G1274" s="44"/>
      <c r="H1274" s="58"/>
      <c r="I1274" s="58"/>
      <c r="L1274" s="58"/>
      <c r="M1274" s="66"/>
      <c r="N1274" s="66"/>
      <c r="O1274" s="22"/>
      <c r="P1274" s="57"/>
      <c r="Q1274" s="57"/>
      <c r="R1274" s="61"/>
    </row>
    <row r="1275" spans="1:18">
      <c r="A1275" s="21"/>
      <c r="B1275" s="51"/>
      <c r="C1275" s="53"/>
      <c r="D1275" s="53"/>
      <c r="E1275" s="41"/>
      <c r="F1275" s="41"/>
      <c r="G1275" s="44"/>
      <c r="H1275" s="58"/>
      <c r="I1275" s="58"/>
      <c r="L1275" s="58"/>
      <c r="M1275" s="66"/>
      <c r="N1275" s="66"/>
      <c r="O1275" s="22"/>
      <c r="P1275" s="57"/>
      <c r="Q1275" s="57"/>
      <c r="R1275" s="61"/>
    </row>
    <row r="1276" spans="1:18">
      <c r="A1276" s="21"/>
      <c r="B1276" s="51"/>
      <c r="C1276" s="53"/>
      <c r="D1276" s="53"/>
      <c r="E1276" s="41"/>
      <c r="F1276" s="41"/>
      <c r="G1276" s="44"/>
      <c r="H1276" s="58"/>
      <c r="I1276" s="58"/>
      <c r="L1276" s="58"/>
      <c r="M1276" s="66"/>
      <c r="N1276" s="66"/>
      <c r="O1276" s="22"/>
      <c r="P1276" s="57"/>
      <c r="Q1276" s="57"/>
      <c r="R1276" s="61"/>
    </row>
    <row r="1277" spans="1:18">
      <c r="A1277" s="21"/>
      <c r="B1277" s="51"/>
      <c r="C1277" s="53"/>
      <c r="D1277" s="53"/>
      <c r="E1277" s="41"/>
      <c r="F1277" s="41"/>
      <c r="G1277" s="44"/>
      <c r="H1277" s="58"/>
      <c r="I1277" s="58"/>
      <c r="L1277" s="58"/>
      <c r="M1277" s="66"/>
      <c r="N1277" s="66"/>
      <c r="O1277" s="22"/>
      <c r="P1277" s="57"/>
      <c r="Q1277" s="57"/>
      <c r="R1277" s="61"/>
    </row>
    <row r="1278" spans="1:18">
      <c r="A1278" s="21"/>
      <c r="B1278" s="51"/>
      <c r="C1278" s="53"/>
      <c r="D1278" s="53"/>
      <c r="E1278" s="41"/>
      <c r="F1278" s="41"/>
      <c r="G1278" s="44"/>
      <c r="H1278" s="58"/>
      <c r="I1278" s="58"/>
      <c r="L1278" s="58"/>
      <c r="M1278" s="66"/>
      <c r="N1278" s="66"/>
      <c r="O1278" s="22"/>
      <c r="P1278" s="57"/>
      <c r="Q1278" s="57"/>
      <c r="R1278" s="61"/>
    </row>
    <row r="1279" spans="1:18">
      <c r="A1279" s="21"/>
      <c r="B1279" s="51"/>
      <c r="C1279" s="53"/>
      <c r="D1279" s="53"/>
      <c r="E1279" s="41"/>
      <c r="F1279" s="41"/>
      <c r="G1279" s="44"/>
      <c r="H1279" s="58"/>
      <c r="I1279" s="58"/>
      <c r="L1279" s="58"/>
      <c r="M1279" s="66"/>
      <c r="N1279" s="66"/>
      <c r="O1279" s="22"/>
      <c r="P1279" s="57"/>
      <c r="Q1279" s="57"/>
      <c r="R1279" s="61"/>
    </row>
    <row r="1280" spans="1:18">
      <c r="A1280" s="21"/>
      <c r="B1280" s="51"/>
      <c r="C1280" s="53"/>
      <c r="D1280" s="53"/>
      <c r="E1280" s="41"/>
      <c r="F1280" s="41"/>
      <c r="G1280" s="44"/>
      <c r="H1280" s="58"/>
      <c r="I1280" s="58"/>
      <c r="L1280" s="58"/>
      <c r="M1280" s="66"/>
      <c r="N1280" s="66"/>
      <c r="O1280" s="22"/>
      <c r="P1280" s="57"/>
      <c r="Q1280" s="57"/>
      <c r="R1280" s="61"/>
    </row>
    <row r="1281" spans="1:18">
      <c r="A1281" s="21"/>
      <c r="B1281" s="51"/>
      <c r="C1281" s="53"/>
      <c r="D1281" s="53"/>
      <c r="E1281" s="41"/>
      <c r="F1281" s="41"/>
      <c r="G1281" s="44"/>
      <c r="H1281" s="58"/>
      <c r="I1281" s="58"/>
      <c r="L1281" s="58"/>
      <c r="M1281" s="66"/>
      <c r="N1281" s="66"/>
      <c r="O1281" s="22"/>
      <c r="P1281" s="57"/>
      <c r="Q1281" s="57"/>
      <c r="R1281" s="61"/>
    </row>
    <row r="1282" spans="1:18">
      <c r="A1282" s="21"/>
      <c r="B1282" s="51"/>
      <c r="C1282" s="53"/>
      <c r="D1282" s="53"/>
      <c r="E1282" s="41"/>
      <c r="F1282" s="41"/>
      <c r="G1282" s="44"/>
      <c r="H1282" s="58"/>
      <c r="I1282" s="58"/>
      <c r="L1282" s="58"/>
      <c r="M1282" s="66"/>
      <c r="N1282" s="66"/>
      <c r="O1282" s="22"/>
      <c r="P1282" s="57"/>
      <c r="Q1282" s="57"/>
      <c r="R1282" s="61"/>
    </row>
    <row r="1283" spans="1:18">
      <c r="A1283" s="21"/>
      <c r="B1283" s="51"/>
      <c r="C1283" s="53"/>
      <c r="D1283" s="53"/>
      <c r="E1283" s="41"/>
      <c r="F1283" s="41"/>
      <c r="G1283" s="44"/>
      <c r="H1283" s="58"/>
      <c r="I1283" s="58"/>
      <c r="L1283" s="58"/>
      <c r="M1283" s="66"/>
      <c r="N1283" s="66"/>
      <c r="O1283" s="22"/>
      <c r="P1283" s="57"/>
      <c r="Q1283" s="57"/>
      <c r="R1283" s="61"/>
    </row>
    <row r="1284" spans="1:18">
      <c r="A1284" s="21"/>
      <c r="B1284" s="51"/>
      <c r="C1284" s="53"/>
      <c r="D1284" s="53"/>
      <c r="E1284" s="41"/>
      <c r="F1284" s="41"/>
      <c r="G1284" s="44"/>
      <c r="H1284" s="58"/>
      <c r="I1284" s="58"/>
      <c r="L1284" s="58"/>
      <c r="M1284" s="66"/>
      <c r="N1284" s="66"/>
      <c r="O1284" s="22"/>
      <c r="P1284" s="57"/>
      <c r="Q1284" s="57"/>
      <c r="R1284" s="61"/>
    </row>
    <row r="1285" spans="1:18">
      <c r="A1285" s="21"/>
      <c r="B1285" s="51"/>
      <c r="C1285" s="53"/>
      <c r="D1285" s="53"/>
      <c r="E1285" s="41"/>
      <c r="F1285" s="41"/>
      <c r="G1285" s="44"/>
      <c r="H1285" s="58"/>
      <c r="I1285" s="58"/>
      <c r="L1285" s="58"/>
      <c r="M1285" s="66"/>
      <c r="N1285" s="66"/>
      <c r="O1285" s="22"/>
      <c r="P1285" s="57"/>
      <c r="Q1285" s="57"/>
      <c r="R1285" s="61"/>
    </row>
    <row r="1286" spans="1:18">
      <c r="A1286" s="21"/>
      <c r="B1286" s="51"/>
      <c r="C1286" s="53"/>
      <c r="D1286" s="53"/>
      <c r="E1286" s="41"/>
      <c r="F1286" s="41"/>
      <c r="G1286" s="44"/>
      <c r="H1286" s="58"/>
      <c r="I1286" s="58"/>
      <c r="L1286" s="58"/>
      <c r="M1286" s="66"/>
      <c r="N1286" s="66"/>
      <c r="O1286" s="22"/>
      <c r="P1286" s="57"/>
      <c r="Q1286" s="57"/>
      <c r="R1286" s="61"/>
    </row>
    <row r="1287" spans="1:18">
      <c r="A1287" s="21"/>
      <c r="B1287" s="51"/>
      <c r="C1287" s="53"/>
      <c r="D1287" s="53"/>
      <c r="E1287" s="41"/>
      <c r="F1287" s="41"/>
      <c r="G1287" s="44"/>
      <c r="H1287" s="58"/>
      <c r="I1287" s="58"/>
      <c r="L1287" s="58"/>
      <c r="M1287" s="66"/>
      <c r="N1287" s="66"/>
      <c r="O1287" s="22"/>
      <c r="P1287" s="57"/>
      <c r="Q1287" s="57"/>
      <c r="R1287" s="61"/>
    </row>
    <row r="1288" spans="1:18">
      <c r="A1288" s="21"/>
      <c r="B1288" s="51"/>
      <c r="C1288" s="53"/>
      <c r="D1288" s="53"/>
      <c r="E1288" s="41"/>
      <c r="F1288" s="41"/>
      <c r="G1288" s="44"/>
      <c r="H1288" s="58"/>
      <c r="I1288" s="58"/>
      <c r="L1288" s="58"/>
      <c r="M1288" s="66"/>
      <c r="N1288" s="66"/>
      <c r="O1288" s="22"/>
      <c r="P1288" s="57"/>
      <c r="Q1288" s="57"/>
      <c r="R1288" s="61"/>
    </row>
    <row r="1289" spans="1:18">
      <c r="A1289" s="21"/>
      <c r="B1289" s="51"/>
      <c r="C1289" s="53"/>
      <c r="D1289" s="53"/>
      <c r="E1289" s="41"/>
      <c r="F1289" s="41"/>
      <c r="G1289" s="44"/>
      <c r="H1289" s="58"/>
      <c r="I1289" s="58"/>
      <c r="L1289" s="58"/>
      <c r="M1289" s="66"/>
      <c r="N1289" s="66"/>
      <c r="O1289" s="22"/>
      <c r="P1289" s="57"/>
      <c r="Q1289" s="57"/>
      <c r="R1289" s="61"/>
    </row>
    <row r="1290" spans="1:18">
      <c r="A1290" s="21"/>
      <c r="B1290" s="51"/>
      <c r="C1290" s="53"/>
      <c r="D1290" s="53"/>
      <c r="E1290" s="41"/>
      <c r="F1290" s="41"/>
      <c r="G1290" s="44"/>
      <c r="H1290" s="58"/>
      <c r="I1290" s="58"/>
      <c r="L1290" s="58"/>
      <c r="M1290" s="66"/>
      <c r="N1290" s="66"/>
      <c r="O1290" s="22"/>
      <c r="P1290" s="57"/>
      <c r="Q1290" s="57"/>
      <c r="R1290" s="61"/>
    </row>
    <row r="1291" spans="1:18">
      <c r="A1291" s="21"/>
      <c r="B1291" s="51"/>
      <c r="C1291" s="53"/>
      <c r="D1291" s="53"/>
      <c r="E1291" s="41"/>
      <c r="F1291" s="41"/>
      <c r="G1291" s="44"/>
      <c r="H1291" s="58"/>
      <c r="I1291" s="58"/>
      <c r="L1291" s="58"/>
      <c r="M1291" s="66"/>
      <c r="N1291" s="66"/>
      <c r="O1291" s="22"/>
      <c r="P1291" s="57"/>
      <c r="Q1291" s="57"/>
      <c r="R1291" s="61"/>
    </row>
    <row r="1292" spans="1:18">
      <c r="A1292" s="21"/>
      <c r="B1292" s="51"/>
      <c r="C1292" s="53"/>
      <c r="D1292" s="53"/>
      <c r="E1292" s="41"/>
      <c r="F1292" s="41"/>
      <c r="G1292" s="44"/>
      <c r="H1292" s="58"/>
      <c r="I1292" s="58"/>
      <c r="L1292" s="58"/>
      <c r="M1292" s="66"/>
      <c r="N1292" s="66"/>
      <c r="O1292" s="22"/>
      <c r="P1292" s="57"/>
      <c r="Q1292" s="57"/>
      <c r="R1292" s="61"/>
    </row>
    <row r="1293" spans="1:18">
      <c r="A1293" s="21"/>
      <c r="B1293" s="51"/>
      <c r="C1293" s="53"/>
      <c r="D1293" s="53"/>
      <c r="E1293" s="41"/>
      <c r="F1293" s="41"/>
      <c r="G1293" s="44"/>
      <c r="H1293" s="58"/>
      <c r="I1293" s="58"/>
      <c r="L1293" s="58"/>
      <c r="M1293" s="66"/>
      <c r="N1293" s="66"/>
      <c r="O1293" s="22"/>
      <c r="P1293" s="57"/>
      <c r="Q1293" s="57"/>
      <c r="R1293" s="61"/>
    </row>
    <row r="1294" spans="1:18">
      <c r="A1294" s="21"/>
      <c r="B1294" s="51"/>
      <c r="C1294" s="53"/>
      <c r="D1294" s="53"/>
      <c r="E1294" s="41"/>
      <c r="F1294" s="41"/>
      <c r="G1294" s="44"/>
      <c r="H1294" s="58"/>
      <c r="I1294" s="58"/>
      <c r="L1294" s="58"/>
      <c r="M1294" s="66"/>
      <c r="N1294" s="66"/>
      <c r="O1294" s="22"/>
      <c r="P1294" s="57"/>
      <c r="Q1294" s="57"/>
      <c r="R1294" s="61"/>
    </row>
    <row r="1295" spans="1:18">
      <c r="A1295" s="21"/>
      <c r="B1295" s="51"/>
      <c r="C1295" s="53"/>
      <c r="D1295" s="53"/>
      <c r="E1295" s="41"/>
      <c r="F1295" s="41"/>
      <c r="G1295" s="44"/>
      <c r="H1295" s="58"/>
      <c r="I1295" s="58"/>
      <c r="L1295" s="58"/>
      <c r="M1295" s="66"/>
      <c r="N1295" s="66"/>
      <c r="O1295" s="22"/>
      <c r="P1295" s="57"/>
      <c r="Q1295" s="57"/>
      <c r="R1295" s="61"/>
    </row>
    <row r="1296" spans="1:18">
      <c r="A1296" s="21"/>
      <c r="B1296" s="51"/>
      <c r="C1296" s="53"/>
      <c r="D1296" s="53"/>
      <c r="E1296" s="41"/>
      <c r="F1296" s="41"/>
      <c r="G1296" s="44"/>
      <c r="H1296" s="58"/>
      <c r="I1296" s="58"/>
      <c r="L1296" s="58"/>
      <c r="M1296" s="66"/>
      <c r="N1296" s="66"/>
      <c r="O1296" s="22"/>
      <c r="P1296" s="57"/>
      <c r="Q1296" s="57"/>
      <c r="R1296" s="61"/>
    </row>
    <row r="1297" spans="1:18">
      <c r="A1297" s="21"/>
      <c r="B1297" s="51"/>
      <c r="C1297" s="53"/>
      <c r="D1297" s="53"/>
      <c r="E1297" s="41"/>
      <c r="F1297" s="41"/>
      <c r="G1297" s="44"/>
      <c r="H1297" s="58"/>
      <c r="I1297" s="58"/>
      <c r="L1297" s="58"/>
      <c r="M1297" s="66"/>
      <c r="N1297" s="66"/>
      <c r="O1297" s="22"/>
      <c r="P1297" s="57"/>
      <c r="Q1297" s="57"/>
      <c r="R1297" s="61"/>
    </row>
    <row r="1298" spans="1:18">
      <c r="A1298" s="21"/>
      <c r="B1298" s="51"/>
      <c r="C1298" s="53"/>
      <c r="D1298" s="53"/>
      <c r="E1298" s="41"/>
      <c r="F1298" s="41"/>
      <c r="G1298" s="44"/>
      <c r="H1298" s="58"/>
      <c r="I1298" s="58"/>
      <c r="L1298" s="58"/>
      <c r="M1298" s="66"/>
      <c r="N1298" s="66"/>
      <c r="O1298" s="22"/>
      <c r="P1298" s="57"/>
      <c r="Q1298" s="57"/>
      <c r="R1298" s="61"/>
    </row>
    <row r="1299" spans="1:18">
      <c r="A1299" s="21"/>
      <c r="B1299" s="51"/>
      <c r="C1299" s="53"/>
      <c r="D1299" s="53"/>
      <c r="E1299" s="41"/>
      <c r="F1299" s="41"/>
      <c r="G1299" s="44"/>
      <c r="H1299" s="58"/>
      <c r="I1299" s="58"/>
      <c r="L1299" s="58"/>
      <c r="M1299" s="66"/>
      <c r="N1299" s="66"/>
      <c r="O1299" s="22"/>
      <c r="P1299" s="57"/>
      <c r="Q1299" s="57"/>
      <c r="R1299" s="61"/>
    </row>
    <row r="1300" spans="1:18">
      <c r="A1300" s="21"/>
      <c r="B1300" s="51"/>
      <c r="C1300" s="53"/>
      <c r="D1300" s="53"/>
      <c r="E1300" s="41"/>
      <c r="F1300" s="41"/>
      <c r="G1300" s="44"/>
      <c r="H1300" s="58"/>
      <c r="I1300" s="58"/>
      <c r="L1300" s="58"/>
      <c r="M1300" s="66"/>
      <c r="N1300" s="66"/>
      <c r="O1300" s="22"/>
      <c r="P1300" s="57"/>
      <c r="Q1300" s="57"/>
      <c r="R1300" s="61"/>
    </row>
    <row r="1301" spans="1:18">
      <c r="A1301" s="21"/>
      <c r="B1301" s="51"/>
      <c r="C1301" s="53"/>
      <c r="D1301" s="53"/>
      <c r="E1301" s="41"/>
      <c r="F1301" s="41"/>
      <c r="G1301" s="44"/>
      <c r="H1301" s="58"/>
      <c r="I1301" s="58"/>
      <c r="L1301" s="58"/>
      <c r="M1301" s="66"/>
      <c r="N1301" s="66"/>
      <c r="O1301" s="22"/>
      <c r="P1301" s="57"/>
      <c r="Q1301" s="57"/>
      <c r="R1301" s="61"/>
    </row>
    <row r="1302" spans="1:18">
      <c r="A1302" s="21"/>
      <c r="B1302" s="51"/>
      <c r="C1302" s="53"/>
      <c r="D1302" s="53"/>
      <c r="E1302" s="41"/>
      <c r="F1302" s="41"/>
      <c r="G1302" s="44"/>
      <c r="H1302" s="58"/>
      <c r="I1302" s="58"/>
      <c r="L1302" s="58"/>
      <c r="M1302" s="66"/>
      <c r="N1302" s="66"/>
      <c r="O1302" s="22"/>
      <c r="P1302" s="57"/>
      <c r="Q1302" s="57"/>
      <c r="R1302" s="61"/>
    </row>
    <row r="1303" spans="1:18">
      <c r="A1303" s="21"/>
      <c r="B1303" s="51"/>
      <c r="C1303" s="53"/>
      <c r="D1303" s="53"/>
      <c r="E1303" s="41"/>
      <c r="F1303" s="41"/>
      <c r="G1303" s="44"/>
      <c r="H1303" s="58"/>
      <c r="I1303" s="58"/>
      <c r="L1303" s="58"/>
      <c r="M1303" s="66"/>
      <c r="N1303" s="66"/>
      <c r="O1303" s="22"/>
      <c r="P1303" s="57"/>
      <c r="Q1303" s="57"/>
      <c r="R1303" s="61"/>
    </row>
    <row r="1304" spans="1:18">
      <c r="A1304" s="21"/>
      <c r="B1304" s="51"/>
      <c r="C1304" s="53"/>
      <c r="D1304" s="53"/>
      <c r="E1304" s="41"/>
      <c r="F1304" s="41"/>
      <c r="G1304" s="44"/>
      <c r="H1304" s="58"/>
      <c r="I1304" s="58"/>
      <c r="L1304" s="58"/>
      <c r="M1304" s="66"/>
      <c r="N1304" s="66"/>
      <c r="O1304" s="22"/>
      <c r="P1304" s="57"/>
      <c r="Q1304" s="57"/>
      <c r="R1304" s="61"/>
    </row>
    <row r="1305" spans="1:18">
      <c r="A1305" s="21"/>
      <c r="B1305" s="51"/>
      <c r="C1305" s="53"/>
      <c r="D1305" s="53"/>
      <c r="E1305" s="41"/>
      <c r="F1305" s="41"/>
      <c r="G1305" s="44"/>
      <c r="H1305" s="58"/>
      <c r="I1305" s="58"/>
      <c r="L1305" s="58"/>
      <c r="M1305" s="66"/>
      <c r="N1305" s="66"/>
      <c r="O1305" s="22"/>
      <c r="P1305" s="57"/>
      <c r="Q1305" s="57"/>
      <c r="R1305" s="61"/>
    </row>
    <row r="1306" spans="1:18">
      <c r="A1306" s="21"/>
      <c r="B1306" s="51"/>
      <c r="C1306" s="53"/>
      <c r="D1306" s="53"/>
      <c r="E1306" s="41"/>
      <c r="F1306" s="41"/>
      <c r="G1306" s="44"/>
      <c r="H1306" s="58"/>
      <c r="I1306" s="58"/>
      <c r="L1306" s="58"/>
      <c r="M1306" s="66"/>
      <c r="N1306" s="66"/>
      <c r="O1306" s="22"/>
      <c r="P1306" s="57"/>
      <c r="Q1306" s="57"/>
      <c r="R1306" s="61"/>
    </row>
    <row r="1307" spans="1:18">
      <c r="A1307" s="21"/>
      <c r="B1307" s="51"/>
      <c r="C1307" s="53"/>
      <c r="D1307" s="53"/>
      <c r="E1307" s="41"/>
      <c r="F1307" s="41"/>
      <c r="G1307" s="44"/>
      <c r="H1307" s="58"/>
      <c r="I1307" s="58"/>
      <c r="L1307" s="58"/>
      <c r="M1307" s="66"/>
      <c r="N1307" s="66"/>
      <c r="O1307" s="22"/>
      <c r="P1307" s="57"/>
      <c r="Q1307" s="57"/>
      <c r="R1307" s="61"/>
    </row>
    <row r="1308" spans="1:18">
      <c r="A1308" s="21"/>
      <c r="B1308" s="51"/>
      <c r="C1308" s="53"/>
      <c r="D1308" s="53"/>
      <c r="E1308" s="41"/>
      <c r="F1308" s="41"/>
      <c r="G1308" s="44"/>
      <c r="H1308" s="58"/>
      <c r="I1308" s="58"/>
      <c r="L1308" s="58"/>
      <c r="M1308" s="66"/>
      <c r="N1308" s="66"/>
      <c r="O1308" s="22"/>
      <c r="P1308" s="57"/>
      <c r="Q1308" s="57"/>
      <c r="R1308" s="61"/>
    </row>
    <row r="1309" spans="1:18">
      <c r="A1309" s="21"/>
      <c r="B1309" s="51"/>
      <c r="C1309" s="53"/>
      <c r="D1309" s="53"/>
      <c r="E1309" s="41"/>
      <c r="F1309" s="41"/>
      <c r="G1309" s="44"/>
      <c r="H1309" s="58"/>
      <c r="I1309" s="58"/>
      <c r="L1309" s="58"/>
      <c r="M1309" s="66"/>
      <c r="N1309" s="66"/>
      <c r="O1309" s="22"/>
      <c r="P1309" s="57"/>
      <c r="Q1309" s="57"/>
      <c r="R1309" s="61"/>
    </row>
    <row r="1310" spans="1:18">
      <c r="A1310" s="21"/>
      <c r="B1310" s="51"/>
      <c r="C1310" s="53"/>
      <c r="D1310" s="53"/>
      <c r="E1310" s="41"/>
      <c r="F1310" s="41"/>
      <c r="G1310" s="44"/>
      <c r="H1310" s="58"/>
      <c r="I1310" s="58"/>
      <c r="L1310" s="58"/>
      <c r="M1310" s="66"/>
      <c r="N1310" s="66"/>
      <c r="O1310" s="22"/>
      <c r="P1310" s="57"/>
      <c r="Q1310" s="57"/>
      <c r="R1310" s="61"/>
    </row>
    <row r="1311" spans="1:18">
      <c r="A1311" s="21"/>
      <c r="B1311" s="51"/>
      <c r="C1311" s="53"/>
      <c r="D1311" s="53"/>
      <c r="E1311" s="41"/>
      <c r="F1311" s="41"/>
      <c r="G1311" s="44"/>
      <c r="H1311" s="58"/>
      <c r="I1311" s="58"/>
      <c r="L1311" s="58"/>
      <c r="M1311" s="66"/>
      <c r="N1311" s="66"/>
      <c r="O1311" s="22"/>
      <c r="P1311" s="57"/>
      <c r="Q1311" s="57"/>
      <c r="R1311" s="61"/>
    </row>
    <row r="1312" spans="1:18">
      <c r="A1312" s="21"/>
      <c r="B1312" s="51"/>
      <c r="C1312" s="53"/>
      <c r="D1312" s="53"/>
      <c r="E1312" s="41"/>
      <c r="F1312" s="41"/>
      <c r="G1312" s="44"/>
      <c r="H1312" s="58"/>
      <c r="I1312" s="58"/>
      <c r="L1312" s="58"/>
      <c r="M1312" s="66"/>
      <c r="N1312" s="66"/>
      <c r="O1312" s="22"/>
      <c r="P1312" s="57"/>
      <c r="Q1312" s="57"/>
      <c r="R1312" s="61"/>
    </row>
    <row r="1313" spans="1:18">
      <c r="A1313" s="21"/>
      <c r="B1313" s="51"/>
      <c r="C1313" s="53"/>
      <c r="D1313" s="53"/>
      <c r="E1313" s="41"/>
      <c r="F1313" s="41"/>
      <c r="G1313" s="44"/>
      <c r="H1313" s="58"/>
      <c r="I1313" s="58"/>
      <c r="L1313" s="58"/>
      <c r="M1313" s="66"/>
      <c r="N1313" s="66"/>
      <c r="O1313" s="22"/>
      <c r="P1313" s="57"/>
      <c r="Q1313" s="57"/>
      <c r="R1313" s="61"/>
    </row>
    <row r="1314" spans="1:18">
      <c r="A1314" s="21"/>
      <c r="B1314" s="51"/>
      <c r="C1314" s="53"/>
      <c r="D1314" s="53"/>
      <c r="E1314" s="41"/>
      <c r="F1314" s="41"/>
      <c r="G1314" s="44"/>
      <c r="H1314" s="58"/>
      <c r="I1314" s="58"/>
      <c r="L1314" s="58"/>
      <c r="M1314" s="66"/>
      <c r="N1314" s="66"/>
      <c r="O1314" s="22"/>
      <c r="P1314" s="57"/>
      <c r="Q1314" s="57"/>
      <c r="R1314" s="61"/>
    </row>
    <row r="1315" spans="1:18">
      <c r="A1315" s="21"/>
      <c r="B1315" s="51"/>
      <c r="C1315" s="53"/>
      <c r="D1315" s="53"/>
      <c r="E1315" s="41"/>
      <c r="F1315" s="41"/>
      <c r="G1315" s="44"/>
      <c r="H1315" s="58"/>
      <c r="I1315" s="58"/>
      <c r="L1315" s="58"/>
      <c r="M1315" s="66"/>
      <c r="N1315" s="66"/>
      <c r="O1315" s="22"/>
      <c r="P1315" s="57"/>
      <c r="Q1315" s="57"/>
      <c r="R1315" s="61"/>
    </row>
    <row r="1316" spans="1:18">
      <c r="A1316" s="21"/>
      <c r="B1316" s="51"/>
      <c r="C1316" s="53"/>
      <c r="D1316" s="53"/>
      <c r="E1316" s="41"/>
      <c r="F1316" s="41"/>
      <c r="G1316" s="44"/>
      <c r="H1316" s="58"/>
      <c r="I1316" s="58"/>
      <c r="L1316" s="58"/>
      <c r="M1316" s="66"/>
      <c r="N1316" s="66"/>
      <c r="O1316" s="22"/>
      <c r="P1316" s="57"/>
      <c r="Q1316" s="57"/>
      <c r="R1316" s="61"/>
    </row>
    <row r="1317" spans="1:18">
      <c r="A1317" s="21"/>
      <c r="B1317" s="51"/>
      <c r="C1317" s="53"/>
      <c r="D1317" s="53"/>
      <c r="E1317" s="41"/>
      <c r="F1317" s="41"/>
      <c r="G1317" s="44"/>
      <c r="H1317" s="58"/>
      <c r="I1317" s="58"/>
      <c r="L1317" s="58"/>
      <c r="M1317" s="66"/>
      <c r="N1317" s="66"/>
      <c r="O1317" s="22"/>
      <c r="P1317" s="57"/>
      <c r="Q1317" s="57"/>
      <c r="R1317" s="61"/>
    </row>
    <row r="1318" spans="1:18">
      <c r="A1318" s="21"/>
      <c r="B1318" s="51"/>
      <c r="C1318" s="53"/>
      <c r="D1318" s="53"/>
      <c r="E1318" s="41"/>
      <c r="F1318" s="41"/>
      <c r="G1318" s="44"/>
      <c r="H1318" s="58"/>
      <c r="I1318" s="58"/>
      <c r="L1318" s="58"/>
      <c r="M1318" s="66"/>
      <c r="N1318" s="66"/>
      <c r="O1318" s="22"/>
      <c r="P1318" s="57"/>
      <c r="Q1318" s="57"/>
      <c r="R1318" s="61"/>
    </row>
    <row r="1319" spans="1:18">
      <c r="A1319" s="21"/>
      <c r="B1319" s="51"/>
      <c r="C1319" s="53"/>
      <c r="D1319" s="53"/>
      <c r="E1319" s="41"/>
      <c r="F1319" s="41"/>
      <c r="G1319" s="44"/>
      <c r="H1319" s="58"/>
      <c r="I1319" s="58"/>
      <c r="L1319" s="58"/>
      <c r="M1319" s="66"/>
      <c r="N1319" s="66"/>
      <c r="O1319" s="22"/>
      <c r="P1319" s="57"/>
      <c r="Q1319" s="57"/>
      <c r="R1319" s="61"/>
    </row>
    <row r="1320" spans="1:18">
      <c r="A1320" s="21"/>
      <c r="B1320" s="51"/>
      <c r="C1320" s="53"/>
      <c r="D1320" s="53"/>
      <c r="E1320" s="41"/>
      <c r="F1320" s="41"/>
      <c r="G1320" s="44"/>
      <c r="H1320" s="58"/>
      <c r="I1320" s="58"/>
      <c r="L1320" s="58"/>
      <c r="M1320" s="66"/>
      <c r="N1320" s="66"/>
      <c r="O1320" s="22"/>
      <c r="P1320" s="57"/>
      <c r="Q1320" s="57"/>
      <c r="R1320" s="61"/>
    </row>
    <row r="1321" spans="1:18">
      <c r="A1321" s="21"/>
      <c r="B1321" s="51"/>
      <c r="C1321" s="53"/>
      <c r="D1321" s="53"/>
      <c r="E1321" s="41"/>
      <c r="F1321" s="41"/>
      <c r="G1321" s="44"/>
      <c r="H1321" s="58"/>
      <c r="I1321" s="58"/>
      <c r="L1321" s="58"/>
      <c r="M1321" s="66"/>
      <c r="N1321" s="66"/>
      <c r="O1321" s="22"/>
      <c r="P1321" s="57"/>
      <c r="Q1321" s="57"/>
      <c r="R1321" s="61"/>
    </row>
    <row r="1322" spans="1:18">
      <c r="A1322" s="21"/>
      <c r="B1322" s="51"/>
      <c r="C1322" s="53"/>
      <c r="D1322" s="53"/>
      <c r="E1322" s="41"/>
      <c r="F1322" s="41"/>
      <c r="G1322" s="44"/>
      <c r="H1322" s="58"/>
      <c r="I1322" s="58"/>
      <c r="L1322" s="58"/>
      <c r="M1322" s="66"/>
      <c r="N1322" s="66"/>
      <c r="O1322" s="22"/>
      <c r="P1322" s="57"/>
      <c r="Q1322" s="57"/>
      <c r="R1322" s="61"/>
    </row>
    <row r="1323" spans="1:18">
      <c r="A1323" s="21"/>
      <c r="B1323" s="51"/>
      <c r="C1323" s="53"/>
      <c r="D1323" s="53"/>
      <c r="E1323" s="41"/>
      <c r="F1323" s="41"/>
      <c r="G1323" s="44"/>
      <c r="H1323" s="58"/>
      <c r="I1323" s="58"/>
      <c r="L1323" s="58"/>
      <c r="M1323" s="66"/>
      <c r="N1323" s="66"/>
      <c r="O1323" s="22"/>
      <c r="P1323" s="57"/>
      <c r="Q1323" s="57"/>
      <c r="R1323" s="61"/>
    </row>
    <row r="1324" spans="1:18">
      <c r="A1324" s="21"/>
      <c r="B1324" s="51"/>
      <c r="C1324" s="53"/>
      <c r="D1324" s="53"/>
      <c r="E1324" s="41"/>
      <c r="F1324" s="41"/>
      <c r="G1324" s="44"/>
      <c r="H1324" s="58"/>
      <c r="I1324" s="58"/>
      <c r="L1324" s="58"/>
      <c r="M1324" s="66"/>
      <c r="N1324" s="66"/>
      <c r="O1324" s="22"/>
      <c r="P1324" s="57"/>
      <c r="Q1324" s="57"/>
      <c r="R1324" s="61"/>
    </row>
    <row r="1325" spans="1:18">
      <c r="A1325" s="21"/>
      <c r="B1325" s="51"/>
      <c r="C1325" s="53"/>
      <c r="D1325" s="53"/>
      <c r="E1325" s="41"/>
      <c r="F1325" s="41"/>
      <c r="G1325" s="44"/>
      <c r="H1325" s="58"/>
      <c r="I1325" s="58"/>
      <c r="L1325" s="58"/>
      <c r="M1325" s="66"/>
      <c r="N1325" s="66"/>
      <c r="O1325" s="22"/>
      <c r="P1325" s="57"/>
      <c r="Q1325" s="57"/>
      <c r="R1325" s="61"/>
    </row>
    <row r="1326" spans="1:18">
      <c r="A1326" s="21"/>
      <c r="B1326" s="51"/>
      <c r="C1326" s="53"/>
      <c r="D1326" s="53"/>
      <c r="E1326" s="41"/>
      <c r="F1326" s="41"/>
      <c r="G1326" s="44"/>
      <c r="H1326" s="58"/>
      <c r="I1326" s="58"/>
      <c r="L1326" s="58"/>
      <c r="M1326" s="66"/>
      <c r="N1326" s="66"/>
      <c r="O1326" s="22"/>
      <c r="P1326" s="57"/>
      <c r="Q1326" s="57"/>
      <c r="R1326" s="61"/>
    </row>
    <row r="1327" spans="1:18">
      <c r="A1327" s="21"/>
      <c r="B1327" s="51"/>
      <c r="C1327" s="53"/>
      <c r="D1327" s="53"/>
      <c r="E1327" s="41"/>
      <c r="F1327" s="41"/>
      <c r="G1327" s="44"/>
      <c r="H1327" s="58"/>
      <c r="I1327" s="58"/>
      <c r="L1327" s="58"/>
      <c r="M1327" s="66"/>
      <c r="N1327" s="66"/>
      <c r="O1327" s="22"/>
      <c r="P1327" s="57"/>
      <c r="Q1327" s="57"/>
      <c r="R1327" s="61"/>
    </row>
    <row r="1328" spans="1:18">
      <c r="A1328" s="21"/>
      <c r="B1328" s="51"/>
      <c r="C1328" s="53"/>
      <c r="D1328" s="53"/>
      <c r="E1328" s="41"/>
      <c r="F1328" s="41"/>
      <c r="G1328" s="44"/>
      <c r="H1328" s="58"/>
      <c r="I1328" s="58"/>
      <c r="L1328" s="58"/>
      <c r="M1328" s="66"/>
      <c r="N1328" s="66"/>
      <c r="O1328" s="22"/>
      <c r="P1328" s="57"/>
      <c r="Q1328" s="57"/>
      <c r="R1328" s="61"/>
    </row>
    <row r="1329" spans="1:18">
      <c r="A1329" s="21"/>
      <c r="B1329" s="51"/>
      <c r="C1329" s="53"/>
      <c r="D1329" s="53"/>
      <c r="E1329" s="41"/>
      <c r="F1329" s="41"/>
      <c r="G1329" s="44"/>
      <c r="H1329" s="58"/>
      <c r="I1329" s="58"/>
      <c r="L1329" s="58"/>
      <c r="M1329" s="66"/>
      <c r="N1329" s="66"/>
      <c r="O1329" s="22"/>
      <c r="P1329" s="57"/>
      <c r="Q1329" s="57"/>
      <c r="R1329" s="61"/>
    </row>
    <row r="1330" spans="1:18">
      <c r="A1330" s="21"/>
      <c r="B1330" s="51"/>
      <c r="C1330" s="53"/>
      <c r="D1330" s="53"/>
      <c r="E1330" s="41"/>
      <c r="F1330" s="41"/>
      <c r="G1330" s="44"/>
      <c r="H1330" s="58"/>
      <c r="I1330" s="58"/>
      <c r="L1330" s="58"/>
      <c r="M1330" s="66"/>
      <c r="N1330" s="66"/>
      <c r="O1330" s="22"/>
      <c r="P1330" s="57"/>
      <c r="Q1330" s="57"/>
      <c r="R1330" s="61"/>
    </row>
    <row r="1331" spans="1:18">
      <c r="A1331" s="21"/>
      <c r="B1331" s="51"/>
      <c r="C1331" s="53"/>
      <c r="D1331" s="53"/>
      <c r="E1331" s="41"/>
      <c r="F1331" s="41"/>
      <c r="G1331" s="44"/>
      <c r="H1331" s="58"/>
      <c r="I1331" s="58"/>
      <c r="L1331" s="58"/>
      <c r="M1331" s="66"/>
      <c r="N1331" s="66"/>
      <c r="O1331" s="22"/>
      <c r="P1331" s="57"/>
      <c r="Q1331" s="57"/>
      <c r="R1331" s="61"/>
    </row>
    <row r="1332" spans="1:18">
      <c r="A1332" s="21"/>
      <c r="B1332" s="51"/>
      <c r="C1332" s="53"/>
      <c r="D1332" s="53"/>
      <c r="E1332" s="41"/>
      <c r="F1332" s="41"/>
      <c r="G1332" s="44"/>
      <c r="H1332" s="58"/>
      <c r="I1332" s="58"/>
      <c r="L1332" s="58"/>
      <c r="M1332" s="66"/>
      <c r="N1332" s="66"/>
      <c r="O1332" s="22"/>
      <c r="P1332" s="57"/>
      <c r="Q1332" s="57"/>
      <c r="R1332" s="61"/>
    </row>
    <row r="1333" spans="1:18">
      <c r="A1333" s="21"/>
      <c r="B1333" s="51"/>
      <c r="C1333" s="53"/>
      <c r="D1333" s="53"/>
      <c r="E1333" s="41"/>
      <c r="F1333" s="41"/>
      <c r="G1333" s="44"/>
      <c r="H1333" s="58"/>
      <c r="I1333" s="58"/>
      <c r="L1333" s="58"/>
      <c r="M1333" s="66"/>
      <c r="N1333" s="66"/>
      <c r="O1333" s="22"/>
      <c r="P1333" s="57"/>
      <c r="Q1333" s="57"/>
      <c r="R1333" s="61"/>
    </row>
    <row r="1334" spans="1:18">
      <c r="A1334" s="21"/>
      <c r="B1334" s="51"/>
      <c r="C1334" s="53"/>
      <c r="D1334" s="53"/>
      <c r="E1334" s="41"/>
      <c r="F1334" s="41"/>
      <c r="G1334" s="44"/>
      <c r="H1334" s="58"/>
      <c r="I1334" s="58"/>
      <c r="L1334" s="58"/>
      <c r="M1334" s="66"/>
      <c r="N1334" s="66"/>
      <c r="O1334" s="22"/>
      <c r="P1334" s="57"/>
      <c r="Q1334" s="57"/>
      <c r="R1334" s="61"/>
    </row>
    <row r="1335" spans="1:18">
      <c r="A1335" s="21"/>
      <c r="B1335" s="51"/>
      <c r="C1335" s="53"/>
      <c r="D1335" s="53"/>
      <c r="E1335" s="41"/>
      <c r="F1335" s="41"/>
      <c r="G1335" s="44"/>
      <c r="H1335" s="58"/>
      <c r="I1335" s="58"/>
      <c r="L1335" s="58"/>
      <c r="M1335" s="66"/>
      <c r="N1335" s="66"/>
      <c r="O1335" s="22"/>
      <c r="P1335" s="57"/>
      <c r="Q1335" s="57"/>
      <c r="R1335" s="61"/>
    </row>
    <row r="1336" spans="1:18">
      <c r="A1336" s="21"/>
      <c r="B1336" s="51"/>
      <c r="C1336" s="53"/>
      <c r="D1336" s="53"/>
      <c r="E1336" s="41"/>
      <c r="F1336" s="41"/>
      <c r="G1336" s="44"/>
      <c r="H1336" s="58"/>
      <c r="I1336" s="58"/>
      <c r="L1336" s="58"/>
      <c r="M1336" s="66"/>
      <c r="N1336" s="66"/>
      <c r="O1336" s="22"/>
      <c r="P1336" s="57"/>
      <c r="Q1336" s="57"/>
      <c r="R1336" s="61"/>
    </row>
    <row r="1337" spans="1:18">
      <c r="A1337" s="21"/>
      <c r="B1337" s="51"/>
      <c r="C1337" s="53"/>
      <c r="D1337" s="53"/>
      <c r="E1337" s="41"/>
      <c r="F1337" s="41"/>
      <c r="G1337" s="44"/>
      <c r="H1337" s="58"/>
      <c r="I1337" s="58"/>
      <c r="L1337" s="58"/>
      <c r="M1337" s="66"/>
      <c r="N1337" s="66"/>
      <c r="O1337" s="22"/>
      <c r="P1337" s="57"/>
      <c r="Q1337" s="57"/>
      <c r="R1337" s="61"/>
    </row>
    <row r="1338" spans="1:18">
      <c r="A1338" s="21"/>
      <c r="B1338" s="51"/>
      <c r="C1338" s="53"/>
      <c r="D1338" s="53"/>
      <c r="E1338" s="41"/>
      <c r="F1338" s="41"/>
      <c r="G1338" s="44"/>
      <c r="H1338" s="58"/>
      <c r="I1338" s="58"/>
      <c r="L1338" s="58"/>
      <c r="M1338" s="66"/>
      <c r="N1338" s="66"/>
      <c r="O1338" s="22"/>
      <c r="P1338" s="57"/>
      <c r="Q1338" s="57"/>
      <c r="R1338" s="61"/>
    </row>
    <row r="1339" spans="1:18">
      <c r="A1339" s="21"/>
      <c r="B1339" s="51"/>
      <c r="C1339" s="53"/>
      <c r="D1339" s="53"/>
      <c r="E1339" s="41"/>
      <c r="F1339" s="41"/>
      <c r="G1339" s="44"/>
      <c r="H1339" s="58"/>
      <c r="I1339" s="58"/>
      <c r="L1339" s="58"/>
      <c r="M1339" s="66"/>
      <c r="N1339" s="66"/>
      <c r="O1339" s="22"/>
      <c r="P1339" s="57"/>
      <c r="Q1339" s="57"/>
      <c r="R1339" s="61"/>
    </row>
    <row r="1340" spans="1:18">
      <c r="A1340" s="21"/>
      <c r="B1340" s="51"/>
      <c r="C1340" s="53"/>
      <c r="D1340" s="53"/>
      <c r="E1340" s="41"/>
      <c r="F1340" s="41"/>
      <c r="G1340" s="44"/>
      <c r="H1340" s="58"/>
      <c r="I1340" s="58"/>
      <c r="L1340" s="58"/>
      <c r="M1340" s="66"/>
      <c r="N1340" s="66"/>
      <c r="O1340" s="22"/>
      <c r="P1340" s="57"/>
      <c r="Q1340" s="57"/>
      <c r="R1340" s="61"/>
    </row>
    <row r="1341" spans="1:18">
      <c r="A1341" s="21"/>
      <c r="B1341" s="51"/>
      <c r="C1341" s="53"/>
      <c r="D1341" s="53"/>
      <c r="E1341" s="41"/>
      <c r="F1341" s="41"/>
      <c r="G1341" s="44"/>
      <c r="H1341" s="58"/>
      <c r="I1341" s="58"/>
      <c r="L1341" s="58"/>
      <c r="M1341" s="66"/>
      <c r="N1341" s="66"/>
      <c r="O1341" s="22"/>
      <c r="P1341" s="57"/>
      <c r="Q1341" s="57"/>
      <c r="R1341" s="61"/>
    </row>
    <row r="1342" spans="1:18">
      <c r="A1342" s="21"/>
      <c r="B1342" s="51"/>
      <c r="C1342" s="53"/>
      <c r="D1342" s="53"/>
      <c r="E1342" s="41"/>
      <c r="F1342" s="41"/>
      <c r="G1342" s="44"/>
      <c r="H1342" s="58"/>
      <c r="I1342" s="58"/>
      <c r="L1342" s="58"/>
      <c r="M1342" s="66"/>
      <c r="N1342" s="66"/>
      <c r="O1342" s="22"/>
      <c r="P1342" s="57"/>
      <c r="Q1342" s="57"/>
      <c r="R1342" s="61"/>
    </row>
    <row r="1343" spans="1:18">
      <c r="A1343" s="21"/>
      <c r="B1343" s="51"/>
      <c r="C1343" s="53"/>
      <c r="D1343" s="53"/>
      <c r="E1343" s="41"/>
      <c r="F1343" s="41"/>
      <c r="G1343" s="44"/>
      <c r="H1343" s="58"/>
      <c r="I1343" s="58"/>
      <c r="L1343" s="58"/>
      <c r="M1343" s="66"/>
      <c r="N1343" s="66"/>
      <c r="O1343" s="22"/>
      <c r="P1343" s="57"/>
      <c r="Q1343" s="57"/>
      <c r="R1343" s="61"/>
    </row>
    <row r="1344" spans="1:18">
      <c r="A1344" s="21"/>
      <c r="B1344" s="51"/>
      <c r="C1344" s="53"/>
      <c r="D1344" s="53"/>
      <c r="E1344" s="41"/>
      <c r="F1344" s="41"/>
      <c r="G1344" s="44"/>
      <c r="H1344" s="58"/>
      <c r="I1344" s="58"/>
      <c r="L1344" s="58"/>
      <c r="M1344" s="66"/>
      <c r="N1344" s="66"/>
      <c r="O1344" s="22"/>
      <c r="P1344" s="57"/>
      <c r="Q1344" s="57"/>
      <c r="R1344" s="61"/>
    </row>
    <row r="1345" spans="1:18">
      <c r="A1345" s="21"/>
      <c r="B1345" s="51"/>
      <c r="C1345" s="53"/>
      <c r="D1345" s="53"/>
      <c r="E1345" s="41"/>
      <c r="F1345" s="41"/>
      <c r="G1345" s="44"/>
      <c r="H1345" s="58"/>
      <c r="I1345" s="58"/>
      <c r="L1345" s="58"/>
      <c r="M1345" s="66"/>
      <c r="N1345" s="66"/>
      <c r="O1345" s="22"/>
      <c r="P1345" s="57"/>
      <c r="Q1345" s="57"/>
      <c r="R1345" s="61"/>
    </row>
    <row r="1346" spans="1:18">
      <c r="A1346" s="21"/>
      <c r="B1346" s="51"/>
      <c r="C1346" s="53"/>
      <c r="D1346" s="53"/>
      <c r="E1346" s="41"/>
      <c r="F1346" s="41"/>
      <c r="G1346" s="44"/>
      <c r="H1346" s="58"/>
      <c r="I1346" s="58"/>
      <c r="L1346" s="58"/>
      <c r="M1346" s="66"/>
      <c r="N1346" s="66"/>
      <c r="O1346" s="22"/>
      <c r="P1346" s="57"/>
      <c r="Q1346" s="57"/>
      <c r="R1346" s="61"/>
    </row>
    <row r="1347" spans="1:18">
      <c r="A1347" s="21"/>
      <c r="B1347" s="51"/>
      <c r="C1347" s="53"/>
      <c r="D1347" s="53"/>
      <c r="E1347" s="41"/>
      <c r="F1347" s="41"/>
      <c r="G1347" s="44"/>
      <c r="H1347" s="58"/>
      <c r="I1347" s="58"/>
      <c r="L1347" s="58"/>
      <c r="M1347" s="66"/>
      <c r="N1347" s="66"/>
      <c r="O1347" s="22"/>
      <c r="P1347" s="57"/>
      <c r="Q1347" s="57"/>
      <c r="R1347" s="61"/>
    </row>
    <row r="1348" spans="1:18">
      <c r="A1348" s="21"/>
      <c r="B1348" s="51"/>
      <c r="C1348" s="53"/>
      <c r="D1348" s="53"/>
      <c r="E1348" s="41"/>
      <c r="F1348" s="41"/>
      <c r="G1348" s="44"/>
      <c r="H1348" s="58"/>
      <c r="I1348" s="58"/>
      <c r="L1348" s="58"/>
      <c r="M1348" s="66"/>
      <c r="N1348" s="66"/>
      <c r="O1348" s="22"/>
      <c r="P1348" s="57"/>
      <c r="Q1348" s="57"/>
      <c r="R1348" s="61"/>
    </row>
    <row r="1349" spans="1:18">
      <c r="A1349" s="21"/>
      <c r="B1349" s="51"/>
      <c r="C1349" s="53"/>
      <c r="D1349" s="53"/>
      <c r="E1349" s="41"/>
      <c r="F1349" s="41"/>
      <c r="G1349" s="44"/>
      <c r="H1349" s="58"/>
      <c r="I1349" s="58"/>
      <c r="L1349" s="58"/>
      <c r="M1349" s="66"/>
      <c r="N1349" s="66"/>
      <c r="O1349" s="22"/>
      <c r="P1349" s="57"/>
      <c r="Q1349" s="57"/>
      <c r="R1349" s="61"/>
    </row>
    <row r="1350" spans="1:18">
      <c r="A1350" s="21"/>
      <c r="B1350" s="51"/>
      <c r="C1350" s="53"/>
      <c r="D1350" s="53"/>
      <c r="E1350" s="41"/>
      <c r="F1350" s="41"/>
      <c r="G1350" s="44"/>
      <c r="H1350" s="58"/>
      <c r="I1350" s="58"/>
      <c r="L1350" s="58"/>
      <c r="M1350" s="66"/>
      <c r="N1350" s="66"/>
      <c r="O1350" s="22"/>
      <c r="P1350" s="57"/>
      <c r="Q1350" s="57"/>
      <c r="R1350" s="61"/>
    </row>
    <row r="1351" spans="1:18">
      <c r="A1351" s="21"/>
      <c r="B1351" s="51"/>
      <c r="C1351" s="53"/>
      <c r="D1351" s="53"/>
      <c r="E1351" s="41"/>
      <c r="F1351" s="41"/>
      <c r="G1351" s="44"/>
      <c r="H1351" s="58"/>
      <c r="I1351" s="58"/>
      <c r="L1351" s="58"/>
      <c r="M1351" s="66"/>
      <c r="N1351" s="66"/>
      <c r="O1351" s="22"/>
      <c r="P1351" s="57"/>
      <c r="Q1351" s="57"/>
      <c r="R1351" s="61"/>
    </row>
    <row r="1352" spans="1:18">
      <c r="A1352" s="21"/>
      <c r="B1352" s="51"/>
      <c r="C1352" s="53"/>
      <c r="D1352" s="53"/>
      <c r="E1352" s="41"/>
      <c r="F1352" s="41"/>
      <c r="G1352" s="44"/>
      <c r="H1352" s="58"/>
      <c r="I1352" s="58"/>
      <c r="L1352" s="58"/>
      <c r="M1352" s="66"/>
      <c r="N1352" s="66"/>
      <c r="O1352" s="22"/>
      <c r="P1352" s="57"/>
      <c r="Q1352" s="57"/>
      <c r="R1352" s="61"/>
    </row>
    <row r="1353" spans="1:18">
      <c r="A1353" s="21"/>
      <c r="B1353" s="51"/>
      <c r="C1353" s="53"/>
      <c r="D1353" s="53"/>
      <c r="E1353" s="41"/>
      <c r="F1353" s="41"/>
      <c r="G1353" s="44"/>
      <c r="H1353" s="58"/>
      <c r="I1353" s="58"/>
      <c r="L1353" s="58"/>
      <c r="M1353" s="66"/>
      <c r="N1353" s="66"/>
      <c r="O1353" s="22"/>
      <c r="P1353" s="57"/>
      <c r="Q1353" s="57"/>
      <c r="R1353" s="61"/>
    </row>
    <row r="1354" spans="1:18">
      <c r="A1354" s="21"/>
      <c r="B1354" s="51"/>
      <c r="C1354" s="53"/>
      <c r="D1354" s="53"/>
      <c r="E1354" s="41"/>
      <c r="F1354" s="41"/>
      <c r="G1354" s="44"/>
      <c r="H1354" s="58"/>
      <c r="I1354" s="58"/>
      <c r="L1354" s="58"/>
      <c r="M1354" s="66"/>
      <c r="N1354" s="66"/>
      <c r="O1354" s="22"/>
      <c r="P1354" s="57"/>
      <c r="Q1354" s="57"/>
      <c r="R1354" s="61"/>
    </row>
    <row r="1355" spans="1:18">
      <c r="A1355" s="21"/>
      <c r="B1355" s="51"/>
      <c r="C1355" s="53"/>
      <c r="D1355" s="53"/>
      <c r="E1355" s="41"/>
      <c r="F1355" s="41"/>
      <c r="G1355" s="44"/>
      <c r="H1355" s="58"/>
      <c r="I1355" s="58"/>
      <c r="L1355" s="58"/>
      <c r="M1355" s="66"/>
      <c r="N1355" s="66"/>
      <c r="O1355" s="22"/>
      <c r="P1355" s="57"/>
      <c r="Q1355" s="57"/>
      <c r="R1355" s="61"/>
    </row>
    <row r="1356" spans="1:18">
      <c r="A1356" s="21"/>
      <c r="B1356" s="51"/>
      <c r="C1356" s="53"/>
      <c r="D1356" s="53"/>
      <c r="E1356" s="41"/>
      <c r="F1356" s="41"/>
      <c r="G1356" s="44"/>
      <c r="H1356" s="58"/>
      <c r="I1356" s="58"/>
      <c r="L1356" s="58"/>
      <c r="M1356" s="66"/>
      <c r="N1356" s="66"/>
      <c r="O1356" s="22"/>
      <c r="P1356" s="57"/>
      <c r="Q1356" s="57"/>
      <c r="R1356" s="61"/>
    </row>
    <row r="1357" spans="1:18">
      <c r="A1357" s="21"/>
      <c r="B1357" s="51"/>
      <c r="C1357" s="53"/>
      <c r="D1357" s="53"/>
      <c r="E1357" s="41"/>
      <c r="F1357" s="41"/>
      <c r="G1357" s="44"/>
      <c r="H1357" s="58"/>
      <c r="I1357" s="58"/>
      <c r="L1357" s="58"/>
      <c r="M1357" s="66"/>
      <c r="N1357" s="66"/>
      <c r="O1357" s="22"/>
      <c r="P1357" s="57"/>
      <c r="Q1357" s="57"/>
      <c r="R1357" s="61"/>
    </row>
    <row r="1358" spans="1:18">
      <c r="A1358" s="21"/>
      <c r="B1358" s="51"/>
      <c r="C1358" s="53"/>
      <c r="D1358" s="53"/>
      <c r="E1358" s="41"/>
      <c r="F1358" s="41"/>
      <c r="G1358" s="44"/>
      <c r="H1358" s="58"/>
      <c r="I1358" s="58"/>
      <c r="L1358" s="58"/>
      <c r="M1358" s="66"/>
      <c r="N1358" s="66"/>
      <c r="O1358" s="22"/>
      <c r="P1358" s="57"/>
      <c r="Q1358" s="57"/>
      <c r="R1358" s="61"/>
    </row>
    <row r="1359" spans="1:18">
      <c r="A1359" s="21"/>
      <c r="B1359" s="51"/>
      <c r="C1359" s="53"/>
      <c r="D1359" s="53"/>
      <c r="E1359" s="41"/>
      <c r="F1359" s="41"/>
      <c r="G1359" s="44"/>
      <c r="H1359" s="58"/>
      <c r="I1359" s="58"/>
      <c r="L1359" s="58"/>
      <c r="M1359" s="66"/>
      <c r="N1359" s="66"/>
      <c r="O1359" s="22"/>
      <c r="P1359" s="57"/>
      <c r="Q1359" s="57"/>
      <c r="R1359" s="61"/>
    </row>
    <row r="1360" spans="1:18">
      <c r="A1360" s="21"/>
      <c r="B1360" s="51"/>
      <c r="C1360" s="53"/>
      <c r="D1360" s="53"/>
      <c r="E1360" s="41"/>
      <c r="F1360" s="41"/>
      <c r="G1360" s="44"/>
      <c r="H1360" s="58"/>
      <c r="I1360" s="58"/>
      <c r="L1360" s="58"/>
      <c r="M1360" s="66"/>
      <c r="N1360" s="66"/>
      <c r="O1360" s="22"/>
      <c r="P1360" s="57"/>
      <c r="Q1360" s="57"/>
      <c r="R1360" s="61"/>
    </row>
    <row r="1361" spans="1:18">
      <c r="A1361" s="21"/>
      <c r="B1361" s="51"/>
      <c r="C1361" s="53"/>
      <c r="D1361" s="53"/>
      <c r="E1361" s="41"/>
      <c r="F1361" s="41"/>
      <c r="G1361" s="44"/>
      <c r="H1361" s="58"/>
      <c r="I1361" s="58"/>
      <c r="L1361" s="58"/>
      <c r="M1361" s="66"/>
      <c r="N1361" s="66"/>
      <c r="O1361" s="22"/>
      <c r="P1361" s="57"/>
      <c r="Q1361" s="57"/>
      <c r="R1361" s="61"/>
    </row>
    <row r="1362" spans="1:18">
      <c r="A1362" s="21"/>
      <c r="B1362" s="51"/>
      <c r="C1362" s="53"/>
      <c r="D1362" s="53"/>
      <c r="E1362" s="41"/>
      <c r="F1362" s="41"/>
      <c r="G1362" s="44"/>
      <c r="H1362" s="58"/>
      <c r="I1362" s="58"/>
      <c r="L1362" s="58"/>
      <c r="M1362" s="66"/>
      <c r="N1362" s="66"/>
      <c r="O1362" s="22"/>
      <c r="P1362" s="57"/>
      <c r="Q1362" s="57"/>
      <c r="R1362" s="61"/>
    </row>
    <row r="1363" spans="1:18">
      <c r="A1363" s="21"/>
      <c r="B1363" s="51"/>
      <c r="C1363" s="53"/>
      <c r="D1363" s="53"/>
      <c r="E1363" s="41"/>
      <c r="F1363" s="41"/>
      <c r="G1363" s="44"/>
      <c r="H1363" s="58"/>
      <c r="I1363" s="58"/>
      <c r="L1363" s="58"/>
      <c r="M1363" s="66"/>
      <c r="N1363" s="66"/>
      <c r="O1363" s="22"/>
      <c r="P1363" s="57"/>
      <c r="Q1363" s="57"/>
      <c r="R1363" s="61"/>
    </row>
    <row r="1364" spans="1:18">
      <c r="A1364" s="21"/>
      <c r="B1364" s="51"/>
      <c r="C1364" s="53"/>
      <c r="D1364" s="53"/>
      <c r="E1364" s="41"/>
      <c r="F1364" s="41"/>
      <c r="G1364" s="44"/>
      <c r="H1364" s="58"/>
      <c r="I1364" s="58"/>
      <c r="L1364" s="58"/>
      <c r="M1364" s="66"/>
      <c r="N1364" s="66"/>
      <c r="O1364" s="22"/>
      <c r="P1364" s="57"/>
      <c r="Q1364" s="57"/>
      <c r="R1364" s="61"/>
    </row>
    <row r="1365" spans="1:18">
      <c r="A1365" s="21"/>
      <c r="B1365" s="51"/>
      <c r="C1365" s="53"/>
      <c r="D1365" s="53"/>
      <c r="E1365" s="41"/>
      <c r="F1365" s="41"/>
      <c r="G1365" s="44"/>
      <c r="H1365" s="58"/>
      <c r="I1365" s="58"/>
      <c r="L1365" s="58"/>
      <c r="M1365" s="66"/>
      <c r="N1365" s="66"/>
      <c r="O1365" s="22"/>
      <c r="P1365" s="57"/>
      <c r="Q1365" s="57"/>
      <c r="R1365" s="61"/>
    </row>
    <row r="1366" spans="1:18">
      <c r="A1366" s="21"/>
      <c r="B1366" s="51"/>
      <c r="C1366" s="53"/>
      <c r="D1366" s="53"/>
      <c r="E1366" s="41"/>
      <c r="F1366" s="41"/>
      <c r="G1366" s="44"/>
      <c r="H1366" s="58"/>
      <c r="I1366" s="58"/>
      <c r="L1366" s="58"/>
      <c r="M1366" s="66"/>
      <c r="N1366" s="66"/>
      <c r="O1366" s="22"/>
      <c r="P1366" s="57"/>
      <c r="Q1366" s="57"/>
      <c r="R1366" s="61"/>
    </row>
    <row r="1367" spans="1:18">
      <c r="A1367" s="21"/>
      <c r="B1367" s="51"/>
      <c r="C1367" s="53"/>
      <c r="D1367" s="53"/>
      <c r="E1367" s="41"/>
      <c r="F1367" s="41"/>
      <c r="G1367" s="44"/>
      <c r="H1367" s="58"/>
      <c r="I1367" s="58"/>
      <c r="L1367" s="58"/>
      <c r="M1367" s="66"/>
      <c r="N1367" s="66"/>
      <c r="O1367" s="22"/>
      <c r="P1367" s="57"/>
      <c r="Q1367" s="57"/>
      <c r="R1367" s="61"/>
    </row>
    <row r="1368" spans="1:18">
      <c r="A1368" s="21"/>
      <c r="B1368" s="51"/>
      <c r="C1368" s="53"/>
      <c r="D1368" s="53"/>
      <c r="E1368" s="41"/>
      <c r="F1368" s="41"/>
      <c r="G1368" s="44"/>
      <c r="H1368" s="58"/>
      <c r="I1368" s="58"/>
      <c r="L1368" s="58"/>
      <c r="M1368" s="66"/>
      <c r="N1368" s="66"/>
      <c r="O1368" s="22"/>
      <c r="P1368" s="57"/>
      <c r="Q1368" s="57"/>
      <c r="R1368" s="61"/>
    </row>
    <row r="1369" spans="1:18">
      <c r="A1369" s="21"/>
      <c r="B1369" s="51"/>
      <c r="C1369" s="53"/>
      <c r="D1369" s="53"/>
      <c r="E1369" s="41"/>
      <c r="F1369" s="41"/>
      <c r="G1369" s="44"/>
      <c r="H1369" s="58"/>
      <c r="I1369" s="58"/>
      <c r="L1369" s="58"/>
      <c r="M1369" s="66"/>
      <c r="N1369" s="66"/>
      <c r="O1369" s="22"/>
      <c r="P1369" s="57"/>
      <c r="Q1369" s="57"/>
      <c r="R1369" s="61"/>
    </row>
    <row r="1370" spans="1:18">
      <c r="A1370" s="21"/>
      <c r="B1370" s="51"/>
      <c r="C1370" s="53"/>
      <c r="D1370" s="53"/>
      <c r="E1370" s="41"/>
      <c r="F1370" s="41"/>
      <c r="G1370" s="44"/>
      <c r="H1370" s="58"/>
      <c r="I1370" s="58"/>
      <c r="L1370" s="58"/>
      <c r="M1370" s="66"/>
      <c r="N1370" s="66"/>
      <c r="O1370" s="22"/>
      <c r="P1370" s="57"/>
      <c r="Q1370" s="57"/>
      <c r="R1370" s="61"/>
    </row>
    <row r="1371" spans="1:18">
      <c r="A1371" s="21"/>
      <c r="B1371" s="51"/>
      <c r="C1371" s="53"/>
      <c r="D1371" s="53"/>
      <c r="E1371" s="41"/>
      <c r="F1371" s="41"/>
      <c r="G1371" s="44"/>
      <c r="H1371" s="58"/>
      <c r="I1371" s="58"/>
      <c r="L1371" s="58"/>
      <c r="M1371" s="66"/>
      <c r="N1371" s="66"/>
      <c r="O1371" s="22"/>
      <c r="P1371" s="57"/>
      <c r="Q1371" s="57"/>
      <c r="R1371" s="61"/>
    </row>
    <row r="1372" spans="1:18">
      <c r="A1372" s="21"/>
      <c r="B1372" s="51"/>
      <c r="C1372" s="53"/>
      <c r="D1372" s="53"/>
      <c r="E1372" s="41"/>
      <c r="F1372" s="41"/>
      <c r="G1372" s="44"/>
      <c r="H1372" s="58"/>
      <c r="I1372" s="58"/>
      <c r="L1372" s="58"/>
      <c r="M1372" s="66"/>
      <c r="N1372" s="66"/>
      <c r="O1372" s="22"/>
      <c r="P1372" s="57"/>
      <c r="Q1372" s="57"/>
      <c r="R1372" s="61"/>
    </row>
    <row r="1373" spans="1:18">
      <c r="A1373" s="21"/>
      <c r="B1373" s="51"/>
      <c r="C1373" s="53"/>
      <c r="D1373" s="53"/>
      <c r="E1373" s="41"/>
      <c r="F1373" s="41"/>
      <c r="G1373" s="44"/>
      <c r="H1373" s="58"/>
      <c r="I1373" s="58"/>
      <c r="L1373" s="58"/>
      <c r="M1373" s="66"/>
      <c r="N1373" s="66"/>
      <c r="O1373" s="22"/>
      <c r="P1373" s="57"/>
      <c r="Q1373" s="57"/>
      <c r="R1373" s="61"/>
    </row>
    <row r="1374" spans="1:18">
      <c r="A1374" s="21"/>
      <c r="B1374" s="51"/>
      <c r="C1374" s="53"/>
      <c r="D1374" s="53"/>
      <c r="E1374" s="41"/>
      <c r="F1374" s="41"/>
      <c r="G1374" s="44"/>
      <c r="H1374" s="58"/>
      <c r="I1374" s="58"/>
      <c r="L1374" s="58"/>
      <c r="M1374" s="66"/>
      <c r="N1374" s="66"/>
      <c r="O1374" s="22"/>
      <c r="P1374" s="57"/>
      <c r="Q1374" s="57"/>
      <c r="R1374" s="61"/>
    </row>
    <row r="1375" spans="1:18">
      <c r="A1375" s="21"/>
      <c r="B1375" s="51"/>
      <c r="C1375" s="53"/>
      <c r="D1375" s="53"/>
      <c r="E1375" s="41"/>
      <c r="F1375" s="41"/>
      <c r="G1375" s="44"/>
      <c r="H1375" s="58"/>
      <c r="I1375" s="58"/>
      <c r="L1375" s="58"/>
      <c r="M1375" s="66"/>
      <c r="N1375" s="66"/>
      <c r="O1375" s="22"/>
      <c r="P1375" s="57"/>
      <c r="Q1375" s="57"/>
      <c r="R1375" s="61"/>
    </row>
    <row r="1376" spans="1:18">
      <c r="A1376" s="21"/>
      <c r="B1376" s="51"/>
      <c r="C1376" s="53"/>
      <c r="D1376" s="53"/>
      <c r="E1376" s="41"/>
      <c r="F1376" s="41"/>
      <c r="G1376" s="44"/>
      <c r="H1376" s="58"/>
      <c r="I1376" s="58"/>
      <c r="L1376" s="58"/>
      <c r="M1376" s="66"/>
      <c r="N1376" s="66"/>
      <c r="O1376" s="22"/>
      <c r="P1376" s="57"/>
      <c r="Q1376" s="57"/>
      <c r="R1376" s="61"/>
    </row>
    <row r="1377" spans="1:18">
      <c r="A1377" s="21"/>
      <c r="B1377" s="51"/>
      <c r="C1377" s="53"/>
      <c r="D1377" s="53"/>
      <c r="E1377" s="41"/>
      <c r="F1377" s="41"/>
      <c r="G1377" s="44"/>
      <c r="H1377" s="58"/>
      <c r="I1377" s="58"/>
      <c r="L1377" s="58"/>
      <c r="M1377" s="66"/>
      <c r="N1377" s="66"/>
      <c r="O1377" s="22"/>
      <c r="P1377" s="57"/>
      <c r="Q1377" s="57"/>
      <c r="R1377" s="61"/>
    </row>
    <row r="1378" spans="1:18">
      <c r="A1378" s="21"/>
      <c r="B1378" s="51"/>
      <c r="C1378" s="53"/>
      <c r="D1378" s="53"/>
      <c r="E1378" s="41"/>
      <c r="F1378" s="41"/>
      <c r="G1378" s="44"/>
      <c r="H1378" s="58"/>
      <c r="I1378" s="58"/>
      <c r="L1378" s="58"/>
      <c r="M1378" s="66"/>
      <c r="N1378" s="66"/>
      <c r="O1378" s="22"/>
      <c r="P1378" s="57"/>
      <c r="Q1378" s="57"/>
      <c r="R1378" s="61"/>
    </row>
    <row r="1379" spans="1:18">
      <c r="A1379" s="21"/>
      <c r="B1379" s="51"/>
      <c r="C1379" s="53"/>
      <c r="D1379" s="53"/>
      <c r="E1379" s="41"/>
      <c r="F1379" s="41"/>
      <c r="G1379" s="44"/>
      <c r="H1379" s="58"/>
      <c r="I1379" s="58"/>
      <c r="L1379" s="58"/>
      <c r="M1379" s="66"/>
      <c r="N1379" s="66"/>
      <c r="O1379" s="22"/>
      <c r="P1379" s="57"/>
      <c r="Q1379" s="57"/>
      <c r="R1379" s="61"/>
    </row>
    <row r="1380" spans="1:18">
      <c r="A1380" s="21"/>
      <c r="B1380" s="51"/>
      <c r="C1380" s="53"/>
      <c r="D1380" s="53"/>
      <c r="E1380" s="41"/>
      <c r="F1380" s="41"/>
      <c r="G1380" s="44"/>
      <c r="H1380" s="58"/>
      <c r="I1380" s="58"/>
      <c r="L1380" s="58"/>
      <c r="M1380" s="66"/>
      <c r="N1380" s="66"/>
      <c r="O1380" s="22"/>
      <c r="P1380" s="57"/>
      <c r="Q1380" s="57"/>
      <c r="R1380" s="61"/>
    </row>
    <row r="1381" spans="1:18">
      <c r="A1381" s="21"/>
      <c r="B1381" s="51"/>
      <c r="C1381" s="53"/>
      <c r="D1381" s="53"/>
      <c r="E1381" s="41"/>
      <c r="F1381" s="41"/>
      <c r="G1381" s="44"/>
      <c r="H1381" s="58"/>
      <c r="I1381" s="58"/>
      <c r="L1381" s="58"/>
      <c r="M1381" s="66"/>
      <c r="N1381" s="66"/>
      <c r="O1381" s="22"/>
      <c r="P1381" s="57"/>
      <c r="Q1381" s="57"/>
      <c r="R1381" s="61"/>
    </row>
    <row r="1382" spans="1:18">
      <c r="A1382" s="21"/>
      <c r="B1382" s="51"/>
      <c r="C1382" s="53"/>
      <c r="D1382" s="53"/>
      <c r="E1382" s="41"/>
      <c r="F1382" s="41"/>
      <c r="G1382" s="44"/>
      <c r="H1382" s="58"/>
      <c r="I1382" s="58"/>
      <c r="L1382" s="58"/>
      <c r="M1382" s="66"/>
      <c r="N1382" s="66"/>
      <c r="O1382" s="22"/>
      <c r="P1382" s="57"/>
      <c r="Q1382" s="57"/>
      <c r="R1382" s="61"/>
    </row>
    <row r="1383" spans="1:18">
      <c r="A1383" s="21"/>
      <c r="B1383" s="51"/>
      <c r="C1383" s="53"/>
      <c r="D1383" s="53"/>
      <c r="E1383" s="41"/>
      <c r="F1383" s="41"/>
      <c r="G1383" s="44"/>
      <c r="H1383" s="58"/>
      <c r="I1383" s="58"/>
      <c r="L1383" s="58"/>
      <c r="M1383" s="66"/>
      <c r="N1383" s="66"/>
      <c r="O1383" s="22"/>
      <c r="P1383" s="57"/>
      <c r="Q1383" s="57"/>
      <c r="R1383" s="61"/>
    </row>
    <row r="1384" spans="1:18">
      <c r="A1384" s="21"/>
      <c r="B1384" s="51"/>
      <c r="C1384" s="53"/>
      <c r="D1384" s="53"/>
      <c r="E1384" s="41"/>
      <c r="F1384" s="41"/>
      <c r="G1384" s="44"/>
      <c r="H1384" s="58"/>
      <c r="I1384" s="58"/>
      <c r="L1384" s="58"/>
      <c r="M1384" s="66"/>
      <c r="N1384" s="66"/>
      <c r="O1384" s="22"/>
      <c r="P1384" s="57"/>
      <c r="Q1384" s="57"/>
      <c r="R1384" s="61"/>
    </row>
    <row r="1385" spans="1:18">
      <c r="A1385" s="21"/>
      <c r="B1385" s="51"/>
      <c r="C1385" s="53"/>
      <c r="D1385" s="53"/>
      <c r="E1385" s="41"/>
      <c r="F1385" s="41"/>
      <c r="G1385" s="44"/>
      <c r="H1385" s="58"/>
      <c r="I1385" s="58"/>
      <c r="L1385" s="58"/>
      <c r="M1385" s="66"/>
      <c r="N1385" s="66"/>
      <c r="O1385" s="22"/>
      <c r="P1385" s="57"/>
      <c r="Q1385" s="57"/>
      <c r="R1385" s="61"/>
    </row>
    <row r="1386" spans="1:18">
      <c r="A1386" s="21"/>
      <c r="B1386" s="51"/>
      <c r="C1386" s="53"/>
      <c r="D1386" s="53"/>
      <c r="E1386" s="41"/>
      <c r="F1386" s="41"/>
      <c r="G1386" s="44"/>
      <c r="H1386" s="58"/>
      <c r="I1386" s="58"/>
      <c r="L1386" s="58"/>
      <c r="M1386" s="66"/>
      <c r="N1386" s="66"/>
      <c r="O1386" s="22"/>
      <c r="P1386" s="57"/>
      <c r="Q1386" s="57"/>
      <c r="R1386" s="61"/>
    </row>
    <row r="1387" spans="1:18">
      <c r="A1387" s="21"/>
      <c r="B1387" s="51"/>
      <c r="C1387" s="53"/>
      <c r="D1387" s="53"/>
      <c r="E1387" s="41"/>
      <c r="F1387" s="41"/>
      <c r="G1387" s="44"/>
      <c r="H1387" s="58"/>
      <c r="I1387" s="58"/>
      <c r="L1387" s="58"/>
      <c r="M1387" s="66"/>
      <c r="N1387" s="66"/>
      <c r="O1387" s="22"/>
      <c r="P1387" s="57"/>
      <c r="Q1387" s="57"/>
      <c r="R1387" s="61"/>
    </row>
    <row r="1388" spans="1:18">
      <c r="A1388" s="21"/>
      <c r="B1388" s="51"/>
      <c r="C1388" s="53"/>
      <c r="D1388" s="53"/>
      <c r="E1388" s="41"/>
      <c r="F1388" s="41"/>
      <c r="G1388" s="44"/>
      <c r="H1388" s="58"/>
      <c r="I1388" s="58"/>
      <c r="L1388" s="58"/>
      <c r="M1388" s="66"/>
      <c r="N1388" s="66"/>
      <c r="O1388" s="22"/>
      <c r="P1388" s="57"/>
      <c r="Q1388" s="57"/>
      <c r="R1388" s="61"/>
    </row>
    <row r="1389" spans="1:18">
      <c r="A1389" s="21"/>
      <c r="B1389" s="51"/>
      <c r="C1389" s="53"/>
      <c r="D1389" s="53"/>
      <c r="E1389" s="41"/>
      <c r="F1389" s="41"/>
      <c r="G1389" s="44"/>
      <c r="H1389" s="58"/>
      <c r="I1389" s="58"/>
      <c r="L1389" s="58"/>
      <c r="M1389" s="66"/>
      <c r="N1389" s="66"/>
      <c r="O1389" s="22"/>
      <c r="P1389" s="57"/>
      <c r="Q1389" s="57"/>
      <c r="R1389" s="61"/>
    </row>
    <row r="1390" spans="1:18">
      <c r="A1390" s="21"/>
      <c r="B1390" s="51"/>
      <c r="C1390" s="53"/>
      <c r="D1390" s="53"/>
      <c r="E1390" s="41"/>
      <c r="F1390" s="41"/>
      <c r="G1390" s="44"/>
      <c r="H1390" s="58"/>
      <c r="I1390" s="58"/>
      <c r="L1390" s="58"/>
      <c r="M1390" s="66"/>
      <c r="N1390" s="66"/>
      <c r="O1390" s="22"/>
      <c r="P1390" s="57"/>
      <c r="Q1390" s="57"/>
      <c r="R1390" s="61"/>
    </row>
    <row r="1391" spans="1:18">
      <c r="A1391" s="21"/>
      <c r="B1391" s="51"/>
      <c r="C1391" s="53"/>
      <c r="D1391" s="53"/>
      <c r="E1391" s="41"/>
      <c r="F1391" s="41"/>
      <c r="G1391" s="44"/>
      <c r="H1391" s="58"/>
      <c r="I1391" s="58"/>
      <c r="L1391" s="58"/>
      <c r="M1391" s="66"/>
      <c r="N1391" s="66"/>
      <c r="O1391" s="22"/>
      <c r="P1391" s="57"/>
      <c r="Q1391" s="57"/>
      <c r="R1391" s="61"/>
    </row>
    <row r="1392" spans="1:18">
      <c r="A1392" s="21"/>
      <c r="B1392" s="51"/>
      <c r="C1392" s="53"/>
      <c r="D1392" s="53"/>
      <c r="E1392" s="41"/>
      <c r="F1392" s="41"/>
      <c r="G1392" s="44"/>
      <c r="H1392" s="58"/>
      <c r="I1392" s="58"/>
      <c r="L1392" s="58"/>
      <c r="M1392" s="66"/>
      <c r="N1392" s="66"/>
      <c r="O1392" s="22"/>
      <c r="P1392" s="57"/>
      <c r="Q1392" s="57"/>
      <c r="R1392" s="61"/>
    </row>
    <row r="1393" spans="1:18">
      <c r="A1393" s="21"/>
      <c r="B1393" s="51"/>
      <c r="C1393" s="53"/>
      <c r="D1393" s="53"/>
      <c r="E1393" s="41"/>
      <c r="F1393" s="41"/>
      <c r="G1393" s="44"/>
      <c r="H1393" s="58"/>
      <c r="I1393" s="58"/>
      <c r="L1393" s="58"/>
      <c r="M1393" s="66"/>
      <c r="N1393" s="66"/>
      <c r="O1393" s="22"/>
      <c r="P1393" s="57"/>
      <c r="Q1393" s="57"/>
      <c r="R1393" s="61"/>
    </row>
    <row r="1394" spans="1:18">
      <c r="A1394" s="21"/>
      <c r="B1394" s="51"/>
      <c r="C1394" s="53"/>
      <c r="D1394" s="53"/>
      <c r="E1394" s="41"/>
      <c r="F1394" s="41"/>
      <c r="G1394" s="44"/>
      <c r="H1394" s="58"/>
      <c r="I1394" s="58"/>
      <c r="L1394" s="58"/>
      <c r="M1394" s="66"/>
      <c r="N1394" s="66"/>
      <c r="O1394" s="22"/>
      <c r="P1394" s="57"/>
      <c r="Q1394" s="57"/>
      <c r="R1394" s="61"/>
    </row>
    <row r="1395" spans="1:18">
      <c r="A1395" s="21"/>
      <c r="B1395" s="51"/>
      <c r="C1395" s="53"/>
      <c r="D1395" s="53"/>
      <c r="E1395" s="41"/>
      <c r="F1395" s="41"/>
      <c r="G1395" s="44"/>
      <c r="H1395" s="58"/>
      <c r="I1395" s="58"/>
      <c r="L1395" s="58"/>
      <c r="M1395" s="66"/>
      <c r="N1395" s="66"/>
      <c r="O1395" s="22"/>
      <c r="P1395" s="57"/>
      <c r="Q1395" s="57"/>
      <c r="R1395" s="61"/>
    </row>
    <row r="1396" spans="1:18">
      <c r="A1396" s="21"/>
      <c r="B1396" s="51"/>
      <c r="C1396" s="53"/>
      <c r="D1396" s="53"/>
      <c r="E1396" s="41"/>
      <c r="F1396" s="41"/>
      <c r="G1396" s="44"/>
      <c r="H1396" s="58"/>
      <c r="I1396" s="58"/>
      <c r="L1396" s="58"/>
      <c r="M1396" s="66"/>
      <c r="N1396" s="66"/>
      <c r="O1396" s="22"/>
      <c r="P1396" s="57"/>
      <c r="Q1396" s="57"/>
      <c r="R1396" s="61"/>
    </row>
    <row r="1397" spans="1:18">
      <c r="A1397" s="21"/>
      <c r="B1397" s="51"/>
      <c r="C1397" s="53"/>
      <c r="D1397" s="53"/>
      <c r="E1397" s="41"/>
      <c r="F1397" s="41"/>
      <c r="G1397" s="44"/>
      <c r="H1397" s="58"/>
      <c r="I1397" s="58"/>
      <c r="L1397" s="58"/>
      <c r="M1397" s="66"/>
      <c r="N1397" s="66"/>
      <c r="O1397" s="22"/>
      <c r="P1397" s="57"/>
      <c r="Q1397" s="57"/>
      <c r="R1397" s="61"/>
    </row>
    <row r="1398" spans="1:18">
      <c r="A1398" s="21"/>
      <c r="B1398" s="51"/>
      <c r="C1398" s="53"/>
      <c r="D1398" s="53"/>
      <c r="E1398" s="41"/>
      <c r="F1398" s="41"/>
      <c r="G1398" s="44"/>
      <c r="H1398" s="58"/>
      <c r="I1398" s="58"/>
      <c r="L1398" s="58"/>
      <c r="M1398" s="66"/>
      <c r="N1398" s="66"/>
      <c r="O1398" s="22"/>
      <c r="P1398" s="57"/>
      <c r="Q1398" s="57"/>
      <c r="R1398" s="61"/>
    </row>
    <row r="1399" spans="1:18">
      <c r="A1399" s="21"/>
      <c r="B1399" s="51"/>
      <c r="C1399" s="53"/>
      <c r="D1399" s="53"/>
      <c r="E1399" s="41"/>
      <c r="F1399" s="41"/>
      <c r="G1399" s="44"/>
      <c r="H1399" s="58"/>
      <c r="I1399" s="58"/>
      <c r="L1399" s="58"/>
      <c r="M1399" s="66"/>
      <c r="N1399" s="66"/>
      <c r="O1399" s="22"/>
      <c r="P1399" s="57"/>
      <c r="Q1399" s="57"/>
      <c r="R1399" s="61"/>
    </row>
    <row r="1400" spans="1:18">
      <c r="A1400" s="21"/>
      <c r="B1400" s="51"/>
      <c r="C1400" s="53"/>
      <c r="D1400" s="53"/>
      <c r="E1400" s="41"/>
      <c r="F1400" s="41"/>
      <c r="G1400" s="44"/>
      <c r="H1400" s="58"/>
      <c r="I1400" s="58"/>
      <c r="L1400" s="58"/>
      <c r="M1400" s="66"/>
      <c r="N1400" s="66"/>
      <c r="O1400" s="22"/>
      <c r="P1400" s="57"/>
      <c r="Q1400" s="57"/>
      <c r="R1400" s="61"/>
    </row>
    <row r="1401" spans="1:18">
      <c r="A1401" s="21"/>
      <c r="B1401" s="51"/>
      <c r="C1401" s="53"/>
      <c r="D1401" s="53"/>
      <c r="E1401" s="41"/>
      <c r="F1401" s="41"/>
      <c r="G1401" s="44"/>
      <c r="H1401" s="58"/>
      <c r="I1401" s="58"/>
      <c r="L1401" s="58"/>
      <c r="M1401" s="66"/>
      <c r="N1401" s="66"/>
      <c r="O1401" s="22"/>
      <c r="P1401" s="57"/>
      <c r="Q1401" s="57"/>
      <c r="R1401" s="61"/>
    </row>
    <row r="1402" spans="1:18">
      <c r="A1402" s="21"/>
      <c r="B1402" s="51"/>
      <c r="C1402" s="53"/>
      <c r="D1402" s="53"/>
      <c r="E1402" s="41"/>
      <c r="F1402" s="41"/>
      <c r="G1402" s="44"/>
      <c r="H1402" s="58"/>
      <c r="I1402" s="58"/>
      <c r="L1402" s="58"/>
      <c r="M1402" s="66"/>
      <c r="N1402" s="66"/>
      <c r="O1402" s="22"/>
      <c r="P1402" s="57"/>
      <c r="Q1402" s="57"/>
      <c r="R1402" s="61"/>
    </row>
    <row r="1403" spans="1:18">
      <c r="A1403" s="21"/>
      <c r="B1403" s="51"/>
      <c r="C1403" s="53"/>
      <c r="D1403" s="53"/>
      <c r="E1403" s="41"/>
      <c r="F1403" s="41"/>
      <c r="G1403" s="44"/>
      <c r="H1403" s="58"/>
      <c r="I1403" s="58"/>
      <c r="L1403" s="58"/>
      <c r="M1403" s="66"/>
      <c r="N1403" s="66"/>
      <c r="O1403" s="22"/>
      <c r="P1403" s="57"/>
      <c r="Q1403" s="57"/>
      <c r="R1403" s="61"/>
    </row>
    <row r="1404" spans="1:18">
      <c r="A1404" s="21"/>
      <c r="B1404" s="51"/>
      <c r="C1404" s="53"/>
      <c r="D1404" s="53"/>
      <c r="E1404" s="41"/>
      <c r="F1404" s="41"/>
      <c r="G1404" s="44"/>
      <c r="H1404" s="58"/>
      <c r="I1404" s="58"/>
      <c r="L1404" s="58"/>
      <c r="M1404" s="66"/>
      <c r="N1404" s="66"/>
      <c r="O1404" s="22"/>
      <c r="P1404" s="57"/>
      <c r="Q1404" s="57"/>
      <c r="R1404" s="61"/>
    </row>
    <row r="1405" spans="1:18">
      <c r="A1405" s="21"/>
      <c r="B1405" s="51"/>
      <c r="C1405" s="53"/>
      <c r="D1405" s="53"/>
      <c r="E1405" s="41"/>
      <c r="F1405" s="41"/>
      <c r="G1405" s="44"/>
      <c r="H1405" s="58"/>
      <c r="I1405" s="58"/>
      <c r="L1405" s="58"/>
      <c r="M1405" s="66"/>
      <c r="N1405" s="66"/>
      <c r="O1405" s="22"/>
      <c r="P1405" s="57"/>
      <c r="Q1405" s="57"/>
      <c r="R1405" s="61"/>
    </row>
    <row r="1406" spans="1:18">
      <c r="A1406" s="21"/>
      <c r="B1406" s="51"/>
      <c r="C1406" s="53"/>
      <c r="D1406" s="53"/>
      <c r="E1406" s="41"/>
      <c r="F1406" s="41"/>
      <c r="G1406" s="44"/>
      <c r="H1406" s="58"/>
      <c r="I1406" s="58"/>
      <c r="L1406" s="58"/>
      <c r="M1406" s="66"/>
      <c r="N1406" s="66"/>
      <c r="O1406" s="22"/>
      <c r="P1406" s="57"/>
      <c r="Q1406" s="57"/>
      <c r="R1406" s="61"/>
    </row>
    <row r="1407" spans="1:18">
      <c r="A1407" s="21"/>
      <c r="B1407" s="51"/>
      <c r="C1407" s="53"/>
      <c r="D1407" s="53"/>
      <c r="E1407" s="41"/>
      <c r="F1407" s="41"/>
      <c r="G1407" s="44"/>
      <c r="H1407" s="58"/>
      <c r="I1407" s="58"/>
      <c r="L1407" s="58"/>
      <c r="M1407" s="66"/>
      <c r="N1407" s="66"/>
      <c r="O1407" s="22"/>
      <c r="P1407" s="57"/>
      <c r="Q1407" s="57"/>
      <c r="R1407" s="61"/>
    </row>
    <row r="1408" spans="1:18">
      <c r="A1408" s="21"/>
      <c r="B1408" s="51"/>
      <c r="C1408" s="53"/>
      <c r="D1408" s="53"/>
      <c r="E1408" s="41"/>
      <c r="F1408" s="41"/>
      <c r="G1408" s="44"/>
      <c r="H1408" s="58"/>
      <c r="I1408" s="58"/>
      <c r="L1408" s="58"/>
      <c r="M1408" s="66"/>
      <c r="N1408" s="66"/>
      <c r="O1408" s="22"/>
      <c r="P1408" s="57"/>
      <c r="Q1408" s="57"/>
      <c r="R1408" s="61"/>
    </row>
    <row r="1409" spans="1:18">
      <c r="A1409" s="21"/>
      <c r="B1409" s="51"/>
      <c r="C1409" s="53"/>
      <c r="D1409" s="53"/>
      <c r="E1409" s="41"/>
      <c r="F1409" s="41"/>
      <c r="G1409" s="44"/>
      <c r="H1409" s="58"/>
      <c r="I1409" s="58"/>
      <c r="L1409" s="58"/>
      <c r="M1409" s="66"/>
      <c r="N1409" s="66"/>
      <c r="O1409" s="22"/>
      <c r="P1409" s="57"/>
      <c r="Q1409" s="57"/>
      <c r="R1409" s="61"/>
    </row>
    <row r="1410" spans="1:18">
      <c r="A1410" s="21"/>
      <c r="B1410" s="51"/>
      <c r="C1410" s="53"/>
      <c r="D1410" s="53"/>
      <c r="E1410" s="41"/>
      <c r="F1410" s="41"/>
      <c r="G1410" s="44"/>
      <c r="H1410" s="58"/>
      <c r="I1410" s="58"/>
      <c r="L1410" s="58"/>
      <c r="M1410" s="66"/>
      <c r="N1410" s="66"/>
      <c r="O1410" s="22"/>
      <c r="P1410" s="57"/>
      <c r="Q1410" s="57"/>
      <c r="R1410" s="61"/>
    </row>
    <row r="1411" spans="1:18">
      <c r="A1411" s="21"/>
      <c r="B1411" s="51"/>
      <c r="C1411" s="53"/>
      <c r="D1411" s="53"/>
      <c r="E1411" s="41"/>
      <c r="F1411" s="41"/>
      <c r="G1411" s="44"/>
      <c r="H1411" s="58"/>
      <c r="I1411" s="58"/>
      <c r="L1411" s="58"/>
      <c r="M1411" s="66"/>
      <c r="N1411" s="66"/>
      <c r="O1411" s="22"/>
      <c r="P1411" s="57"/>
      <c r="Q1411" s="57"/>
      <c r="R1411" s="61"/>
    </row>
    <row r="1412" spans="1:18">
      <c r="A1412" s="21"/>
      <c r="B1412" s="51"/>
      <c r="C1412" s="53"/>
      <c r="D1412" s="53"/>
      <c r="E1412" s="41"/>
      <c r="F1412" s="41"/>
      <c r="G1412" s="44"/>
      <c r="H1412" s="58"/>
      <c r="I1412" s="58"/>
      <c r="L1412" s="58"/>
      <c r="M1412" s="66"/>
      <c r="N1412" s="66"/>
      <c r="O1412" s="22"/>
      <c r="P1412" s="57"/>
      <c r="Q1412" s="57"/>
      <c r="R1412" s="61"/>
    </row>
    <row r="1413" spans="1:18">
      <c r="A1413" s="21"/>
      <c r="B1413" s="51"/>
      <c r="C1413" s="53"/>
      <c r="D1413" s="53"/>
      <c r="E1413" s="41"/>
      <c r="F1413" s="41"/>
      <c r="G1413" s="44"/>
      <c r="H1413" s="58"/>
      <c r="I1413" s="58"/>
      <c r="L1413" s="58"/>
      <c r="M1413" s="66"/>
      <c r="N1413" s="66"/>
      <c r="O1413" s="22"/>
      <c r="P1413" s="57"/>
      <c r="Q1413" s="57"/>
      <c r="R1413" s="61"/>
    </row>
    <row r="1414" spans="1:18">
      <c r="A1414" s="21"/>
      <c r="B1414" s="51"/>
      <c r="C1414" s="53"/>
      <c r="D1414" s="53"/>
      <c r="E1414" s="41"/>
      <c r="F1414" s="41"/>
      <c r="G1414" s="44"/>
      <c r="H1414" s="58"/>
      <c r="I1414" s="58"/>
      <c r="L1414" s="58"/>
      <c r="M1414" s="66"/>
      <c r="N1414" s="66"/>
      <c r="O1414" s="22"/>
      <c r="P1414" s="57"/>
      <c r="Q1414" s="57"/>
      <c r="R1414" s="61"/>
    </row>
    <row r="1415" spans="1:18">
      <c r="A1415" s="21"/>
      <c r="B1415" s="51"/>
      <c r="C1415" s="53"/>
      <c r="D1415" s="53"/>
      <c r="E1415" s="41"/>
      <c r="F1415" s="41"/>
      <c r="G1415" s="44"/>
      <c r="H1415" s="58"/>
      <c r="I1415" s="58"/>
      <c r="L1415" s="58"/>
      <c r="M1415" s="66"/>
      <c r="N1415" s="66"/>
      <c r="O1415" s="22"/>
      <c r="P1415" s="57"/>
      <c r="Q1415" s="57"/>
      <c r="R1415" s="61"/>
    </row>
    <row r="1416" spans="1:18">
      <c r="A1416" s="21"/>
      <c r="B1416" s="51"/>
      <c r="C1416" s="53"/>
      <c r="D1416" s="53"/>
      <c r="E1416" s="41"/>
      <c r="F1416" s="41"/>
      <c r="G1416" s="44"/>
      <c r="H1416" s="58"/>
      <c r="I1416" s="58"/>
      <c r="L1416" s="58"/>
      <c r="M1416" s="66"/>
      <c r="N1416" s="66"/>
      <c r="O1416" s="22"/>
      <c r="P1416" s="57"/>
      <c r="Q1416" s="57"/>
      <c r="R1416" s="61"/>
    </row>
    <row r="1417" spans="1:18">
      <c r="A1417" s="21"/>
      <c r="B1417" s="51"/>
      <c r="C1417" s="53"/>
      <c r="D1417" s="53"/>
      <c r="E1417" s="41"/>
      <c r="F1417" s="41"/>
      <c r="G1417" s="44"/>
      <c r="H1417" s="58"/>
      <c r="I1417" s="58"/>
      <c r="L1417" s="58"/>
      <c r="M1417" s="66"/>
      <c r="N1417" s="66"/>
      <c r="O1417" s="22"/>
      <c r="P1417" s="57"/>
      <c r="Q1417" s="57"/>
      <c r="R1417" s="61"/>
    </row>
    <row r="1418" spans="1:18">
      <c r="A1418" s="21"/>
      <c r="B1418" s="51"/>
      <c r="C1418" s="53"/>
      <c r="D1418" s="53"/>
      <c r="E1418" s="41"/>
      <c r="F1418" s="41"/>
      <c r="G1418" s="44"/>
      <c r="H1418" s="58"/>
      <c r="I1418" s="58"/>
      <c r="L1418" s="58"/>
      <c r="M1418" s="66"/>
      <c r="N1418" s="66"/>
      <c r="O1418" s="22"/>
      <c r="P1418" s="57"/>
      <c r="Q1418" s="57"/>
      <c r="R1418" s="61"/>
    </row>
    <row r="1419" spans="1:18">
      <c r="A1419" s="21"/>
      <c r="B1419" s="51"/>
      <c r="C1419" s="53"/>
      <c r="D1419" s="53"/>
      <c r="E1419" s="41"/>
      <c r="F1419" s="41"/>
      <c r="G1419" s="44"/>
      <c r="H1419" s="58"/>
      <c r="I1419" s="58"/>
      <c r="L1419" s="58"/>
      <c r="M1419" s="66"/>
      <c r="N1419" s="66"/>
      <c r="O1419" s="22"/>
      <c r="P1419" s="57"/>
      <c r="Q1419" s="57"/>
      <c r="R1419" s="61"/>
    </row>
    <row r="1420" spans="1:18">
      <c r="A1420" s="21"/>
      <c r="B1420" s="51"/>
      <c r="C1420" s="53"/>
      <c r="D1420" s="53"/>
      <c r="E1420" s="41"/>
      <c r="F1420" s="41"/>
      <c r="G1420" s="44"/>
      <c r="H1420" s="58"/>
      <c r="I1420" s="58"/>
      <c r="L1420" s="58"/>
      <c r="M1420" s="66"/>
      <c r="N1420" s="66"/>
      <c r="O1420" s="22"/>
      <c r="P1420" s="57"/>
      <c r="Q1420" s="57"/>
      <c r="R1420" s="61"/>
    </row>
    <row r="1421" spans="1:18">
      <c r="A1421" s="21"/>
      <c r="B1421" s="51"/>
      <c r="C1421" s="53"/>
      <c r="D1421" s="53"/>
      <c r="E1421" s="41"/>
      <c r="F1421" s="41"/>
      <c r="G1421" s="44"/>
      <c r="H1421" s="58"/>
      <c r="I1421" s="58"/>
      <c r="L1421" s="58"/>
      <c r="M1421" s="66"/>
      <c r="N1421" s="66"/>
      <c r="O1421" s="22"/>
      <c r="P1421" s="57"/>
      <c r="Q1421" s="57"/>
      <c r="R1421" s="61"/>
    </row>
    <row r="1422" spans="1:18">
      <c r="A1422" s="21"/>
      <c r="B1422" s="51"/>
      <c r="C1422" s="53"/>
      <c r="D1422" s="53"/>
      <c r="E1422" s="41"/>
      <c r="F1422" s="41"/>
      <c r="G1422" s="44"/>
      <c r="H1422" s="58"/>
      <c r="I1422" s="58"/>
      <c r="L1422" s="58"/>
      <c r="M1422" s="66"/>
      <c r="N1422" s="66"/>
      <c r="O1422" s="22"/>
      <c r="P1422" s="57"/>
      <c r="Q1422" s="57"/>
      <c r="R1422" s="61"/>
    </row>
    <row r="1423" spans="1:18">
      <c r="A1423" s="21"/>
      <c r="B1423" s="51"/>
      <c r="C1423" s="53"/>
      <c r="D1423" s="53"/>
      <c r="E1423" s="41"/>
      <c r="F1423" s="41"/>
      <c r="G1423" s="44"/>
      <c r="H1423" s="58"/>
      <c r="I1423" s="58"/>
      <c r="L1423" s="58"/>
      <c r="M1423" s="66"/>
      <c r="N1423" s="66"/>
      <c r="O1423" s="22"/>
      <c r="P1423" s="57"/>
      <c r="Q1423" s="57"/>
      <c r="R1423" s="61"/>
    </row>
    <row r="1424" spans="1:18">
      <c r="A1424" s="21"/>
      <c r="B1424" s="51"/>
      <c r="C1424" s="53"/>
      <c r="D1424" s="53"/>
      <c r="E1424" s="41"/>
      <c r="F1424" s="41"/>
      <c r="G1424" s="44"/>
      <c r="H1424" s="58"/>
      <c r="I1424" s="58"/>
      <c r="L1424" s="58"/>
      <c r="M1424" s="66"/>
      <c r="N1424" s="66"/>
      <c r="O1424" s="22"/>
      <c r="P1424" s="57"/>
      <c r="Q1424" s="57"/>
      <c r="R1424" s="61"/>
    </row>
    <row r="1425" spans="1:18">
      <c r="A1425" s="21"/>
      <c r="B1425" s="51"/>
      <c r="C1425" s="53"/>
      <c r="D1425" s="53"/>
      <c r="E1425" s="41"/>
      <c r="F1425" s="41"/>
      <c r="G1425" s="44"/>
      <c r="H1425" s="58"/>
      <c r="I1425" s="58"/>
      <c r="L1425" s="58"/>
      <c r="M1425" s="66"/>
      <c r="N1425" s="66"/>
      <c r="O1425" s="22"/>
      <c r="P1425" s="57"/>
      <c r="Q1425" s="57"/>
      <c r="R1425" s="61"/>
    </row>
    <row r="1426" spans="1:18">
      <c r="A1426" s="21"/>
      <c r="B1426" s="51"/>
      <c r="C1426" s="53"/>
      <c r="D1426" s="53"/>
      <c r="E1426" s="41"/>
      <c r="F1426" s="41"/>
      <c r="G1426" s="44"/>
      <c r="H1426" s="58"/>
      <c r="I1426" s="58"/>
      <c r="L1426" s="58"/>
      <c r="M1426" s="66"/>
      <c r="N1426" s="66"/>
      <c r="O1426" s="22"/>
      <c r="P1426" s="57"/>
      <c r="Q1426" s="57"/>
      <c r="R1426" s="61"/>
    </row>
    <row r="1427" spans="1:18">
      <c r="A1427" s="21"/>
      <c r="B1427" s="51"/>
      <c r="C1427" s="53"/>
      <c r="D1427" s="53"/>
      <c r="E1427" s="41"/>
      <c r="F1427" s="41"/>
      <c r="G1427" s="44"/>
      <c r="H1427" s="58"/>
      <c r="I1427" s="58"/>
      <c r="L1427" s="58"/>
      <c r="M1427" s="66"/>
      <c r="N1427" s="66"/>
      <c r="O1427" s="22"/>
      <c r="P1427" s="57"/>
      <c r="Q1427" s="57"/>
      <c r="R1427" s="61"/>
    </row>
    <row r="1428" spans="1:18">
      <c r="A1428" s="21"/>
      <c r="B1428" s="51"/>
      <c r="C1428" s="53"/>
      <c r="D1428" s="53"/>
      <c r="E1428" s="41"/>
      <c r="F1428" s="41"/>
      <c r="G1428" s="44"/>
      <c r="H1428" s="58"/>
      <c r="I1428" s="58"/>
      <c r="L1428" s="58"/>
      <c r="M1428" s="66"/>
      <c r="N1428" s="66"/>
      <c r="O1428" s="22"/>
      <c r="P1428" s="57"/>
      <c r="Q1428" s="57"/>
      <c r="R1428" s="61"/>
    </row>
    <row r="1429" spans="1:18">
      <c r="A1429" s="21"/>
      <c r="B1429" s="51"/>
      <c r="C1429" s="53"/>
      <c r="D1429" s="53"/>
      <c r="E1429" s="41"/>
      <c r="F1429" s="41"/>
      <c r="G1429" s="44"/>
      <c r="H1429" s="58"/>
      <c r="I1429" s="58"/>
      <c r="L1429" s="58"/>
      <c r="M1429" s="66"/>
      <c r="N1429" s="66"/>
      <c r="O1429" s="22"/>
      <c r="P1429" s="57"/>
      <c r="Q1429" s="57"/>
      <c r="R1429" s="61"/>
    </row>
    <row r="1430" spans="1:18">
      <c r="A1430" s="21"/>
      <c r="B1430" s="51"/>
      <c r="C1430" s="53"/>
      <c r="D1430" s="53"/>
      <c r="E1430" s="41"/>
      <c r="F1430" s="41"/>
      <c r="G1430" s="44"/>
      <c r="H1430" s="58"/>
      <c r="I1430" s="58"/>
      <c r="L1430" s="58"/>
      <c r="M1430" s="66"/>
      <c r="N1430" s="66"/>
      <c r="O1430" s="22"/>
      <c r="P1430" s="57"/>
      <c r="Q1430" s="57"/>
      <c r="R1430" s="61"/>
    </row>
    <row r="1431" spans="1:18">
      <c r="A1431" s="21"/>
      <c r="B1431" s="51"/>
      <c r="C1431" s="53"/>
      <c r="D1431" s="53"/>
      <c r="E1431" s="41"/>
      <c r="F1431" s="41"/>
      <c r="G1431" s="44"/>
      <c r="H1431" s="58"/>
      <c r="I1431" s="58"/>
      <c r="L1431" s="58"/>
      <c r="M1431" s="66"/>
      <c r="N1431" s="66"/>
      <c r="O1431" s="22"/>
      <c r="P1431" s="57"/>
      <c r="Q1431" s="57"/>
      <c r="R1431" s="61"/>
    </row>
    <row r="1432" spans="1:18">
      <c r="A1432" s="21"/>
      <c r="B1432" s="51"/>
      <c r="C1432" s="53"/>
      <c r="D1432" s="53"/>
      <c r="E1432" s="41"/>
      <c r="F1432" s="41"/>
      <c r="G1432" s="44"/>
      <c r="H1432" s="58"/>
      <c r="I1432" s="58"/>
      <c r="L1432" s="58"/>
      <c r="M1432" s="66"/>
      <c r="N1432" s="66"/>
      <c r="O1432" s="22"/>
      <c r="P1432" s="57"/>
      <c r="Q1432" s="57"/>
      <c r="R1432" s="61"/>
    </row>
    <row r="1433" spans="1:18">
      <c r="A1433" s="21"/>
      <c r="B1433" s="51"/>
      <c r="C1433" s="53"/>
      <c r="D1433" s="53"/>
      <c r="E1433" s="41"/>
      <c r="F1433" s="41"/>
      <c r="G1433" s="44"/>
      <c r="H1433" s="58"/>
      <c r="I1433" s="58"/>
      <c r="L1433" s="58"/>
      <c r="M1433" s="66"/>
      <c r="N1433" s="66"/>
      <c r="O1433" s="22"/>
      <c r="P1433" s="57"/>
      <c r="Q1433" s="57"/>
      <c r="R1433" s="61"/>
    </row>
    <row r="1434" spans="1:18">
      <c r="A1434" s="21"/>
      <c r="B1434" s="51"/>
      <c r="C1434" s="53"/>
      <c r="D1434" s="53"/>
      <c r="E1434" s="41"/>
      <c r="F1434" s="41"/>
      <c r="G1434" s="44"/>
      <c r="H1434" s="58"/>
      <c r="I1434" s="58"/>
      <c r="L1434" s="58"/>
      <c r="M1434" s="66"/>
      <c r="N1434" s="66"/>
      <c r="O1434" s="22"/>
      <c r="P1434" s="57"/>
      <c r="Q1434" s="57"/>
      <c r="R1434" s="61"/>
    </row>
    <row r="1435" spans="1:18">
      <c r="A1435" s="21"/>
      <c r="B1435" s="51"/>
      <c r="C1435" s="53"/>
      <c r="D1435" s="53"/>
      <c r="E1435" s="41"/>
      <c r="F1435" s="41"/>
      <c r="G1435" s="44"/>
      <c r="H1435" s="58"/>
      <c r="I1435" s="58"/>
      <c r="L1435" s="58"/>
      <c r="M1435" s="66"/>
      <c r="N1435" s="66"/>
      <c r="O1435" s="22"/>
      <c r="P1435" s="57"/>
      <c r="Q1435" s="57"/>
      <c r="R1435" s="61"/>
    </row>
    <row r="1436" spans="1:18">
      <c r="A1436" s="21"/>
      <c r="B1436" s="51"/>
      <c r="C1436" s="53"/>
      <c r="D1436" s="53"/>
      <c r="E1436" s="41"/>
      <c r="F1436" s="41"/>
      <c r="G1436" s="44"/>
      <c r="H1436" s="58"/>
      <c r="I1436" s="58"/>
      <c r="L1436" s="58"/>
      <c r="M1436" s="66"/>
      <c r="N1436" s="66"/>
      <c r="O1436" s="22"/>
      <c r="P1436" s="57"/>
      <c r="Q1436" s="57"/>
      <c r="R1436" s="61"/>
    </row>
    <row r="1437" spans="1:18">
      <c r="A1437" s="21"/>
      <c r="B1437" s="51"/>
      <c r="C1437" s="53"/>
      <c r="D1437" s="53"/>
      <c r="E1437" s="41"/>
      <c r="F1437" s="41"/>
      <c r="G1437" s="44"/>
      <c r="H1437" s="58"/>
      <c r="I1437" s="58"/>
      <c r="L1437" s="58"/>
      <c r="M1437" s="66"/>
      <c r="N1437" s="66"/>
      <c r="O1437" s="22"/>
      <c r="P1437" s="57"/>
      <c r="Q1437" s="57"/>
      <c r="R1437" s="61"/>
    </row>
    <row r="1438" spans="1:18">
      <c r="A1438" s="21"/>
      <c r="B1438" s="51"/>
      <c r="C1438" s="53"/>
      <c r="D1438" s="53"/>
      <c r="E1438" s="41"/>
      <c r="F1438" s="41"/>
      <c r="G1438" s="44"/>
      <c r="H1438" s="58"/>
      <c r="I1438" s="58"/>
      <c r="L1438" s="58"/>
      <c r="M1438" s="66"/>
      <c r="N1438" s="66"/>
      <c r="O1438" s="22"/>
      <c r="P1438" s="57"/>
      <c r="Q1438" s="57"/>
      <c r="R1438" s="61"/>
    </row>
    <row r="1439" spans="1:18">
      <c r="A1439" s="21"/>
      <c r="B1439" s="51"/>
      <c r="C1439" s="53"/>
      <c r="D1439" s="53"/>
      <c r="E1439" s="41"/>
      <c r="F1439" s="41"/>
      <c r="G1439" s="44"/>
      <c r="H1439" s="58"/>
      <c r="I1439" s="58"/>
      <c r="L1439" s="58"/>
      <c r="M1439" s="66"/>
      <c r="N1439" s="66"/>
      <c r="O1439" s="22"/>
      <c r="P1439" s="57"/>
      <c r="Q1439" s="57"/>
      <c r="R1439" s="61"/>
    </row>
    <row r="1440" spans="1:18">
      <c r="A1440" s="21"/>
      <c r="B1440" s="51"/>
      <c r="C1440" s="53"/>
      <c r="D1440" s="53"/>
      <c r="E1440" s="41"/>
      <c r="F1440" s="41"/>
      <c r="G1440" s="44"/>
      <c r="H1440" s="58"/>
      <c r="I1440" s="58"/>
      <c r="L1440" s="58"/>
      <c r="M1440" s="66"/>
      <c r="N1440" s="66"/>
      <c r="O1440" s="22"/>
      <c r="P1440" s="57"/>
      <c r="Q1440" s="57"/>
      <c r="R1440" s="61"/>
    </row>
    <row r="1441" spans="1:18">
      <c r="A1441" s="21"/>
      <c r="B1441" s="51"/>
      <c r="C1441" s="53"/>
      <c r="D1441" s="53"/>
      <c r="E1441" s="41"/>
      <c r="F1441" s="41"/>
      <c r="G1441" s="44"/>
      <c r="H1441" s="58"/>
      <c r="I1441" s="58"/>
      <c r="L1441" s="58"/>
      <c r="M1441" s="66"/>
      <c r="N1441" s="66"/>
      <c r="O1441" s="22"/>
      <c r="P1441" s="57"/>
      <c r="Q1441" s="57"/>
      <c r="R1441" s="61"/>
    </row>
    <row r="1442" spans="1:18">
      <c r="A1442" s="21"/>
      <c r="B1442" s="51"/>
      <c r="C1442" s="53"/>
      <c r="D1442" s="53"/>
      <c r="E1442" s="41"/>
      <c r="F1442" s="41"/>
      <c r="G1442" s="44"/>
      <c r="H1442" s="58"/>
      <c r="I1442" s="58"/>
      <c r="L1442" s="58"/>
      <c r="M1442" s="66"/>
      <c r="N1442" s="66"/>
      <c r="O1442" s="22"/>
      <c r="P1442" s="57"/>
      <c r="Q1442" s="57"/>
      <c r="R1442" s="61"/>
    </row>
    <row r="1443" spans="1:18">
      <c r="A1443" s="21"/>
      <c r="B1443" s="51"/>
      <c r="C1443" s="53"/>
      <c r="D1443" s="53"/>
      <c r="E1443" s="41"/>
      <c r="F1443" s="41"/>
      <c r="G1443" s="44"/>
      <c r="H1443" s="58"/>
      <c r="I1443" s="58"/>
      <c r="L1443" s="58"/>
      <c r="M1443" s="66"/>
      <c r="N1443" s="66"/>
      <c r="O1443" s="22"/>
      <c r="P1443" s="57"/>
      <c r="Q1443" s="57"/>
      <c r="R1443" s="61"/>
    </row>
    <row r="1444" spans="1:18">
      <c r="A1444" s="21"/>
      <c r="B1444" s="51"/>
      <c r="C1444" s="53"/>
      <c r="D1444" s="53"/>
      <c r="E1444" s="41"/>
      <c r="F1444" s="41"/>
      <c r="G1444" s="44"/>
      <c r="H1444" s="58"/>
      <c r="I1444" s="58"/>
      <c r="L1444" s="58"/>
      <c r="M1444" s="66"/>
      <c r="N1444" s="66"/>
      <c r="O1444" s="22"/>
      <c r="P1444" s="57"/>
      <c r="Q1444" s="57"/>
      <c r="R1444" s="61"/>
    </row>
    <row r="1445" spans="1:18">
      <c r="A1445" s="21"/>
      <c r="B1445" s="51"/>
      <c r="C1445" s="53"/>
      <c r="D1445" s="53"/>
      <c r="E1445" s="41"/>
      <c r="F1445" s="41"/>
      <c r="G1445" s="44"/>
      <c r="H1445" s="58"/>
      <c r="I1445" s="58"/>
      <c r="L1445" s="58"/>
      <c r="M1445" s="66"/>
      <c r="N1445" s="66"/>
      <c r="O1445" s="22"/>
      <c r="P1445" s="57"/>
      <c r="Q1445" s="57"/>
      <c r="R1445" s="61"/>
    </row>
    <row r="1446" spans="1:18">
      <c r="A1446" s="21"/>
      <c r="B1446" s="51"/>
      <c r="C1446" s="53"/>
      <c r="D1446" s="53"/>
      <c r="E1446" s="41"/>
      <c r="F1446" s="41"/>
      <c r="G1446" s="44"/>
      <c r="H1446" s="58"/>
      <c r="I1446" s="58"/>
      <c r="L1446" s="58"/>
      <c r="M1446" s="66"/>
      <c r="N1446" s="66"/>
      <c r="O1446" s="22"/>
      <c r="P1446" s="57"/>
      <c r="Q1446" s="57"/>
      <c r="R1446" s="61"/>
    </row>
    <row r="1447" spans="1:18">
      <c r="A1447" s="21"/>
      <c r="B1447" s="51"/>
      <c r="C1447" s="53"/>
      <c r="D1447" s="53"/>
      <c r="E1447" s="41"/>
      <c r="F1447" s="41"/>
      <c r="G1447" s="44"/>
      <c r="H1447" s="58"/>
      <c r="I1447" s="58"/>
      <c r="L1447" s="58"/>
      <c r="M1447" s="66"/>
      <c r="N1447" s="66"/>
      <c r="O1447" s="22"/>
      <c r="P1447" s="57"/>
      <c r="Q1447" s="57"/>
      <c r="R1447" s="61"/>
    </row>
    <row r="1448" spans="1:18">
      <c r="A1448" s="21"/>
      <c r="B1448" s="51"/>
      <c r="C1448" s="53"/>
      <c r="D1448" s="53"/>
      <c r="E1448" s="41"/>
      <c r="F1448" s="41"/>
      <c r="G1448" s="44"/>
      <c r="H1448" s="58"/>
      <c r="I1448" s="58"/>
      <c r="L1448" s="58"/>
      <c r="M1448" s="66"/>
      <c r="N1448" s="66"/>
      <c r="O1448" s="22"/>
      <c r="P1448" s="57"/>
      <c r="Q1448" s="57"/>
      <c r="R1448" s="61"/>
    </row>
    <row r="1449" spans="1:18">
      <c r="A1449" s="21"/>
      <c r="B1449" s="51"/>
      <c r="C1449" s="53"/>
      <c r="D1449" s="53"/>
      <c r="E1449" s="41"/>
      <c r="F1449" s="41"/>
      <c r="G1449" s="44"/>
      <c r="H1449" s="58"/>
      <c r="I1449" s="58"/>
      <c r="L1449" s="58"/>
      <c r="M1449" s="66"/>
      <c r="N1449" s="66"/>
      <c r="O1449" s="22"/>
      <c r="P1449" s="57"/>
      <c r="Q1449" s="57"/>
      <c r="R1449" s="61"/>
    </row>
    <row r="1450" spans="1:18">
      <c r="A1450" s="21"/>
      <c r="B1450" s="51"/>
      <c r="C1450" s="53"/>
      <c r="D1450" s="53"/>
      <c r="E1450" s="41"/>
      <c r="F1450" s="41"/>
      <c r="G1450" s="44"/>
      <c r="H1450" s="58"/>
      <c r="I1450" s="58"/>
      <c r="L1450" s="58"/>
      <c r="M1450" s="66"/>
      <c r="N1450" s="66"/>
      <c r="O1450" s="22"/>
      <c r="P1450" s="57"/>
      <c r="Q1450" s="57"/>
      <c r="R1450" s="61"/>
    </row>
    <row r="1451" spans="1:18">
      <c r="A1451" s="21"/>
      <c r="B1451" s="51"/>
      <c r="C1451" s="53"/>
      <c r="D1451" s="53"/>
      <c r="E1451" s="41"/>
      <c r="F1451" s="41"/>
      <c r="G1451" s="44"/>
      <c r="H1451" s="58"/>
      <c r="I1451" s="58"/>
      <c r="L1451" s="58"/>
      <c r="M1451" s="66"/>
      <c r="N1451" s="66"/>
      <c r="O1451" s="22"/>
      <c r="P1451" s="57"/>
      <c r="Q1451" s="57"/>
      <c r="R1451" s="61"/>
    </row>
    <row r="1452" spans="1:18">
      <c r="A1452" s="21"/>
      <c r="B1452" s="51"/>
      <c r="C1452" s="53"/>
      <c r="D1452" s="53"/>
      <c r="E1452" s="41"/>
      <c r="F1452" s="41"/>
      <c r="G1452" s="44"/>
      <c r="H1452" s="58"/>
      <c r="I1452" s="58"/>
      <c r="L1452" s="58"/>
      <c r="M1452" s="66"/>
      <c r="N1452" s="66"/>
      <c r="O1452" s="22"/>
      <c r="P1452" s="57"/>
      <c r="Q1452" s="57"/>
      <c r="R1452" s="61"/>
    </row>
    <row r="1453" spans="1:18">
      <c r="A1453" s="21"/>
      <c r="B1453" s="51"/>
      <c r="C1453" s="53"/>
      <c r="D1453" s="53"/>
      <c r="E1453" s="41"/>
      <c r="F1453" s="41"/>
      <c r="G1453" s="44"/>
      <c r="H1453" s="58"/>
      <c r="I1453" s="58"/>
      <c r="L1453" s="58"/>
      <c r="M1453" s="66"/>
      <c r="N1453" s="66"/>
      <c r="O1453" s="22"/>
      <c r="P1453" s="57"/>
      <c r="Q1453" s="57"/>
      <c r="R1453" s="61"/>
    </row>
    <row r="1454" spans="1:18">
      <c r="A1454" s="21"/>
      <c r="B1454" s="51"/>
      <c r="C1454" s="53"/>
      <c r="D1454" s="53"/>
      <c r="E1454" s="41"/>
      <c r="F1454" s="41"/>
      <c r="G1454" s="44"/>
      <c r="H1454" s="58"/>
      <c r="I1454" s="58"/>
      <c r="L1454" s="58"/>
      <c r="M1454" s="66"/>
      <c r="N1454" s="66"/>
      <c r="O1454" s="22"/>
      <c r="P1454" s="57"/>
      <c r="Q1454" s="57"/>
      <c r="R1454" s="61"/>
    </row>
    <row r="1455" spans="1:18">
      <c r="A1455" s="21"/>
      <c r="B1455" s="51"/>
      <c r="C1455" s="53"/>
      <c r="D1455" s="53"/>
      <c r="E1455" s="41"/>
      <c r="F1455" s="41"/>
      <c r="G1455" s="44"/>
      <c r="H1455" s="58"/>
      <c r="I1455" s="58"/>
      <c r="L1455" s="58"/>
      <c r="M1455" s="66"/>
      <c r="N1455" s="66"/>
      <c r="O1455" s="22"/>
      <c r="P1455" s="57"/>
      <c r="Q1455" s="57"/>
      <c r="R1455" s="61"/>
    </row>
    <row r="1456" spans="1:18">
      <c r="A1456" s="21"/>
      <c r="B1456" s="51"/>
      <c r="C1456" s="53"/>
      <c r="D1456" s="53"/>
      <c r="E1456" s="41"/>
      <c r="F1456" s="41"/>
      <c r="G1456" s="44"/>
      <c r="H1456" s="58"/>
      <c r="I1456" s="58"/>
      <c r="L1456" s="58"/>
      <c r="M1456" s="66"/>
      <c r="N1456" s="66"/>
      <c r="O1456" s="22"/>
      <c r="P1456" s="57"/>
      <c r="Q1456" s="57"/>
      <c r="R1456" s="61"/>
    </row>
    <row r="1457" spans="1:18">
      <c r="A1457" s="21"/>
      <c r="B1457" s="51"/>
      <c r="C1457" s="53"/>
      <c r="D1457" s="53"/>
      <c r="E1457" s="41"/>
      <c r="F1457" s="41"/>
      <c r="G1457" s="44"/>
      <c r="H1457" s="58"/>
      <c r="I1457" s="58"/>
      <c r="L1457" s="58"/>
      <c r="M1457" s="66"/>
      <c r="N1457" s="66"/>
      <c r="O1457" s="22"/>
      <c r="P1457" s="57"/>
      <c r="Q1457" s="57"/>
      <c r="R1457" s="61"/>
    </row>
    <row r="1458" spans="1:18">
      <c r="A1458" s="21"/>
      <c r="B1458" s="51"/>
      <c r="C1458" s="53"/>
      <c r="D1458" s="53"/>
      <c r="E1458" s="41"/>
      <c r="F1458" s="41"/>
      <c r="G1458" s="44"/>
      <c r="H1458" s="58"/>
      <c r="I1458" s="58"/>
      <c r="L1458" s="58"/>
      <c r="M1458" s="66"/>
      <c r="N1458" s="66"/>
      <c r="O1458" s="22"/>
      <c r="P1458" s="57"/>
      <c r="Q1458" s="57"/>
      <c r="R1458" s="61"/>
    </row>
    <row r="1459" spans="1:18">
      <c r="A1459" s="21"/>
      <c r="B1459" s="51"/>
      <c r="C1459" s="53"/>
      <c r="D1459" s="53"/>
      <c r="E1459" s="41"/>
      <c r="F1459" s="41"/>
      <c r="G1459" s="44"/>
      <c r="H1459" s="58"/>
      <c r="I1459" s="58"/>
      <c r="L1459" s="58"/>
      <c r="M1459" s="66"/>
      <c r="N1459" s="66"/>
      <c r="O1459" s="22"/>
      <c r="P1459" s="57"/>
      <c r="Q1459" s="57"/>
      <c r="R1459" s="61"/>
    </row>
    <row r="1460" spans="1:18">
      <c r="A1460" s="21"/>
      <c r="B1460" s="51"/>
      <c r="C1460" s="53"/>
      <c r="D1460" s="53"/>
      <c r="E1460" s="41"/>
      <c r="F1460" s="41"/>
      <c r="G1460" s="44"/>
      <c r="H1460" s="58"/>
      <c r="I1460" s="58"/>
      <c r="L1460" s="58"/>
      <c r="M1460" s="66"/>
      <c r="N1460" s="66"/>
      <c r="O1460" s="22"/>
      <c r="P1460" s="57"/>
      <c r="Q1460" s="57"/>
      <c r="R1460" s="61"/>
    </row>
    <row r="1461" spans="1:18">
      <c r="A1461" s="21"/>
      <c r="B1461" s="51"/>
      <c r="C1461" s="53"/>
      <c r="D1461" s="53"/>
      <c r="E1461" s="41"/>
      <c r="F1461" s="41"/>
      <c r="G1461" s="44"/>
      <c r="H1461" s="58"/>
      <c r="I1461" s="58"/>
      <c r="L1461" s="58"/>
      <c r="M1461" s="66"/>
      <c r="N1461" s="66"/>
      <c r="O1461" s="22"/>
      <c r="P1461" s="57"/>
      <c r="Q1461" s="57"/>
      <c r="R1461" s="61"/>
    </row>
    <row r="1462" spans="1:18">
      <c r="A1462" s="21"/>
      <c r="B1462" s="51"/>
      <c r="C1462" s="53"/>
      <c r="D1462" s="53"/>
      <c r="E1462" s="41"/>
      <c r="F1462" s="41"/>
      <c r="G1462" s="44"/>
      <c r="H1462" s="58"/>
      <c r="I1462" s="58"/>
      <c r="L1462" s="58"/>
      <c r="M1462" s="66"/>
      <c r="N1462" s="66"/>
      <c r="O1462" s="22"/>
      <c r="P1462" s="57"/>
      <c r="Q1462" s="57"/>
      <c r="R1462" s="61"/>
    </row>
    <row r="1463" spans="1:18">
      <c r="A1463" s="21"/>
      <c r="B1463" s="51"/>
      <c r="C1463" s="53"/>
      <c r="D1463" s="53"/>
      <c r="E1463" s="41"/>
      <c r="F1463" s="41"/>
      <c r="G1463" s="44"/>
      <c r="H1463" s="58"/>
      <c r="I1463" s="58"/>
      <c r="L1463" s="58"/>
      <c r="M1463" s="66"/>
      <c r="N1463" s="66"/>
      <c r="O1463" s="22"/>
      <c r="P1463" s="57"/>
      <c r="Q1463" s="57"/>
      <c r="R1463" s="61"/>
    </row>
    <row r="1464" spans="1:18">
      <c r="A1464" s="21"/>
      <c r="B1464" s="51"/>
      <c r="C1464" s="53"/>
      <c r="D1464" s="53"/>
      <c r="E1464" s="41"/>
      <c r="F1464" s="41"/>
      <c r="G1464" s="44"/>
      <c r="H1464" s="58"/>
      <c r="I1464" s="58"/>
      <c r="L1464" s="58"/>
      <c r="M1464" s="66"/>
      <c r="N1464" s="66"/>
      <c r="O1464" s="22"/>
      <c r="P1464" s="57"/>
      <c r="Q1464" s="57"/>
      <c r="R1464" s="61"/>
    </row>
    <row r="1465" spans="1:18">
      <c r="A1465" s="21"/>
      <c r="B1465" s="51"/>
      <c r="C1465" s="53"/>
      <c r="D1465" s="53"/>
      <c r="E1465" s="41"/>
      <c r="F1465" s="41"/>
      <c r="G1465" s="44"/>
      <c r="H1465" s="58"/>
      <c r="I1465" s="58"/>
      <c r="L1465" s="58"/>
      <c r="M1465" s="66"/>
      <c r="N1465" s="66"/>
      <c r="O1465" s="22"/>
      <c r="P1465" s="57"/>
      <c r="Q1465" s="57"/>
      <c r="R1465" s="61"/>
    </row>
    <row r="1466" spans="1:18">
      <c r="A1466" s="21"/>
      <c r="B1466" s="51"/>
      <c r="C1466" s="53"/>
      <c r="D1466" s="53"/>
      <c r="E1466" s="41"/>
      <c r="F1466" s="41"/>
      <c r="G1466" s="44"/>
      <c r="H1466" s="58"/>
      <c r="I1466" s="58"/>
      <c r="L1466" s="58"/>
      <c r="M1466" s="66"/>
      <c r="N1466" s="66"/>
      <c r="O1466" s="22"/>
      <c r="P1466" s="57"/>
      <c r="Q1466" s="57"/>
      <c r="R1466" s="61"/>
    </row>
    <row r="1467" spans="1:18">
      <c r="A1467" s="21"/>
      <c r="B1467" s="51"/>
      <c r="C1467" s="53"/>
      <c r="D1467" s="53"/>
      <c r="E1467" s="41"/>
      <c r="F1467" s="41"/>
      <c r="G1467" s="44"/>
      <c r="H1467" s="58"/>
      <c r="I1467" s="58"/>
      <c r="L1467" s="58"/>
      <c r="M1467" s="66"/>
      <c r="N1467" s="66"/>
      <c r="O1467" s="22"/>
      <c r="P1467" s="57"/>
      <c r="Q1467" s="57"/>
      <c r="R1467" s="61"/>
    </row>
    <row r="1468" spans="1:18">
      <c r="A1468" s="21"/>
      <c r="B1468" s="51"/>
      <c r="C1468" s="53"/>
      <c r="D1468" s="53"/>
      <c r="E1468" s="41"/>
      <c r="F1468" s="41"/>
      <c r="G1468" s="44"/>
      <c r="H1468" s="58"/>
      <c r="I1468" s="58"/>
      <c r="L1468" s="58"/>
      <c r="M1468" s="66"/>
      <c r="N1468" s="66"/>
      <c r="O1468" s="22"/>
      <c r="P1468" s="57"/>
      <c r="Q1468" s="57"/>
      <c r="R1468" s="61"/>
    </row>
    <row r="1469" spans="1:18">
      <c r="A1469" s="21"/>
      <c r="B1469" s="51"/>
      <c r="C1469" s="53"/>
      <c r="D1469" s="53"/>
      <c r="E1469" s="41"/>
      <c r="F1469" s="41"/>
      <c r="G1469" s="44"/>
      <c r="H1469" s="58"/>
      <c r="I1469" s="58"/>
      <c r="L1469" s="58"/>
      <c r="M1469" s="66"/>
      <c r="N1469" s="66"/>
      <c r="O1469" s="22"/>
      <c r="P1469" s="57"/>
      <c r="Q1469" s="57"/>
      <c r="R1469" s="61"/>
    </row>
    <row r="1470" spans="1:18">
      <c r="A1470" s="21"/>
      <c r="B1470" s="51"/>
      <c r="C1470" s="53"/>
      <c r="D1470" s="53"/>
      <c r="E1470" s="41"/>
      <c r="F1470" s="41"/>
      <c r="G1470" s="44"/>
      <c r="H1470" s="58"/>
      <c r="I1470" s="58"/>
      <c r="L1470" s="58"/>
      <c r="M1470" s="66"/>
      <c r="N1470" s="66"/>
      <c r="O1470" s="22"/>
      <c r="P1470" s="57"/>
      <c r="Q1470" s="57"/>
      <c r="R1470" s="61"/>
    </row>
    <row r="1471" spans="1:18">
      <c r="A1471" s="21"/>
      <c r="B1471" s="51"/>
      <c r="C1471" s="53"/>
      <c r="D1471" s="53"/>
      <c r="E1471" s="41"/>
      <c r="F1471" s="41"/>
      <c r="G1471" s="44"/>
      <c r="H1471" s="58"/>
      <c r="I1471" s="58"/>
      <c r="L1471" s="58"/>
      <c r="M1471" s="66"/>
      <c r="N1471" s="66"/>
      <c r="O1471" s="22"/>
      <c r="P1471" s="57"/>
      <c r="Q1471" s="57"/>
      <c r="R1471" s="61"/>
    </row>
    <row r="1472" spans="1:18">
      <c r="A1472" s="21"/>
      <c r="B1472" s="51"/>
      <c r="C1472" s="53"/>
      <c r="D1472" s="53"/>
      <c r="E1472" s="41"/>
      <c r="F1472" s="41"/>
      <c r="G1472" s="44"/>
      <c r="H1472" s="58"/>
      <c r="I1472" s="58"/>
      <c r="L1472" s="58"/>
      <c r="M1472" s="66"/>
      <c r="N1472" s="66"/>
      <c r="O1472" s="22"/>
      <c r="P1472" s="57"/>
      <c r="Q1472" s="57"/>
      <c r="R1472" s="61"/>
    </row>
    <row r="1473" spans="1:18">
      <c r="A1473" s="21"/>
      <c r="B1473" s="51"/>
      <c r="C1473" s="53"/>
      <c r="D1473" s="53"/>
      <c r="E1473" s="41"/>
      <c r="F1473" s="41"/>
      <c r="G1473" s="44"/>
      <c r="H1473" s="58"/>
      <c r="I1473" s="58"/>
      <c r="L1473" s="58"/>
      <c r="M1473" s="66"/>
      <c r="N1473" s="66"/>
      <c r="O1473" s="22"/>
      <c r="P1473" s="57"/>
      <c r="Q1473" s="57"/>
      <c r="R1473" s="61"/>
    </row>
    <row r="1474" spans="1:18">
      <c r="A1474" s="21"/>
      <c r="B1474" s="51"/>
      <c r="C1474" s="53"/>
      <c r="D1474" s="53"/>
      <c r="E1474" s="41"/>
      <c r="F1474" s="41"/>
      <c r="G1474" s="44"/>
      <c r="H1474" s="58"/>
      <c r="I1474" s="58"/>
      <c r="L1474" s="58"/>
      <c r="M1474" s="66"/>
      <c r="N1474" s="66"/>
      <c r="O1474" s="22"/>
      <c r="P1474" s="57"/>
      <c r="Q1474" s="57"/>
      <c r="R1474" s="61"/>
    </row>
    <row r="1475" spans="1:18">
      <c r="A1475" s="21"/>
      <c r="B1475" s="51"/>
      <c r="C1475" s="53"/>
      <c r="D1475" s="53"/>
      <c r="E1475" s="41"/>
      <c r="F1475" s="41"/>
      <c r="G1475" s="44"/>
      <c r="H1475" s="58"/>
      <c r="I1475" s="58"/>
      <c r="L1475" s="58"/>
      <c r="M1475" s="66"/>
      <c r="N1475" s="66"/>
      <c r="O1475" s="22"/>
      <c r="P1475" s="57"/>
      <c r="Q1475" s="57"/>
      <c r="R1475" s="61"/>
    </row>
    <row r="1476" spans="1:18">
      <c r="A1476" s="21"/>
      <c r="B1476" s="51"/>
      <c r="C1476" s="53"/>
      <c r="D1476" s="53"/>
      <c r="E1476" s="41"/>
      <c r="F1476" s="41"/>
      <c r="G1476" s="44"/>
      <c r="H1476" s="58"/>
      <c r="I1476" s="58"/>
      <c r="L1476" s="58"/>
      <c r="M1476" s="66"/>
      <c r="N1476" s="66"/>
      <c r="O1476" s="22"/>
      <c r="P1476" s="57"/>
      <c r="Q1476" s="57"/>
      <c r="R1476" s="61"/>
    </row>
    <row r="1477" spans="1:18">
      <c r="A1477" s="21"/>
      <c r="B1477" s="51"/>
      <c r="C1477" s="53"/>
      <c r="D1477" s="53"/>
      <c r="E1477" s="41"/>
      <c r="F1477" s="41"/>
      <c r="G1477" s="44"/>
      <c r="H1477" s="58"/>
      <c r="I1477" s="58"/>
      <c r="L1477" s="58"/>
      <c r="M1477" s="66"/>
      <c r="N1477" s="66"/>
      <c r="O1477" s="22"/>
      <c r="P1477" s="57"/>
      <c r="Q1477" s="57"/>
      <c r="R1477" s="61"/>
    </row>
    <row r="1478" spans="1:18">
      <c r="A1478" s="21"/>
      <c r="B1478" s="51"/>
      <c r="C1478" s="53"/>
      <c r="D1478" s="53"/>
      <c r="E1478" s="41"/>
      <c r="F1478" s="41"/>
      <c r="G1478" s="44"/>
      <c r="H1478" s="58"/>
      <c r="I1478" s="58"/>
      <c r="L1478" s="58"/>
      <c r="M1478" s="66"/>
      <c r="N1478" s="66"/>
      <c r="O1478" s="22"/>
      <c r="P1478" s="57"/>
      <c r="Q1478" s="57"/>
      <c r="R1478" s="61"/>
    </row>
    <row r="1479" spans="1:18">
      <c r="A1479" s="21"/>
      <c r="B1479" s="51"/>
      <c r="C1479" s="53"/>
      <c r="D1479" s="53"/>
      <c r="E1479" s="41"/>
      <c r="F1479" s="41"/>
      <c r="G1479" s="44"/>
      <c r="H1479" s="58"/>
      <c r="I1479" s="58"/>
      <c r="L1479" s="58"/>
      <c r="M1479" s="66"/>
      <c r="N1479" s="66"/>
      <c r="O1479" s="22"/>
      <c r="P1479" s="57"/>
      <c r="Q1479" s="57"/>
      <c r="R1479" s="61"/>
    </row>
    <row r="1480" spans="1:18">
      <c r="A1480" s="21"/>
      <c r="B1480" s="51"/>
      <c r="C1480" s="53"/>
      <c r="D1480" s="53"/>
      <c r="E1480" s="41"/>
      <c r="F1480" s="41"/>
      <c r="G1480" s="44"/>
      <c r="H1480" s="58"/>
      <c r="I1480" s="58"/>
      <c r="L1480" s="58"/>
      <c r="M1480" s="66"/>
      <c r="N1480" s="66"/>
      <c r="O1480" s="22"/>
      <c r="P1480" s="57"/>
      <c r="Q1480" s="57"/>
      <c r="R1480" s="61"/>
    </row>
    <row r="1481" spans="1:18">
      <c r="A1481" s="21"/>
      <c r="B1481" s="51"/>
      <c r="C1481" s="53"/>
      <c r="D1481" s="53"/>
      <c r="E1481" s="41"/>
      <c r="F1481" s="41"/>
      <c r="G1481" s="44"/>
      <c r="H1481" s="58"/>
      <c r="I1481" s="58"/>
      <c r="L1481" s="58"/>
      <c r="M1481" s="66"/>
      <c r="N1481" s="66"/>
      <c r="O1481" s="22"/>
      <c r="P1481" s="57"/>
      <c r="Q1481" s="57"/>
      <c r="R1481" s="61"/>
    </row>
    <row r="1482" spans="1:18">
      <c r="A1482" s="21"/>
      <c r="B1482" s="51"/>
      <c r="C1482" s="53"/>
      <c r="D1482" s="53"/>
      <c r="E1482" s="41"/>
      <c r="F1482" s="41"/>
      <c r="G1482" s="44"/>
      <c r="H1482" s="58"/>
      <c r="I1482" s="58"/>
      <c r="L1482" s="58"/>
      <c r="M1482" s="66"/>
      <c r="N1482" s="66"/>
      <c r="O1482" s="22"/>
      <c r="P1482" s="57"/>
      <c r="Q1482" s="57"/>
      <c r="R1482" s="61"/>
    </row>
    <row r="1483" spans="1:18">
      <c r="A1483" s="21"/>
      <c r="B1483" s="51"/>
      <c r="C1483" s="53"/>
      <c r="D1483" s="53"/>
      <c r="E1483" s="41"/>
      <c r="F1483" s="41"/>
      <c r="G1483" s="44"/>
      <c r="H1483" s="58"/>
      <c r="I1483" s="58"/>
      <c r="L1483" s="58"/>
      <c r="M1483" s="66"/>
      <c r="N1483" s="66"/>
      <c r="O1483" s="22"/>
      <c r="P1483" s="57"/>
      <c r="Q1483" s="57"/>
      <c r="R1483" s="61"/>
    </row>
    <row r="1484" spans="1:18">
      <c r="A1484" s="21"/>
      <c r="B1484" s="51"/>
      <c r="C1484" s="53"/>
      <c r="D1484" s="53"/>
      <c r="E1484" s="41"/>
      <c r="F1484" s="41"/>
      <c r="G1484" s="44"/>
      <c r="H1484" s="58"/>
      <c r="I1484" s="58"/>
      <c r="L1484" s="58"/>
      <c r="M1484" s="66"/>
      <c r="N1484" s="66"/>
      <c r="O1484" s="22"/>
      <c r="P1484" s="57"/>
      <c r="Q1484" s="57"/>
      <c r="R1484" s="61"/>
    </row>
    <row r="1485" spans="1:18">
      <c r="A1485" s="21"/>
      <c r="B1485" s="51"/>
      <c r="C1485" s="53"/>
      <c r="D1485" s="53"/>
      <c r="E1485" s="41"/>
      <c r="F1485" s="41"/>
      <c r="G1485" s="44"/>
      <c r="H1485" s="58"/>
      <c r="I1485" s="58"/>
      <c r="L1485" s="58"/>
      <c r="M1485" s="66"/>
      <c r="N1485" s="66"/>
      <c r="O1485" s="22"/>
      <c r="P1485" s="57"/>
      <c r="Q1485" s="57"/>
      <c r="R1485" s="61"/>
    </row>
    <row r="1486" spans="1:18">
      <c r="A1486" s="21"/>
      <c r="B1486" s="51"/>
      <c r="C1486" s="53"/>
      <c r="D1486" s="53"/>
      <c r="E1486" s="41"/>
      <c r="F1486" s="41"/>
      <c r="G1486" s="44"/>
      <c r="H1486" s="58"/>
      <c r="I1486" s="58"/>
      <c r="L1486" s="58"/>
      <c r="M1486" s="66"/>
      <c r="N1486" s="66"/>
      <c r="O1486" s="22"/>
      <c r="P1486" s="57"/>
      <c r="Q1486" s="57"/>
      <c r="R1486" s="61"/>
    </row>
    <row r="1487" spans="1:18">
      <c r="A1487" s="21"/>
      <c r="B1487" s="51"/>
      <c r="C1487" s="53"/>
      <c r="D1487" s="53"/>
      <c r="E1487" s="41"/>
      <c r="F1487" s="41"/>
      <c r="G1487" s="44"/>
      <c r="H1487" s="58"/>
      <c r="I1487" s="58"/>
      <c r="L1487" s="58"/>
      <c r="M1487" s="66"/>
      <c r="N1487" s="66"/>
      <c r="O1487" s="22"/>
      <c r="P1487" s="57"/>
      <c r="Q1487" s="57"/>
      <c r="R1487" s="61"/>
    </row>
    <row r="1488" spans="1:18">
      <c r="A1488" s="21"/>
      <c r="B1488" s="51"/>
      <c r="C1488" s="53"/>
      <c r="D1488" s="53"/>
      <c r="E1488" s="41"/>
      <c r="F1488" s="41"/>
      <c r="G1488" s="44"/>
      <c r="H1488" s="58"/>
      <c r="I1488" s="58"/>
      <c r="L1488" s="58"/>
      <c r="M1488" s="66"/>
      <c r="N1488" s="66"/>
      <c r="O1488" s="22"/>
      <c r="P1488" s="57"/>
      <c r="Q1488" s="57"/>
      <c r="R1488" s="61"/>
    </row>
    <row r="1489" spans="1:18">
      <c r="A1489" s="21"/>
      <c r="B1489" s="51"/>
      <c r="C1489" s="53"/>
      <c r="D1489" s="53"/>
      <c r="E1489" s="41"/>
      <c r="F1489" s="41"/>
      <c r="G1489" s="44"/>
      <c r="H1489" s="58"/>
      <c r="I1489" s="58"/>
      <c r="L1489" s="58"/>
      <c r="M1489" s="66"/>
      <c r="N1489" s="66"/>
      <c r="O1489" s="22"/>
      <c r="P1489" s="57"/>
      <c r="Q1489" s="57"/>
      <c r="R1489" s="61"/>
    </row>
    <row r="1490" spans="1:18">
      <c r="A1490" s="21"/>
      <c r="B1490" s="51"/>
      <c r="C1490" s="53"/>
      <c r="D1490" s="53"/>
      <c r="E1490" s="41"/>
      <c r="F1490" s="41"/>
      <c r="G1490" s="44"/>
      <c r="H1490" s="58"/>
      <c r="I1490" s="58"/>
      <c r="L1490" s="58"/>
      <c r="M1490" s="66"/>
      <c r="N1490" s="66"/>
      <c r="O1490" s="22"/>
      <c r="P1490" s="57"/>
      <c r="Q1490" s="57"/>
      <c r="R1490" s="61"/>
    </row>
    <row r="1491" spans="1:18">
      <c r="A1491" s="21"/>
      <c r="B1491" s="51"/>
      <c r="C1491" s="53"/>
      <c r="D1491" s="53"/>
      <c r="E1491" s="41"/>
      <c r="F1491" s="41"/>
      <c r="G1491" s="44"/>
      <c r="H1491" s="58"/>
      <c r="I1491" s="58"/>
      <c r="L1491" s="58"/>
      <c r="M1491" s="66"/>
      <c r="N1491" s="66"/>
      <c r="O1491" s="22"/>
      <c r="P1491" s="57"/>
      <c r="Q1491" s="57"/>
      <c r="R1491" s="61"/>
    </row>
    <row r="1492" spans="1:18">
      <c r="A1492" s="21"/>
      <c r="B1492" s="51"/>
      <c r="C1492" s="53"/>
      <c r="D1492" s="53"/>
      <c r="E1492" s="41"/>
      <c r="F1492" s="41"/>
      <c r="G1492" s="44"/>
      <c r="H1492" s="58"/>
      <c r="I1492" s="58"/>
      <c r="L1492" s="58"/>
      <c r="M1492" s="66"/>
      <c r="N1492" s="66"/>
      <c r="O1492" s="22"/>
      <c r="P1492" s="57"/>
      <c r="Q1492" s="57"/>
      <c r="R1492" s="61"/>
    </row>
    <row r="1493" spans="1:18">
      <c r="A1493" s="21"/>
      <c r="B1493" s="51"/>
      <c r="C1493" s="53"/>
      <c r="D1493" s="53"/>
      <c r="E1493" s="41"/>
      <c r="F1493" s="41"/>
      <c r="G1493" s="44"/>
      <c r="H1493" s="58"/>
      <c r="I1493" s="58"/>
      <c r="L1493" s="58"/>
      <c r="M1493" s="66"/>
      <c r="N1493" s="66"/>
      <c r="O1493" s="22"/>
      <c r="P1493" s="57"/>
      <c r="Q1493" s="57"/>
      <c r="R1493" s="61"/>
    </row>
    <row r="1494" spans="1:18">
      <c r="A1494" s="21"/>
      <c r="B1494" s="51"/>
      <c r="C1494" s="53"/>
      <c r="D1494" s="53"/>
      <c r="E1494" s="41"/>
      <c r="F1494" s="41"/>
      <c r="G1494" s="44"/>
      <c r="H1494" s="58"/>
      <c r="I1494" s="58"/>
      <c r="L1494" s="58"/>
      <c r="M1494" s="66"/>
      <c r="N1494" s="66"/>
      <c r="O1494" s="22"/>
      <c r="P1494" s="57"/>
      <c r="Q1494" s="57"/>
      <c r="R1494" s="61"/>
    </row>
    <row r="1495" spans="1:18">
      <c r="A1495" s="21"/>
      <c r="B1495" s="51"/>
      <c r="C1495" s="53"/>
      <c r="D1495" s="53"/>
      <c r="E1495" s="41"/>
      <c r="F1495" s="41"/>
      <c r="G1495" s="44"/>
      <c r="H1495" s="58"/>
      <c r="I1495" s="58"/>
      <c r="L1495" s="58"/>
      <c r="M1495" s="66"/>
      <c r="N1495" s="66"/>
      <c r="O1495" s="22"/>
      <c r="P1495" s="57"/>
      <c r="Q1495" s="57"/>
      <c r="R1495" s="61"/>
    </row>
    <row r="1496" spans="1:18">
      <c r="A1496" s="21"/>
      <c r="B1496" s="51"/>
      <c r="C1496" s="53"/>
      <c r="D1496" s="53"/>
      <c r="E1496" s="41"/>
      <c r="F1496" s="41"/>
      <c r="G1496" s="44"/>
      <c r="H1496" s="58"/>
      <c r="I1496" s="58"/>
      <c r="L1496" s="58"/>
      <c r="M1496" s="66"/>
      <c r="N1496" s="66"/>
      <c r="O1496" s="22"/>
      <c r="P1496" s="57"/>
      <c r="Q1496" s="57"/>
      <c r="R1496" s="61"/>
    </row>
    <row r="1497" spans="1:18">
      <c r="A1497" s="21"/>
      <c r="B1497" s="51"/>
      <c r="C1497" s="53"/>
      <c r="D1497" s="53"/>
      <c r="E1497" s="41"/>
      <c r="F1497" s="41"/>
      <c r="G1497" s="44"/>
      <c r="H1497" s="58"/>
      <c r="I1497" s="58"/>
      <c r="L1497" s="58"/>
      <c r="M1497" s="66"/>
      <c r="N1497" s="66"/>
      <c r="O1497" s="22"/>
      <c r="P1497" s="57"/>
      <c r="Q1497" s="57"/>
      <c r="R1497" s="61"/>
    </row>
    <row r="1498" spans="1:18">
      <c r="A1498" s="21"/>
      <c r="B1498" s="51"/>
      <c r="C1498" s="53"/>
      <c r="D1498" s="53"/>
      <c r="E1498" s="41"/>
      <c r="F1498" s="41"/>
      <c r="G1498" s="44"/>
      <c r="H1498" s="58"/>
      <c r="I1498" s="58"/>
      <c r="L1498" s="58"/>
      <c r="M1498" s="66"/>
      <c r="N1498" s="66"/>
      <c r="O1498" s="22"/>
      <c r="P1498" s="57"/>
      <c r="Q1498" s="57"/>
      <c r="R1498" s="61"/>
    </row>
    <row r="1499" spans="1:18">
      <c r="A1499" s="21"/>
      <c r="B1499" s="51"/>
      <c r="C1499" s="53"/>
      <c r="D1499" s="53"/>
      <c r="E1499" s="41"/>
      <c r="F1499" s="41"/>
      <c r="G1499" s="44"/>
      <c r="H1499" s="58"/>
      <c r="I1499" s="58"/>
      <c r="L1499" s="58"/>
      <c r="M1499" s="66"/>
      <c r="N1499" s="66"/>
      <c r="O1499" s="22"/>
      <c r="P1499" s="57"/>
      <c r="Q1499" s="57"/>
      <c r="R1499" s="61"/>
    </row>
    <row r="1500" spans="1:18">
      <c r="A1500" s="21"/>
      <c r="B1500" s="51"/>
      <c r="C1500" s="53"/>
      <c r="D1500" s="53"/>
      <c r="E1500" s="41"/>
      <c r="F1500" s="41"/>
      <c r="G1500" s="44"/>
      <c r="H1500" s="58"/>
      <c r="I1500" s="58"/>
      <c r="L1500" s="58"/>
      <c r="M1500" s="66"/>
      <c r="N1500" s="66"/>
      <c r="O1500" s="22"/>
      <c r="P1500" s="57"/>
      <c r="Q1500" s="57"/>
      <c r="R1500" s="61"/>
    </row>
    <row r="1501" spans="1:18">
      <c r="A1501" s="21"/>
      <c r="B1501" s="51"/>
      <c r="C1501" s="53"/>
      <c r="D1501" s="53"/>
      <c r="E1501" s="41"/>
      <c r="F1501" s="41"/>
      <c r="G1501" s="44"/>
      <c r="H1501" s="58"/>
      <c r="I1501" s="58"/>
      <c r="L1501" s="58"/>
      <c r="M1501" s="66"/>
      <c r="N1501" s="66"/>
      <c r="O1501" s="22"/>
      <c r="P1501" s="57"/>
      <c r="Q1501" s="57"/>
      <c r="R1501" s="61"/>
    </row>
    <row r="1502" spans="1:18">
      <c r="A1502" s="21"/>
      <c r="B1502" s="51"/>
      <c r="C1502" s="53"/>
      <c r="D1502" s="53"/>
      <c r="E1502" s="41"/>
      <c r="F1502" s="41"/>
      <c r="G1502" s="44"/>
      <c r="H1502" s="58"/>
      <c r="I1502" s="58"/>
      <c r="L1502" s="58"/>
      <c r="M1502" s="66"/>
      <c r="N1502" s="66"/>
      <c r="O1502" s="22"/>
      <c r="P1502" s="57"/>
      <c r="Q1502" s="57"/>
      <c r="R1502" s="61"/>
    </row>
    <row r="1503" spans="1:18">
      <c r="A1503" s="21"/>
      <c r="B1503" s="51"/>
      <c r="C1503" s="53"/>
      <c r="D1503" s="53"/>
      <c r="E1503" s="41"/>
      <c r="F1503" s="41"/>
      <c r="G1503" s="44"/>
      <c r="H1503" s="58"/>
      <c r="I1503" s="58"/>
      <c r="L1503" s="58"/>
      <c r="M1503" s="66"/>
      <c r="N1503" s="66"/>
      <c r="O1503" s="22"/>
      <c r="P1503" s="57"/>
      <c r="Q1503" s="57"/>
      <c r="R1503" s="61"/>
    </row>
    <row r="1504" spans="1:18">
      <c r="A1504" s="21"/>
      <c r="B1504" s="51"/>
      <c r="C1504" s="53"/>
      <c r="D1504" s="53"/>
      <c r="E1504" s="41"/>
      <c r="F1504" s="41"/>
      <c r="G1504" s="44"/>
      <c r="H1504" s="58"/>
      <c r="I1504" s="58"/>
      <c r="L1504" s="58"/>
      <c r="M1504" s="66"/>
      <c r="N1504" s="66"/>
      <c r="O1504" s="22"/>
      <c r="P1504" s="57"/>
      <c r="Q1504" s="57"/>
      <c r="R1504" s="61"/>
    </row>
    <row r="1505" spans="1:18">
      <c r="A1505" s="21"/>
      <c r="B1505" s="51"/>
      <c r="C1505" s="53"/>
      <c r="D1505" s="53"/>
      <c r="E1505" s="41"/>
      <c r="F1505" s="41"/>
      <c r="G1505" s="44"/>
      <c r="H1505" s="58"/>
      <c r="I1505" s="58"/>
      <c r="L1505" s="58"/>
      <c r="M1505" s="66"/>
      <c r="N1505" s="66"/>
      <c r="O1505" s="22"/>
      <c r="P1505" s="57"/>
      <c r="Q1505" s="57"/>
      <c r="R1505" s="61"/>
    </row>
    <row r="1506" spans="1:18">
      <c r="A1506" s="21"/>
      <c r="B1506" s="51"/>
      <c r="C1506" s="53"/>
      <c r="D1506" s="53"/>
      <c r="E1506" s="41"/>
      <c r="F1506" s="41"/>
      <c r="G1506" s="44"/>
      <c r="H1506" s="58"/>
      <c r="I1506" s="58"/>
      <c r="L1506" s="58"/>
      <c r="M1506" s="66"/>
      <c r="N1506" s="66"/>
      <c r="O1506" s="22"/>
      <c r="P1506" s="57"/>
      <c r="Q1506" s="57"/>
      <c r="R1506" s="61"/>
    </row>
    <row r="1507" spans="1:18">
      <c r="A1507" s="21"/>
      <c r="B1507" s="51"/>
      <c r="C1507" s="53"/>
      <c r="D1507" s="53"/>
      <c r="E1507" s="41"/>
      <c r="F1507" s="41"/>
      <c r="G1507" s="44"/>
      <c r="H1507" s="58"/>
      <c r="I1507" s="58"/>
      <c r="L1507" s="58"/>
      <c r="M1507" s="66"/>
      <c r="N1507" s="66"/>
      <c r="O1507" s="22"/>
      <c r="P1507" s="57"/>
      <c r="Q1507" s="57"/>
      <c r="R1507" s="61"/>
    </row>
    <row r="1508" spans="1:18">
      <c r="A1508" s="21"/>
      <c r="B1508" s="51"/>
      <c r="C1508" s="53"/>
      <c r="D1508" s="53"/>
      <c r="E1508" s="41"/>
      <c r="F1508" s="41"/>
      <c r="G1508" s="44"/>
      <c r="H1508" s="58"/>
      <c r="I1508" s="58"/>
      <c r="L1508" s="58"/>
      <c r="M1508" s="66"/>
      <c r="N1508" s="66"/>
      <c r="O1508" s="22"/>
      <c r="P1508" s="57"/>
      <c r="Q1508" s="57"/>
      <c r="R1508" s="61"/>
    </row>
    <row r="1509" spans="1:18">
      <c r="A1509" s="21"/>
      <c r="B1509" s="51"/>
      <c r="C1509" s="53"/>
      <c r="D1509" s="53"/>
      <c r="E1509" s="41"/>
      <c r="F1509" s="41"/>
      <c r="G1509" s="44"/>
      <c r="H1509" s="58"/>
      <c r="I1509" s="58"/>
      <c r="L1509" s="58"/>
      <c r="M1509" s="66"/>
      <c r="N1509" s="66"/>
      <c r="O1509" s="22"/>
      <c r="P1509" s="57"/>
      <c r="Q1509" s="57"/>
      <c r="R1509" s="61"/>
    </row>
    <row r="1510" spans="1:18">
      <c r="A1510" s="21"/>
      <c r="B1510" s="51"/>
      <c r="C1510" s="53"/>
      <c r="D1510" s="53"/>
      <c r="E1510" s="41"/>
      <c r="F1510" s="41"/>
      <c r="G1510" s="44"/>
      <c r="H1510" s="58"/>
      <c r="I1510" s="58"/>
      <c r="L1510" s="58"/>
      <c r="M1510" s="66"/>
      <c r="N1510" s="66"/>
      <c r="O1510" s="22"/>
      <c r="P1510" s="57"/>
      <c r="Q1510" s="57"/>
      <c r="R1510" s="61"/>
    </row>
    <row r="1511" spans="1:18">
      <c r="A1511" s="21"/>
      <c r="B1511" s="51"/>
      <c r="C1511" s="53"/>
      <c r="D1511" s="53"/>
      <c r="E1511" s="41"/>
      <c r="F1511" s="41"/>
      <c r="G1511" s="44"/>
      <c r="H1511" s="58"/>
      <c r="I1511" s="58"/>
      <c r="L1511" s="58"/>
      <c r="M1511" s="66"/>
      <c r="N1511" s="66"/>
      <c r="O1511" s="22"/>
      <c r="P1511" s="57"/>
      <c r="Q1511" s="57"/>
      <c r="R1511" s="61"/>
    </row>
    <row r="1512" spans="1:18">
      <c r="A1512" s="21"/>
      <c r="B1512" s="51"/>
      <c r="C1512" s="53"/>
      <c r="D1512" s="53"/>
      <c r="E1512" s="41"/>
      <c r="F1512" s="41"/>
      <c r="G1512" s="44"/>
      <c r="H1512" s="58"/>
      <c r="I1512" s="58"/>
      <c r="L1512" s="58"/>
      <c r="M1512" s="66"/>
      <c r="N1512" s="66"/>
      <c r="O1512" s="22"/>
      <c r="P1512" s="57"/>
      <c r="Q1512" s="57"/>
      <c r="R1512" s="61"/>
    </row>
    <row r="1513" spans="1:18">
      <c r="A1513" s="21"/>
      <c r="B1513" s="51"/>
      <c r="C1513" s="53"/>
      <c r="D1513" s="53"/>
      <c r="E1513" s="41"/>
      <c r="F1513" s="41"/>
      <c r="G1513" s="44"/>
      <c r="H1513" s="58"/>
      <c r="I1513" s="58"/>
      <c r="L1513" s="58"/>
      <c r="M1513" s="66"/>
      <c r="N1513" s="66"/>
      <c r="O1513" s="22"/>
      <c r="P1513" s="57"/>
      <c r="Q1513" s="57"/>
      <c r="R1513" s="61"/>
    </row>
    <row r="1514" spans="1:18">
      <c r="A1514" s="21"/>
      <c r="B1514" s="51"/>
      <c r="C1514" s="53"/>
      <c r="D1514" s="53"/>
      <c r="E1514" s="41"/>
      <c r="F1514" s="41"/>
      <c r="G1514" s="44"/>
      <c r="H1514" s="58"/>
      <c r="I1514" s="58"/>
      <c r="L1514" s="58"/>
      <c r="M1514" s="66"/>
      <c r="N1514" s="66"/>
      <c r="O1514" s="22"/>
      <c r="P1514" s="57"/>
      <c r="Q1514" s="57"/>
      <c r="R1514" s="61"/>
    </row>
    <row r="1515" spans="1:18">
      <c r="A1515" s="21"/>
      <c r="B1515" s="51"/>
      <c r="C1515" s="53"/>
      <c r="D1515" s="53"/>
      <c r="E1515" s="41"/>
      <c r="F1515" s="41"/>
      <c r="G1515" s="44"/>
      <c r="H1515" s="58"/>
      <c r="I1515" s="58"/>
      <c r="L1515" s="58"/>
      <c r="M1515" s="66"/>
      <c r="N1515" s="66"/>
      <c r="O1515" s="22"/>
      <c r="P1515" s="57"/>
      <c r="Q1515" s="57"/>
      <c r="R1515" s="61"/>
    </row>
    <row r="1516" spans="1:18">
      <c r="A1516" s="21"/>
      <c r="B1516" s="51"/>
      <c r="C1516" s="53"/>
      <c r="D1516" s="53"/>
      <c r="E1516" s="41"/>
      <c r="F1516" s="41"/>
      <c r="G1516" s="44"/>
      <c r="H1516" s="58"/>
      <c r="I1516" s="58"/>
      <c r="L1516" s="58"/>
      <c r="M1516" s="66"/>
      <c r="N1516" s="66"/>
      <c r="O1516" s="22"/>
      <c r="P1516" s="57"/>
      <c r="Q1516" s="57"/>
      <c r="R1516" s="61"/>
    </row>
    <row r="1517" spans="1:18">
      <c r="A1517" s="21"/>
      <c r="B1517" s="51"/>
      <c r="C1517" s="53"/>
      <c r="D1517" s="53"/>
      <c r="E1517" s="41"/>
      <c r="F1517" s="41"/>
      <c r="G1517" s="44"/>
      <c r="H1517" s="58"/>
      <c r="I1517" s="58"/>
      <c r="L1517" s="58"/>
      <c r="M1517" s="66"/>
      <c r="N1517" s="66"/>
      <c r="O1517" s="22"/>
      <c r="P1517" s="57"/>
      <c r="Q1517" s="57"/>
      <c r="R1517" s="61"/>
    </row>
    <row r="1518" spans="1:18">
      <c r="A1518" s="21"/>
      <c r="B1518" s="51"/>
      <c r="C1518" s="53"/>
      <c r="D1518" s="53"/>
      <c r="E1518" s="41"/>
      <c r="F1518" s="41"/>
      <c r="G1518" s="44"/>
      <c r="H1518" s="58"/>
      <c r="I1518" s="58"/>
      <c r="L1518" s="58"/>
      <c r="M1518" s="66"/>
      <c r="N1518" s="66"/>
      <c r="O1518" s="22"/>
      <c r="P1518" s="57"/>
      <c r="Q1518" s="57"/>
      <c r="R1518" s="61"/>
    </row>
    <row r="1519" spans="1:18">
      <c r="A1519" s="21"/>
      <c r="B1519" s="51"/>
      <c r="C1519" s="53"/>
      <c r="D1519" s="53"/>
      <c r="E1519" s="41"/>
      <c r="F1519" s="41"/>
      <c r="G1519" s="44"/>
      <c r="H1519" s="58"/>
      <c r="I1519" s="58"/>
      <c r="L1519" s="58"/>
      <c r="M1519" s="66"/>
      <c r="N1519" s="66"/>
      <c r="O1519" s="22"/>
      <c r="P1519" s="57"/>
      <c r="Q1519" s="57"/>
      <c r="R1519" s="61"/>
    </row>
    <row r="1520" spans="1:18">
      <c r="A1520" s="21"/>
      <c r="B1520" s="51"/>
      <c r="C1520" s="53"/>
      <c r="D1520" s="53"/>
      <c r="E1520" s="41"/>
      <c r="F1520" s="41"/>
      <c r="G1520" s="44"/>
      <c r="H1520" s="58"/>
      <c r="I1520" s="58"/>
      <c r="L1520" s="58"/>
      <c r="M1520" s="66"/>
      <c r="N1520" s="66"/>
      <c r="O1520" s="22"/>
      <c r="P1520" s="57"/>
      <c r="Q1520" s="57"/>
      <c r="R1520" s="61"/>
    </row>
    <row r="1521" spans="1:18">
      <c r="A1521" s="21"/>
      <c r="B1521" s="51"/>
      <c r="C1521" s="53"/>
      <c r="D1521" s="53"/>
      <c r="E1521" s="41"/>
      <c r="F1521" s="41"/>
      <c r="G1521" s="44"/>
      <c r="H1521" s="58"/>
      <c r="I1521" s="58"/>
      <c r="L1521" s="58"/>
      <c r="M1521" s="66"/>
      <c r="N1521" s="66"/>
      <c r="O1521" s="22"/>
      <c r="P1521" s="57"/>
      <c r="Q1521" s="57"/>
      <c r="R1521" s="61"/>
    </row>
    <row r="1522" spans="1:18">
      <c r="A1522" s="21"/>
      <c r="B1522" s="51"/>
      <c r="C1522" s="53"/>
      <c r="D1522" s="53"/>
      <c r="E1522" s="41"/>
      <c r="F1522" s="41"/>
      <c r="G1522" s="44"/>
      <c r="H1522" s="58"/>
      <c r="I1522" s="58"/>
      <c r="L1522" s="58"/>
      <c r="M1522" s="66"/>
      <c r="N1522" s="66"/>
      <c r="O1522" s="22"/>
      <c r="P1522" s="57"/>
      <c r="Q1522" s="57"/>
      <c r="R1522" s="61"/>
    </row>
    <row r="1523" spans="1:18">
      <c r="A1523" s="21"/>
      <c r="B1523" s="51"/>
      <c r="C1523" s="53"/>
      <c r="D1523" s="53"/>
      <c r="E1523" s="41"/>
      <c r="F1523" s="41"/>
      <c r="G1523" s="44"/>
      <c r="H1523" s="58"/>
      <c r="I1523" s="58"/>
      <c r="L1523" s="58"/>
      <c r="M1523" s="66"/>
      <c r="N1523" s="66"/>
      <c r="O1523" s="22"/>
      <c r="P1523" s="57"/>
      <c r="Q1523" s="57"/>
      <c r="R1523" s="61"/>
    </row>
    <row r="1524" spans="1:18">
      <c r="A1524" s="21"/>
      <c r="B1524" s="51"/>
      <c r="C1524" s="53"/>
      <c r="D1524" s="53"/>
      <c r="E1524" s="41"/>
      <c r="F1524" s="41"/>
      <c r="G1524" s="44"/>
      <c r="H1524" s="58"/>
      <c r="I1524" s="58"/>
      <c r="L1524" s="58"/>
      <c r="M1524" s="66"/>
      <c r="N1524" s="66"/>
      <c r="O1524" s="22"/>
      <c r="P1524" s="57"/>
      <c r="Q1524" s="57"/>
      <c r="R1524" s="61"/>
    </row>
    <row r="1525" spans="1:18">
      <c r="A1525" s="21"/>
      <c r="B1525" s="51"/>
      <c r="C1525" s="53"/>
      <c r="D1525" s="53"/>
      <c r="E1525" s="41"/>
      <c r="F1525" s="41"/>
      <c r="G1525" s="44"/>
      <c r="H1525" s="58"/>
      <c r="I1525" s="58"/>
      <c r="L1525" s="58"/>
      <c r="M1525" s="66"/>
      <c r="N1525" s="66"/>
      <c r="O1525" s="22"/>
      <c r="P1525" s="57"/>
      <c r="Q1525" s="57"/>
      <c r="R1525" s="61"/>
    </row>
    <row r="1526" spans="1:18">
      <c r="A1526" s="21"/>
      <c r="B1526" s="51"/>
      <c r="C1526" s="53"/>
      <c r="D1526" s="53"/>
      <c r="E1526" s="41"/>
      <c r="F1526" s="41"/>
      <c r="G1526" s="44"/>
      <c r="H1526" s="58"/>
      <c r="I1526" s="58"/>
      <c r="L1526" s="58"/>
      <c r="M1526" s="66"/>
      <c r="N1526" s="66"/>
      <c r="O1526" s="22"/>
      <c r="P1526" s="57"/>
      <c r="Q1526" s="57"/>
      <c r="R1526" s="61"/>
    </row>
    <row r="1527" spans="1:18">
      <c r="A1527" s="21"/>
      <c r="B1527" s="51"/>
      <c r="C1527" s="53"/>
      <c r="D1527" s="53"/>
      <c r="E1527" s="41"/>
      <c r="F1527" s="41"/>
      <c r="G1527" s="44"/>
      <c r="H1527" s="58"/>
      <c r="I1527" s="58"/>
      <c r="L1527" s="58"/>
      <c r="M1527" s="66"/>
      <c r="N1527" s="66"/>
      <c r="O1527" s="22"/>
      <c r="P1527" s="57"/>
      <c r="Q1527" s="57"/>
      <c r="R1527" s="61"/>
    </row>
    <row r="1528" spans="1:18">
      <c r="A1528" s="21"/>
      <c r="B1528" s="51"/>
      <c r="C1528" s="53"/>
      <c r="D1528" s="53"/>
      <c r="E1528" s="41"/>
      <c r="F1528" s="41"/>
      <c r="G1528" s="44"/>
      <c r="H1528" s="58"/>
      <c r="I1528" s="58"/>
      <c r="L1528" s="58"/>
      <c r="M1528" s="66"/>
      <c r="N1528" s="66"/>
      <c r="O1528" s="22"/>
      <c r="P1528" s="57"/>
      <c r="Q1528" s="57"/>
      <c r="R1528" s="61"/>
    </row>
    <row r="1529" spans="1:18">
      <c r="A1529" s="21"/>
      <c r="B1529" s="51"/>
      <c r="C1529" s="53"/>
      <c r="D1529" s="53"/>
      <c r="E1529" s="41"/>
      <c r="F1529" s="41"/>
      <c r="G1529" s="44"/>
      <c r="H1529" s="58"/>
      <c r="I1529" s="58"/>
      <c r="L1529" s="58"/>
      <c r="M1529" s="66"/>
      <c r="N1529" s="66"/>
      <c r="O1529" s="22"/>
      <c r="P1529" s="57"/>
      <c r="Q1529" s="57"/>
      <c r="R1529" s="61"/>
    </row>
    <row r="1530" spans="1:18">
      <c r="A1530" s="21"/>
      <c r="B1530" s="51"/>
      <c r="C1530" s="53"/>
      <c r="D1530" s="53"/>
      <c r="E1530" s="41"/>
      <c r="F1530" s="41"/>
      <c r="G1530" s="44"/>
      <c r="H1530" s="58"/>
      <c r="I1530" s="58"/>
      <c r="L1530" s="58"/>
      <c r="M1530" s="66"/>
      <c r="N1530" s="66"/>
      <c r="O1530" s="22"/>
      <c r="P1530" s="57"/>
      <c r="Q1530" s="57"/>
      <c r="R1530" s="61"/>
    </row>
    <row r="1531" spans="1:18">
      <c r="A1531" s="21"/>
      <c r="B1531" s="51"/>
      <c r="C1531" s="53"/>
      <c r="D1531" s="53"/>
      <c r="E1531" s="41"/>
      <c r="F1531" s="41"/>
      <c r="G1531" s="44"/>
      <c r="H1531" s="58"/>
      <c r="I1531" s="58"/>
      <c r="L1531" s="58"/>
      <c r="M1531" s="66"/>
      <c r="N1531" s="66"/>
      <c r="O1531" s="22"/>
      <c r="P1531" s="57"/>
      <c r="Q1531" s="57"/>
      <c r="R1531" s="61"/>
    </row>
    <row r="1532" spans="1:18">
      <c r="A1532" s="21"/>
      <c r="B1532" s="51"/>
      <c r="C1532" s="53"/>
      <c r="D1532" s="53"/>
      <c r="E1532" s="41"/>
      <c r="F1532" s="41"/>
      <c r="G1532" s="44"/>
      <c r="H1532" s="58"/>
      <c r="I1532" s="58"/>
      <c r="L1532" s="58"/>
      <c r="M1532" s="66"/>
      <c r="N1532" s="66"/>
      <c r="O1532" s="22"/>
      <c r="P1532" s="57"/>
      <c r="Q1532" s="57"/>
      <c r="R1532" s="61"/>
    </row>
    <row r="1533" spans="1:18">
      <c r="A1533" s="21"/>
      <c r="B1533" s="51"/>
      <c r="C1533" s="53"/>
      <c r="D1533" s="53"/>
      <c r="E1533" s="41"/>
      <c r="F1533" s="41"/>
      <c r="G1533" s="44"/>
      <c r="H1533" s="58"/>
      <c r="I1533" s="58"/>
      <c r="L1533" s="58"/>
      <c r="M1533" s="66"/>
      <c r="N1533" s="66"/>
      <c r="O1533" s="22"/>
      <c r="P1533" s="57"/>
      <c r="Q1533" s="57"/>
      <c r="R1533" s="61"/>
    </row>
    <row r="1534" spans="1:18">
      <c r="A1534" s="21"/>
      <c r="B1534" s="51"/>
      <c r="C1534" s="53"/>
      <c r="D1534" s="53"/>
      <c r="E1534" s="41"/>
      <c r="F1534" s="41"/>
      <c r="G1534" s="44"/>
      <c r="H1534" s="58"/>
      <c r="I1534" s="58"/>
      <c r="L1534" s="58"/>
      <c r="M1534" s="66"/>
      <c r="N1534" s="66"/>
      <c r="O1534" s="22"/>
      <c r="P1534" s="57"/>
      <c r="Q1534" s="57"/>
      <c r="R1534" s="61"/>
    </row>
    <row r="1535" spans="1:18">
      <c r="A1535" s="21"/>
      <c r="B1535" s="51"/>
      <c r="C1535" s="53"/>
      <c r="D1535" s="53"/>
      <c r="E1535" s="41"/>
      <c r="F1535" s="41"/>
      <c r="G1535" s="44"/>
      <c r="H1535" s="58"/>
      <c r="I1535" s="58"/>
      <c r="L1535" s="58"/>
      <c r="M1535" s="66"/>
      <c r="N1535" s="66"/>
      <c r="O1535" s="22"/>
      <c r="P1535" s="57"/>
      <c r="Q1535" s="57"/>
      <c r="R1535" s="61"/>
    </row>
    <row r="1536" spans="1:18">
      <c r="A1536" s="21"/>
      <c r="B1536" s="51"/>
      <c r="C1536" s="53"/>
      <c r="D1536" s="53"/>
      <c r="E1536" s="41"/>
      <c r="F1536" s="41"/>
      <c r="G1536" s="44"/>
      <c r="H1536" s="58"/>
      <c r="I1536" s="58"/>
      <c r="L1536" s="58"/>
      <c r="M1536" s="66"/>
      <c r="N1536" s="66"/>
      <c r="O1536" s="22"/>
      <c r="P1536" s="57"/>
      <c r="Q1536" s="57"/>
      <c r="R1536" s="61"/>
    </row>
    <row r="1537" spans="1:18">
      <c r="A1537" s="21"/>
      <c r="B1537" s="51"/>
      <c r="C1537" s="53"/>
      <c r="D1537" s="53"/>
      <c r="E1537" s="41"/>
      <c r="F1537" s="41"/>
      <c r="G1537" s="44"/>
      <c r="H1537" s="58"/>
      <c r="I1537" s="58"/>
      <c r="L1537" s="58"/>
      <c r="M1537" s="66"/>
      <c r="N1537" s="66"/>
      <c r="O1537" s="22"/>
      <c r="P1537" s="57"/>
      <c r="Q1537" s="57"/>
      <c r="R1537" s="61"/>
    </row>
    <row r="1538" spans="1:18">
      <c r="A1538" s="21"/>
      <c r="B1538" s="51"/>
      <c r="C1538" s="53"/>
      <c r="D1538" s="53"/>
      <c r="E1538" s="41"/>
      <c r="F1538" s="41"/>
      <c r="G1538" s="44"/>
      <c r="H1538" s="58"/>
      <c r="I1538" s="58"/>
      <c r="L1538" s="58"/>
      <c r="M1538" s="66"/>
      <c r="N1538" s="66"/>
      <c r="O1538" s="22"/>
      <c r="P1538" s="57"/>
      <c r="Q1538" s="57"/>
      <c r="R1538" s="61"/>
    </row>
    <row r="1539" spans="1:18">
      <c r="A1539" s="21"/>
      <c r="B1539" s="51"/>
      <c r="C1539" s="53"/>
      <c r="D1539" s="53"/>
      <c r="E1539" s="41"/>
      <c r="F1539" s="41"/>
      <c r="G1539" s="44"/>
      <c r="H1539" s="58"/>
      <c r="I1539" s="58"/>
      <c r="L1539" s="58"/>
      <c r="M1539" s="66"/>
      <c r="N1539" s="66"/>
      <c r="O1539" s="22"/>
      <c r="P1539" s="57"/>
      <c r="Q1539" s="57"/>
      <c r="R1539" s="61"/>
    </row>
    <row r="1540" spans="1:18">
      <c r="A1540" s="21"/>
      <c r="B1540" s="51"/>
      <c r="C1540" s="53"/>
      <c r="D1540" s="53"/>
      <c r="E1540" s="41"/>
      <c r="F1540" s="41"/>
      <c r="G1540" s="44"/>
      <c r="H1540" s="58"/>
      <c r="I1540" s="58"/>
      <c r="L1540" s="58"/>
      <c r="M1540" s="66"/>
      <c r="N1540" s="66"/>
      <c r="O1540" s="22"/>
      <c r="P1540" s="57"/>
      <c r="Q1540" s="57"/>
      <c r="R1540" s="61"/>
    </row>
    <row r="1541" spans="1:18">
      <c r="A1541" s="21"/>
      <c r="B1541" s="51"/>
      <c r="C1541" s="53"/>
      <c r="D1541" s="53"/>
      <c r="E1541" s="41"/>
      <c r="F1541" s="41"/>
      <c r="G1541" s="44"/>
      <c r="H1541" s="58"/>
      <c r="I1541" s="58"/>
      <c r="L1541" s="58"/>
      <c r="M1541" s="66"/>
      <c r="N1541" s="66"/>
      <c r="O1541" s="22"/>
      <c r="P1541" s="57"/>
      <c r="Q1541" s="57"/>
      <c r="R1541" s="61"/>
    </row>
    <row r="1542" spans="1:18">
      <c r="A1542" s="21"/>
      <c r="B1542" s="51"/>
      <c r="C1542" s="53"/>
      <c r="D1542" s="53"/>
      <c r="E1542" s="41"/>
      <c r="F1542" s="41"/>
      <c r="G1542" s="44"/>
      <c r="H1542" s="58"/>
      <c r="I1542" s="58"/>
      <c r="L1542" s="58"/>
      <c r="M1542" s="66"/>
      <c r="N1542" s="66"/>
      <c r="O1542" s="22"/>
      <c r="P1542" s="57"/>
      <c r="Q1542" s="57"/>
      <c r="R1542" s="61"/>
    </row>
    <row r="1543" spans="1:18">
      <c r="A1543" s="21"/>
      <c r="B1543" s="51"/>
      <c r="C1543" s="53"/>
      <c r="D1543" s="53"/>
      <c r="E1543" s="41"/>
      <c r="F1543" s="41"/>
      <c r="G1543" s="44"/>
      <c r="H1543" s="58"/>
      <c r="I1543" s="58"/>
      <c r="L1543" s="58"/>
      <c r="M1543" s="66"/>
      <c r="N1543" s="66"/>
      <c r="O1543" s="22"/>
      <c r="P1543" s="57"/>
      <c r="Q1543" s="57"/>
      <c r="R1543" s="61"/>
    </row>
    <row r="1544" spans="1:18">
      <c r="A1544" s="21"/>
      <c r="B1544" s="51"/>
      <c r="C1544" s="53"/>
      <c r="D1544" s="53"/>
      <c r="E1544" s="41"/>
      <c r="F1544" s="41"/>
      <c r="G1544" s="44"/>
      <c r="H1544" s="58"/>
      <c r="I1544" s="58"/>
      <c r="L1544" s="58"/>
      <c r="M1544" s="66"/>
      <c r="N1544" s="66"/>
      <c r="O1544" s="22"/>
      <c r="P1544" s="57"/>
      <c r="Q1544" s="57"/>
      <c r="R1544" s="61"/>
    </row>
    <row r="1545" spans="1:18">
      <c r="A1545" s="21"/>
      <c r="B1545" s="51"/>
      <c r="C1545" s="53"/>
      <c r="D1545" s="53"/>
      <c r="E1545" s="41"/>
      <c r="F1545" s="41"/>
      <c r="G1545" s="44"/>
      <c r="H1545" s="58"/>
      <c r="I1545" s="58"/>
      <c r="L1545" s="58"/>
      <c r="M1545" s="66"/>
      <c r="N1545" s="66"/>
      <c r="O1545" s="22"/>
      <c r="P1545" s="57"/>
      <c r="Q1545" s="57"/>
      <c r="R1545" s="61"/>
    </row>
    <row r="1546" spans="1:18">
      <c r="A1546" s="21"/>
      <c r="B1546" s="51"/>
      <c r="C1546" s="53"/>
      <c r="D1546" s="53"/>
      <c r="E1546" s="41"/>
      <c r="F1546" s="41"/>
      <c r="G1546" s="44"/>
      <c r="H1546" s="58"/>
      <c r="I1546" s="58"/>
      <c r="L1546" s="58"/>
      <c r="M1546" s="66"/>
      <c r="N1546" s="66"/>
      <c r="O1546" s="22"/>
      <c r="P1546" s="57"/>
      <c r="Q1546" s="57"/>
      <c r="R1546" s="61"/>
    </row>
    <row r="1547" spans="1:18">
      <c r="A1547" s="21"/>
      <c r="B1547" s="51"/>
      <c r="C1547" s="53"/>
      <c r="D1547" s="53"/>
      <c r="E1547" s="41"/>
      <c r="F1547" s="41"/>
      <c r="G1547" s="44"/>
      <c r="H1547" s="58"/>
      <c r="I1547" s="58"/>
      <c r="L1547" s="58"/>
      <c r="M1547" s="66"/>
      <c r="N1547" s="66"/>
      <c r="O1547" s="22"/>
      <c r="P1547" s="57"/>
      <c r="Q1547" s="57"/>
      <c r="R1547" s="61"/>
    </row>
    <row r="1548" spans="1:18">
      <c r="A1548" s="21"/>
      <c r="B1548" s="51"/>
      <c r="C1548" s="53"/>
      <c r="D1548" s="53"/>
      <c r="E1548" s="41"/>
      <c r="F1548" s="41"/>
      <c r="G1548" s="44"/>
      <c r="H1548" s="58"/>
      <c r="I1548" s="58"/>
      <c r="L1548" s="58"/>
      <c r="M1548" s="66"/>
      <c r="N1548" s="66"/>
      <c r="O1548" s="22"/>
      <c r="P1548" s="57"/>
      <c r="Q1548" s="57"/>
      <c r="R1548" s="61"/>
    </row>
    <row r="1549" spans="1:18">
      <c r="A1549" s="21"/>
      <c r="B1549" s="51"/>
      <c r="C1549" s="53"/>
      <c r="D1549" s="53"/>
      <c r="E1549" s="41"/>
      <c r="F1549" s="41"/>
      <c r="G1549" s="44"/>
      <c r="H1549" s="58"/>
      <c r="I1549" s="58"/>
      <c r="L1549" s="58"/>
      <c r="M1549" s="66"/>
      <c r="N1549" s="66"/>
      <c r="O1549" s="22"/>
      <c r="P1549" s="57"/>
      <c r="Q1549" s="57"/>
      <c r="R1549" s="61"/>
    </row>
    <row r="1550" spans="1:18">
      <c r="A1550" s="21"/>
      <c r="B1550" s="51"/>
      <c r="C1550" s="53"/>
      <c r="D1550" s="53"/>
      <c r="E1550" s="41"/>
      <c r="F1550" s="41"/>
      <c r="G1550" s="44"/>
      <c r="H1550" s="58"/>
      <c r="I1550" s="58"/>
      <c r="L1550" s="58"/>
      <c r="M1550" s="66"/>
      <c r="N1550" s="66"/>
      <c r="O1550" s="22"/>
      <c r="P1550" s="57"/>
      <c r="Q1550" s="57"/>
      <c r="R1550" s="61"/>
    </row>
    <row r="1551" spans="1:18">
      <c r="A1551" s="21"/>
      <c r="B1551" s="51"/>
      <c r="C1551" s="53"/>
      <c r="D1551" s="53"/>
      <c r="E1551" s="41"/>
      <c r="F1551" s="41"/>
      <c r="G1551" s="44"/>
      <c r="H1551" s="58"/>
      <c r="I1551" s="58"/>
      <c r="L1551" s="58"/>
      <c r="M1551" s="66"/>
      <c r="N1551" s="66"/>
      <c r="O1551" s="22"/>
      <c r="P1551" s="57"/>
      <c r="Q1551" s="57"/>
      <c r="R1551" s="61"/>
    </row>
    <row r="1552" spans="1:18">
      <c r="A1552" s="21"/>
      <c r="B1552" s="51"/>
      <c r="C1552" s="53"/>
      <c r="D1552" s="53"/>
      <c r="E1552" s="41"/>
      <c r="F1552" s="41"/>
      <c r="G1552" s="44"/>
      <c r="H1552" s="58"/>
      <c r="I1552" s="58"/>
      <c r="L1552" s="58"/>
      <c r="M1552" s="66"/>
      <c r="N1552" s="66"/>
      <c r="O1552" s="22"/>
      <c r="P1552" s="57"/>
      <c r="Q1552" s="57"/>
      <c r="R1552" s="61"/>
    </row>
    <row r="1553" spans="1:18">
      <c r="A1553" s="21"/>
      <c r="B1553" s="51"/>
      <c r="C1553" s="53"/>
      <c r="D1553" s="53"/>
      <c r="E1553" s="41"/>
      <c r="F1553" s="41"/>
      <c r="G1553" s="44"/>
      <c r="H1553" s="58"/>
      <c r="I1553" s="58"/>
      <c r="L1553" s="58"/>
      <c r="M1553" s="66"/>
      <c r="N1553" s="66"/>
      <c r="O1553" s="22"/>
      <c r="P1553" s="57"/>
      <c r="Q1553" s="57"/>
      <c r="R1553" s="61"/>
    </row>
    <row r="1554" spans="1:18">
      <c r="A1554" s="21"/>
      <c r="B1554" s="51"/>
      <c r="C1554" s="53"/>
      <c r="D1554" s="53"/>
      <c r="E1554" s="41"/>
      <c r="F1554" s="41"/>
      <c r="G1554" s="44"/>
      <c r="H1554" s="58"/>
      <c r="I1554" s="58"/>
      <c r="L1554" s="58"/>
      <c r="M1554" s="66"/>
      <c r="N1554" s="66"/>
      <c r="O1554" s="22"/>
      <c r="P1554" s="57"/>
      <c r="Q1554" s="57"/>
      <c r="R1554" s="61"/>
    </row>
    <row r="1555" spans="1:18">
      <c r="A1555" s="21"/>
      <c r="B1555" s="51"/>
      <c r="C1555" s="53"/>
      <c r="D1555" s="53"/>
      <c r="E1555" s="41"/>
      <c r="F1555" s="41"/>
      <c r="G1555" s="44"/>
      <c r="H1555" s="58"/>
      <c r="I1555" s="58"/>
      <c r="L1555" s="58"/>
      <c r="M1555" s="66"/>
      <c r="N1555" s="66"/>
      <c r="O1555" s="22"/>
      <c r="P1555" s="57"/>
      <c r="Q1555" s="57"/>
      <c r="R1555" s="61"/>
    </row>
    <row r="1556" spans="1:18">
      <c r="A1556" s="21"/>
      <c r="B1556" s="51"/>
      <c r="C1556" s="53"/>
      <c r="D1556" s="53"/>
      <c r="E1556" s="41"/>
      <c r="F1556" s="41"/>
      <c r="G1556" s="44"/>
      <c r="H1556" s="58"/>
      <c r="I1556" s="58"/>
      <c r="L1556" s="58"/>
      <c r="M1556" s="66"/>
      <c r="N1556" s="66"/>
      <c r="O1556" s="22"/>
      <c r="P1556" s="57"/>
      <c r="Q1556" s="57"/>
      <c r="R1556" s="61"/>
    </row>
    <row r="1557" spans="1:18">
      <c r="A1557" s="21"/>
      <c r="B1557" s="51"/>
      <c r="C1557" s="53"/>
      <c r="D1557" s="53"/>
      <c r="E1557" s="41"/>
      <c r="F1557" s="41"/>
      <c r="G1557" s="44"/>
      <c r="H1557" s="58"/>
      <c r="I1557" s="58"/>
      <c r="L1557" s="58"/>
      <c r="M1557" s="66"/>
      <c r="N1557" s="66"/>
      <c r="O1557" s="22"/>
      <c r="P1557" s="57"/>
      <c r="Q1557" s="57"/>
      <c r="R1557" s="61"/>
    </row>
    <row r="1558" spans="1:18">
      <c r="A1558" s="21"/>
      <c r="B1558" s="51"/>
      <c r="C1558" s="53"/>
      <c r="D1558" s="53"/>
      <c r="E1558" s="41"/>
      <c r="F1558" s="41"/>
      <c r="G1558" s="44"/>
      <c r="H1558" s="58"/>
      <c r="I1558" s="58"/>
      <c r="L1558" s="58"/>
      <c r="M1558" s="66"/>
      <c r="N1558" s="66"/>
      <c r="O1558" s="22"/>
      <c r="P1558" s="57"/>
      <c r="Q1558" s="57"/>
      <c r="R1558" s="61"/>
    </row>
    <row r="1559" spans="1:18">
      <c r="A1559" s="21"/>
      <c r="B1559" s="51"/>
      <c r="C1559" s="53"/>
      <c r="D1559" s="53"/>
      <c r="E1559" s="41"/>
      <c r="F1559" s="41"/>
      <c r="G1559" s="44"/>
      <c r="H1559" s="58"/>
      <c r="I1559" s="58"/>
      <c r="L1559" s="58"/>
      <c r="M1559" s="66"/>
      <c r="N1559" s="66"/>
      <c r="O1559" s="22"/>
      <c r="P1559" s="57"/>
      <c r="Q1559" s="57"/>
      <c r="R1559" s="61"/>
    </row>
    <row r="1560" spans="1:18">
      <c r="A1560" s="21"/>
      <c r="B1560" s="51"/>
      <c r="C1560" s="53"/>
      <c r="D1560" s="53"/>
      <c r="E1560" s="41"/>
      <c r="F1560" s="41"/>
      <c r="G1560" s="44"/>
      <c r="H1560" s="58"/>
      <c r="I1560" s="58"/>
      <c r="L1560" s="58"/>
      <c r="M1560" s="66"/>
      <c r="N1560" s="66"/>
      <c r="O1560" s="22"/>
      <c r="P1560" s="57"/>
      <c r="Q1560" s="57"/>
      <c r="R1560" s="61"/>
    </row>
    <row r="1561" spans="1:18">
      <c r="A1561" s="21"/>
      <c r="B1561" s="51"/>
      <c r="C1561" s="53"/>
      <c r="D1561" s="53"/>
      <c r="E1561" s="41"/>
      <c r="F1561" s="41"/>
      <c r="G1561" s="44"/>
      <c r="H1561" s="58"/>
      <c r="I1561" s="58"/>
      <c r="L1561" s="58"/>
      <c r="M1561" s="66"/>
      <c r="N1561" s="66"/>
      <c r="O1561" s="22"/>
      <c r="P1561" s="57"/>
      <c r="Q1561" s="57"/>
      <c r="R1561" s="61"/>
    </row>
    <row r="1562" spans="1:18">
      <c r="A1562" s="21"/>
      <c r="B1562" s="51"/>
      <c r="C1562" s="53"/>
      <c r="D1562" s="53"/>
      <c r="E1562" s="41"/>
      <c r="F1562" s="41"/>
      <c r="G1562" s="44"/>
      <c r="H1562" s="58"/>
      <c r="I1562" s="58"/>
      <c r="L1562" s="58"/>
      <c r="M1562" s="66"/>
      <c r="N1562" s="66"/>
      <c r="O1562" s="22"/>
      <c r="P1562" s="57"/>
      <c r="Q1562" s="57"/>
      <c r="R1562" s="61"/>
    </row>
    <row r="1563" spans="1:18">
      <c r="A1563" s="21"/>
      <c r="B1563" s="51"/>
      <c r="C1563" s="53"/>
      <c r="D1563" s="53"/>
      <c r="E1563" s="41"/>
      <c r="F1563" s="41"/>
      <c r="G1563" s="44"/>
      <c r="H1563" s="58"/>
      <c r="I1563" s="58"/>
      <c r="L1563" s="58"/>
      <c r="M1563" s="66"/>
      <c r="N1563" s="66"/>
      <c r="O1563" s="22"/>
      <c r="P1563" s="57"/>
      <c r="Q1563" s="57"/>
      <c r="R1563" s="61"/>
    </row>
    <row r="1564" spans="1:18">
      <c r="A1564" s="21"/>
      <c r="B1564" s="51"/>
      <c r="C1564" s="53"/>
      <c r="D1564" s="53"/>
      <c r="E1564" s="41"/>
      <c r="F1564" s="41"/>
      <c r="G1564" s="44"/>
      <c r="H1564" s="58"/>
      <c r="I1564" s="58"/>
      <c r="L1564" s="58"/>
      <c r="M1564" s="66"/>
      <c r="N1564" s="66"/>
      <c r="O1564" s="22"/>
      <c r="P1564" s="57"/>
      <c r="Q1564" s="57"/>
      <c r="R1564" s="61"/>
    </row>
    <row r="1565" spans="1:18">
      <c r="A1565" s="21"/>
      <c r="B1565" s="51"/>
      <c r="C1565" s="53"/>
      <c r="D1565" s="53"/>
      <c r="E1565" s="41"/>
      <c r="F1565" s="41"/>
      <c r="G1565" s="44"/>
      <c r="H1565" s="58"/>
      <c r="I1565" s="58"/>
      <c r="L1565" s="58"/>
      <c r="M1565" s="66"/>
      <c r="N1565" s="66"/>
      <c r="O1565" s="22"/>
      <c r="P1565" s="57"/>
      <c r="Q1565" s="57"/>
      <c r="R1565" s="61"/>
    </row>
    <row r="1566" spans="1:18">
      <c r="A1566" s="21"/>
      <c r="B1566" s="51"/>
      <c r="C1566" s="53"/>
      <c r="D1566" s="53"/>
      <c r="E1566" s="41"/>
      <c r="F1566" s="41"/>
      <c r="G1566" s="44"/>
      <c r="H1566" s="58"/>
      <c r="I1566" s="58"/>
      <c r="L1566" s="58"/>
      <c r="M1566" s="66"/>
      <c r="N1566" s="66"/>
      <c r="O1566" s="22"/>
      <c r="P1566" s="57"/>
      <c r="Q1566" s="57"/>
      <c r="R1566" s="61"/>
    </row>
    <row r="1567" spans="1:18">
      <c r="A1567" s="21"/>
      <c r="B1567" s="51"/>
      <c r="C1567" s="53"/>
      <c r="D1567" s="53"/>
      <c r="E1567" s="41"/>
      <c r="F1567" s="41"/>
      <c r="G1567" s="44"/>
      <c r="H1567" s="58"/>
      <c r="I1567" s="58"/>
      <c r="L1567" s="58"/>
      <c r="M1567" s="66"/>
      <c r="N1567" s="66"/>
      <c r="O1567" s="22"/>
      <c r="P1567" s="57"/>
      <c r="Q1567" s="57"/>
      <c r="R1567" s="61"/>
    </row>
    <row r="1568" spans="1:18">
      <c r="A1568" s="21"/>
      <c r="B1568" s="51"/>
      <c r="C1568" s="53"/>
      <c r="D1568" s="53"/>
      <c r="E1568" s="41"/>
      <c r="F1568" s="41"/>
      <c r="G1568" s="44"/>
      <c r="H1568" s="58"/>
      <c r="I1568" s="58"/>
      <c r="L1568" s="58"/>
      <c r="M1568" s="66"/>
      <c r="N1568" s="66"/>
      <c r="O1568" s="22"/>
      <c r="P1568" s="57"/>
      <c r="Q1568" s="57"/>
      <c r="R1568" s="61"/>
    </row>
    <row r="1569" spans="1:18">
      <c r="A1569" s="21"/>
      <c r="B1569" s="51"/>
      <c r="C1569" s="53"/>
      <c r="D1569" s="53"/>
      <c r="E1569" s="41"/>
      <c r="F1569" s="41"/>
      <c r="G1569" s="44"/>
      <c r="H1569" s="58"/>
      <c r="I1569" s="58"/>
      <c r="L1569" s="58"/>
      <c r="M1569" s="66"/>
      <c r="N1569" s="66"/>
      <c r="O1569" s="22"/>
      <c r="P1569" s="57"/>
      <c r="Q1569" s="57"/>
      <c r="R1569" s="61"/>
    </row>
    <row r="1570" spans="1:18">
      <c r="A1570" s="21"/>
      <c r="B1570" s="51"/>
      <c r="C1570" s="53"/>
      <c r="D1570" s="53"/>
      <c r="E1570" s="41"/>
      <c r="F1570" s="41"/>
      <c r="G1570" s="44"/>
      <c r="H1570" s="58"/>
      <c r="I1570" s="58"/>
      <c r="L1570" s="58"/>
      <c r="M1570" s="66"/>
      <c r="N1570" s="66"/>
      <c r="O1570" s="22"/>
      <c r="P1570" s="57"/>
      <c r="Q1570" s="57"/>
      <c r="R1570" s="61"/>
    </row>
    <row r="1571" spans="1:18">
      <c r="A1571" s="21"/>
      <c r="B1571" s="51"/>
      <c r="C1571" s="53"/>
      <c r="D1571" s="53"/>
      <c r="E1571" s="41"/>
      <c r="F1571" s="41"/>
      <c r="G1571" s="44"/>
      <c r="H1571" s="58"/>
      <c r="I1571" s="58"/>
      <c r="L1571" s="58"/>
      <c r="M1571" s="66"/>
      <c r="N1571" s="66"/>
      <c r="O1571" s="22"/>
      <c r="P1571" s="57"/>
      <c r="Q1571" s="57"/>
      <c r="R1571" s="61"/>
    </row>
    <row r="1572" spans="1:18">
      <c r="A1572" s="21"/>
      <c r="B1572" s="51"/>
      <c r="C1572" s="53"/>
      <c r="D1572" s="53"/>
      <c r="E1572" s="41"/>
      <c r="F1572" s="41"/>
      <c r="G1572" s="44"/>
      <c r="H1572" s="58"/>
      <c r="I1572" s="58"/>
      <c r="L1572" s="58"/>
      <c r="M1572" s="66"/>
      <c r="N1572" s="66"/>
      <c r="O1572" s="22"/>
      <c r="P1572" s="57"/>
      <c r="Q1572" s="57"/>
      <c r="R1572" s="61"/>
    </row>
    <row r="1573" spans="1:18">
      <c r="A1573" s="21"/>
      <c r="B1573" s="51"/>
      <c r="C1573" s="53"/>
      <c r="D1573" s="53"/>
      <c r="E1573" s="41"/>
      <c r="F1573" s="41"/>
      <c r="G1573" s="44"/>
      <c r="H1573" s="58"/>
      <c r="I1573" s="58"/>
      <c r="L1573" s="58"/>
      <c r="M1573" s="66"/>
      <c r="N1573" s="66"/>
      <c r="O1573" s="22"/>
      <c r="P1573" s="57"/>
      <c r="Q1573" s="57"/>
      <c r="R1573" s="61"/>
    </row>
    <row r="1574" spans="1:18">
      <c r="A1574" s="21"/>
      <c r="B1574" s="51"/>
      <c r="C1574" s="53"/>
      <c r="D1574" s="53"/>
      <c r="E1574" s="41"/>
      <c r="F1574" s="41"/>
      <c r="G1574" s="44"/>
      <c r="H1574" s="58"/>
      <c r="I1574" s="58"/>
      <c r="L1574" s="58"/>
      <c r="M1574" s="66"/>
      <c r="N1574" s="66"/>
      <c r="O1574" s="22"/>
      <c r="P1574" s="57"/>
      <c r="Q1574" s="57"/>
      <c r="R1574" s="61"/>
    </row>
    <row r="1575" spans="1:18">
      <c r="A1575" s="21"/>
      <c r="B1575" s="51"/>
      <c r="C1575" s="53"/>
      <c r="D1575" s="53"/>
      <c r="E1575" s="41"/>
      <c r="F1575" s="41"/>
      <c r="G1575" s="44"/>
      <c r="H1575" s="58"/>
      <c r="I1575" s="58"/>
      <c r="L1575" s="58"/>
      <c r="M1575" s="66"/>
      <c r="N1575" s="66"/>
      <c r="O1575" s="22"/>
      <c r="P1575" s="57"/>
      <c r="Q1575" s="57"/>
      <c r="R1575" s="61"/>
    </row>
    <row r="1576" spans="1:18">
      <c r="A1576" s="21"/>
      <c r="B1576" s="51"/>
      <c r="C1576" s="53"/>
      <c r="D1576" s="53"/>
      <c r="E1576" s="41"/>
      <c r="F1576" s="41"/>
      <c r="G1576" s="44"/>
      <c r="H1576" s="58"/>
      <c r="I1576" s="58"/>
      <c r="L1576" s="58"/>
      <c r="M1576" s="66"/>
      <c r="N1576" s="66"/>
      <c r="O1576" s="22"/>
      <c r="P1576" s="57"/>
      <c r="Q1576" s="57"/>
      <c r="R1576" s="61"/>
    </row>
    <row r="1577" spans="1:18">
      <c r="A1577" s="21"/>
      <c r="B1577" s="51"/>
      <c r="C1577" s="53"/>
      <c r="D1577" s="53"/>
      <c r="E1577" s="41"/>
      <c r="F1577" s="41"/>
      <c r="G1577" s="44"/>
      <c r="H1577" s="58"/>
      <c r="I1577" s="58"/>
      <c r="L1577" s="58"/>
      <c r="M1577" s="66"/>
      <c r="N1577" s="66"/>
      <c r="O1577" s="22"/>
      <c r="P1577" s="57"/>
      <c r="Q1577" s="57"/>
      <c r="R1577" s="61"/>
    </row>
    <row r="1578" spans="1:18">
      <c r="A1578" s="21"/>
      <c r="B1578" s="51"/>
      <c r="C1578" s="53"/>
      <c r="D1578" s="53"/>
      <c r="E1578" s="41"/>
      <c r="F1578" s="41"/>
      <c r="G1578" s="44"/>
      <c r="H1578" s="58"/>
      <c r="I1578" s="58"/>
      <c r="L1578" s="58"/>
      <c r="M1578" s="66"/>
      <c r="N1578" s="66"/>
      <c r="O1578" s="22"/>
      <c r="P1578" s="57"/>
      <c r="Q1578" s="57"/>
      <c r="R1578" s="61"/>
    </row>
    <row r="1579" spans="1:18">
      <c r="A1579" s="21"/>
      <c r="B1579" s="51"/>
      <c r="C1579" s="53"/>
      <c r="D1579" s="53"/>
      <c r="E1579" s="41"/>
      <c r="F1579" s="41"/>
      <c r="G1579" s="44"/>
      <c r="H1579" s="58"/>
      <c r="I1579" s="58"/>
      <c r="L1579" s="58"/>
      <c r="M1579" s="66"/>
      <c r="N1579" s="66"/>
      <c r="O1579" s="22"/>
      <c r="P1579" s="57"/>
      <c r="Q1579" s="57"/>
      <c r="R1579" s="61"/>
    </row>
    <row r="1580" spans="1:18">
      <c r="A1580" s="21"/>
      <c r="B1580" s="51"/>
      <c r="C1580" s="53"/>
      <c r="D1580" s="53"/>
      <c r="E1580" s="41"/>
      <c r="F1580" s="41"/>
      <c r="G1580" s="44"/>
      <c r="H1580" s="58"/>
      <c r="I1580" s="58"/>
      <c r="L1580" s="58"/>
      <c r="M1580" s="66"/>
      <c r="N1580" s="66"/>
      <c r="O1580" s="22"/>
      <c r="P1580" s="57"/>
      <c r="Q1580" s="57"/>
      <c r="R1580" s="61"/>
    </row>
    <row r="1581" spans="1:18">
      <c r="A1581" s="21"/>
      <c r="B1581" s="51"/>
      <c r="C1581" s="53"/>
      <c r="D1581" s="53"/>
      <c r="E1581" s="41"/>
      <c r="F1581" s="41"/>
      <c r="G1581" s="44"/>
      <c r="H1581" s="58"/>
      <c r="I1581" s="58"/>
      <c r="L1581" s="58"/>
      <c r="M1581" s="66"/>
      <c r="N1581" s="66"/>
      <c r="O1581" s="22"/>
      <c r="P1581" s="57"/>
      <c r="Q1581" s="57"/>
      <c r="R1581" s="61"/>
    </row>
    <row r="1582" spans="1:18">
      <c r="A1582" s="21"/>
      <c r="B1582" s="51"/>
      <c r="C1582" s="53"/>
      <c r="D1582" s="53"/>
      <c r="E1582" s="41"/>
      <c r="F1582" s="41"/>
      <c r="G1582" s="44"/>
      <c r="H1582" s="58"/>
      <c r="I1582" s="58"/>
      <c r="L1582" s="58"/>
      <c r="M1582" s="66"/>
      <c r="N1582" s="66"/>
      <c r="O1582" s="22"/>
      <c r="P1582" s="57"/>
      <c r="Q1582" s="57"/>
      <c r="R1582" s="61"/>
    </row>
    <row r="1583" spans="1:18">
      <c r="A1583" s="21"/>
      <c r="B1583" s="51"/>
      <c r="C1583" s="53"/>
      <c r="D1583" s="53"/>
      <c r="E1583" s="41"/>
      <c r="F1583" s="41"/>
      <c r="G1583" s="44"/>
      <c r="H1583" s="58"/>
      <c r="I1583" s="58"/>
      <c r="L1583" s="58"/>
      <c r="M1583" s="66"/>
      <c r="N1583" s="66"/>
      <c r="O1583" s="22"/>
      <c r="P1583" s="57"/>
      <c r="Q1583" s="57"/>
      <c r="R1583" s="61"/>
    </row>
    <row r="1584" spans="1:18">
      <c r="A1584" s="21"/>
      <c r="B1584" s="51"/>
      <c r="C1584" s="53"/>
      <c r="D1584" s="53"/>
      <c r="E1584" s="41"/>
      <c r="F1584" s="41"/>
      <c r="G1584" s="44"/>
      <c r="H1584" s="58"/>
      <c r="I1584" s="58"/>
      <c r="L1584" s="58"/>
      <c r="M1584" s="66"/>
      <c r="N1584" s="66"/>
      <c r="O1584" s="22"/>
      <c r="P1584" s="57"/>
      <c r="Q1584" s="57"/>
      <c r="R1584" s="61"/>
    </row>
    <row r="1585" spans="1:18">
      <c r="A1585" s="21"/>
      <c r="B1585" s="51"/>
      <c r="C1585" s="53"/>
      <c r="D1585" s="53"/>
      <c r="E1585" s="41"/>
      <c r="F1585" s="41"/>
      <c r="G1585" s="44"/>
      <c r="H1585" s="58"/>
      <c r="I1585" s="58"/>
      <c r="L1585" s="58"/>
      <c r="M1585" s="66"/>
      <c r="N1585" s="66"/>
      <c r="O1585" s="22"/>
      <c r="P1585" s="57"/>
      <c r="Q1585" s="57"/>
      <c r="R1585" s="61"/>
    </row>
    <row r="1586" spans="1:18">
      <c r="A1586" s="21"/>
      <c r="B1586" s="51"/>
      <c r="C1586" s="53"/>
      <c r="D1586" s="53"/>
      <c r="E1586" s="41"/>
      <c r="F1586" s="41"/>
      <c r="G1586" s="44"/>
      <c r="H1586" s="58"/>
      <c r="I1586" s="58"/>
      <c r="L1586" s="58"/>
      <c r="M1586" s="66"/>
      <c r="N1586" s="66"/>
      <c r="O1586" s="22"/>
      <c r="P1586" s="57"/>
      <c r="Q1586" s="57"/>
      <c r="R1586" s="61"/>
    </row>
    <row r="1587" spans="1:18">
      <c r="A1587" s="21"/>
      <c r="B1587" s="51"/>
      <c r="C1587" s="53"/>
      <c r="D1587" s="53"/>
      <c r="E1587" s="41"/>
      <c r="F1587" s="41"/>
      <c r="G1587" s="44"/>
      <c r="H1587" s="58"/>
      <c r="I1587" s="58"/>
      <c r="L1587" s="58"/>
      <c r="M1587" s="66"/>
      <c r="N1587" s="66"/>
      <c r="O1587" s="22"/>
      <c r="P1587" s="57"/>
      <c r="Q1587" s="57"/>
      <c r="R1587" s="61"/>
    </row>
    <row r="1588" spans="1:18">
      <c r="A1588" s="21"/>
      <c r="B1588" s="51"/>
      <c r="C1588" s="53"/>
      <c r="D1588" s="53"/>
      <c r="E1588" s="41"/>
      <c r="F1588" s="41"/>
      <c r="G1588" s="44"/>
      <c r="H1588" s="58"/>
      <c r="I1588" s="58"/>
      <c r="L1588" s="58"/>
      <c r="M1588" s="66"/>
      <c r="N1588" s="66"/>
      <c r="O1588" s="22"/>
      <c r="P1588" s="57"/>
      <c r="Q1588" s="57"/>
      <c r="R1588" s="61"/>
    </row>
    <row r="1589" spans="1:18">
      <c r="A1589" s="21"/>
      <c r="B1589" s="51"/>
      <c r="C1589" s="53"/>
      <c r="D1589" s="53"/>
      <c r="E1589" s="41"/>
      <c r="F1589" s="41"/>
      <c r="G1589" s="44"/>
      <c r="H1589" s="58"/>
      <c r="I1589" s="58"/>
      <c r="L1589" s="58"/>
      <c r="M1589" s="66"/>
      <c r="N1589" s="66"/>
      <c r="O1589" s="22"/>
      <c r="P1589" s="57"/>
      <c r="Q1589" s="57"/>
      <c r="R1589" s="61"/>
    </row>
    <row r="1590" spans="1:18">
      <c r="A1590" s="21"/>
      <c r="B1590" s="51"/>
      <c r="C1590" s="53"/>
      <c r="D1590" s="53"/>
      <c r="E1590" s="41"/>
      <c r="F1590" s="41"/>
      <c r="G1590" s="44"/>
      <c r="H1590" s="58"/>
      <c r="I1590" s="58"/>
      <c r="L1590" s="58"/>
      <c r="M1590" s="66"/>
      <c r="N1590" s="66"/>
      <c r="O1590" s="22"/>
      <c r="P1590" s="57"/>
      <c r="Q1590" s="57"/>
      <c r="R1590" s="61"/>
    </row>
    <row r="1591" spans="1:18">
      <c r="A1591" s="21"/>
      <c r="B1591" s="51"/>
      <c r="C1591" s="53"/>
      <c r="D1591" s="53"/>
      <c r="E1591" s="41"/>
      <c r="F1591" s="41"/>
      <c r="G1591" s="44"/>
      <c r="H1591" s="58"/>
      <c r="I1591" s="58"/>
      <c r="L1591" s="58"/>
      <c r="M1591" s="66"/>
      <c r="N1591" s="66"/>
      <c r="O1591" s="22"/>
      <c r="P1591" s="57"/>
      <c r="Q1591" s="57"/>
      <c r="R1591" s="61"/>
    </row>
    <row r="1592" spans="1:18">
      <c r="A1592" s="21"/>
      <c r="B1592" s="51"/>
      <c r="C1592" s="53"/>
      <c r="D1592" s="53"/>
      <c r="E1592" s="41"/>
      <c r="F1592" s="41"/>
      <c r="G1592" s="44"/>
      <c r="H1592" s="58"/>
      <c r="I1592" s="58"/>
      <c r="L1592" s="58"/>
      <c r="M1592" s="66"/>
      <c r="N1592" s="66"/>
      <c r="O1592" s="22"/>
      <c r="P1592" s="57"/>
      <c r="Q1592" s="57"/>
      <c r="R1592" s="61"/>
    </row>
    <row r="1593" spans="1:18">
      <c r="A1593" s="21"/>
      <c r="B1593" s="51"/>
      <c r="C1593" s="53"/>
      <c r="D1593" s="53"/>
      <c r="E1593" s="41"/>
      <c r="F1593" s="41"/>
      <c r="G1593" s="44"/>
      <c r="H1593" s="58"/>
      <c r="I1593" s="58"/>
      <c r="L1593" s="58"/>
      <c r="M1593" s="66"/>
      <c r="N1593" s="66"/>
      <c r="O1593" s="22"/>
      <c r="P1593" s="57"/>
      <c r="Q1593" s="57"/>
      <c r="R1593" s="61"/>
    </row>
    <row r="1594" spans="1:18">
      <c r="A1594" s="21"/>
      <c r="B1594" s="51"/>
      <c r="C1594" s="53"/>
      <c r="D1594" s="53"/>
      <c r="E1594" s="41"/>
      <c r="F1594" s="41"/>
      <c r="G1594" s="44"/>
      <c r="H1594" s="58"/>
      <c r="I1594" s="58"/>
      <c r="L1594" s="58"/>
      <c r="M1594" s="66"/>
      <c r="N1594" s="66"/>
      <c r="O1594" s="22"/>
      <c r="P1594" s="57"/>
      <c r="Q1594" s="57"/>
      <c r="R1594" s="61"/>
    </row>
    <row r="1595" spans="1:18">
      <c r="A1595" s="21"/>
      <c r="B1595" s="51"/>
      <c r="C1595" s="53"/>
      <c r="D1595" s="53"/>
      <c r="E1595" s="41"/>
      <c r="F1595" s="41"/>
      <c r="G1595" s="44"/>
      <c r="H1595" s="58"/>
      <c r="I1595" s="58"/>
      <c r="L1595" s="58"/>
      <c r="M1595" s="66"/>
      <c r="N1595" s="66"/>
      <c r="O1595" s="22"/>
      <c r="P1595" s="57"/>
      <c r="Q1595" s="57"/>
      <c r="R1595" s="61"/>
    </row>
    <row r="1596" spans="1:18">
      <c r="A1596" s="21"/>
      <c r="B1596" s="51"/>
      <c r="C1596" s="53"/>
      <c r="D1596" s="53"/>
      <c r="E1596" s="41"/>
      <c r="F1596" s="41"/>
      <c r="G1596" s="44"/>
      <c r="H1596" s="58"/>
      <c r="I1596" s="58"/>
      <c r="L1596" s="58"/>
      <c r="M1596" s="66"/>
      <c r="N1596" s="66"/>
      <c r="O1596" s="22"/>
      <c r="P1596" s="57"/>
      <c r="Q1596" s="57"/>
      <c r="R1596" s="61"/>
    </row>
    <row r="1597" spans="1:18">
      <c r="A1597" s="21"/>
      <c r="B1597" s="51"/>
      <c r="C1597" s="53"/>
      <c r="D1597" s="53"/>
      <c r="E1597" s="41"/>
      <c r="F1597" s="41"/>
      <c r="G1597" s="44"/>
      <c r="H1597" s="58"/>
      <c r="I1597" s="58"/>
      <c r="L1597" s="58"/>
      <c r="M1597" s="66"/>
      <c r="N1597" s="66"/>
      <c r="O1597" s="22"/>
      <c r="P1597" s="57"/>
      <c r="Q1597" s="57"/>
      <c r="R1597" s="61"/>
    </row>
    <row r="1598" spans="1:18">
      <c r="A1598" s="21"/>
      <c r="B1598" s="51"/>
      <c r="C1598" s="53"/>
      <c r="D1598" s="53"/>
      <c r="E1598" s="41"/>
      <c r="F1598" s="41"/>
      <c r="G1598" s="44"/>
      <c r="H1598" s="58"/>
      <c r="I1598" s="58"/>
      <c r="L1598" s="58"/>
      <c r="M1598" s="66"/>
      <c r="N1598" s="66"/>
      <c r="O1598" s="22"/>
      <c r="P1598" s="57"/>
      <c r="Q1598" s="57"/>
      <c r="R1598" s="61"/>
    </row>
    <row r="1599" spans="1:18">
      <c r="A1599" s="21"/>
      <c r="B1599" s="51"/>
      <c r="C1599" s="53"/>
      <c r="D1599" s="53"/>
      <c r="E1599" s="41"/>
      <c r="F1599" s="41"/>
      <c r="G1599" s="44"/>
      <c r="H1599" s="58"/>
      <c r="I1599" s="58"/>
      <c r="L1599" s="58"/>
      <c r="M1599" s="66"/>
      <c r="N1599" s="66"/>
      <c r="O1599" s="22"/>
      <c r="P1599" s="57"/>
      <c r="Q1599" s="57"/>
      <c r="R1599" s="61"/>
    </row>
    <row r="1600" spans="1:18">
      <c r="A1600" s="21"/>
      <c r="B1600" s="51"/>
      <c r="C1600" s="53"/>
      <c r="D1600" s="53"/>
      <c r="E1600" s="41"/>
      <c r="F1600" s="41"/>
      <c r="G1600" s="44"/>
      <c r="H1600" s="58"/>
      <c r="I1600" s="58"/>
      <c r="L1600" s="58"/>
      <c r="M1600" s="66"/>
      <c r="N1600" s="66"/>
      <c r="O1600" s="22"/>
      <c r="P1600" s="57"/>
      <c r="Q1600" s="57"/>
      <c r="R1600" s="61"/>
    </row>
    <row r="1601" spans="1:18">
      <c r="A1601" s="21"/>
      <c r="B1601" s="51"/>
      <c r="C1601" s="53"/>
      <c r="D1601" s="53"/>
      <c r="E1601" s="41"/>
      <c r="F1601" s="41"/>
      <c r="G1601" s="44"/>
      <c r="H1601" s="58"/>
      <c r="I1601" s="58"/>
      <c r="L1601" s="58"/>
      <c r="M1601" s="66"/>
      <c r="N1601" s="66"/>
      <c r="O1601" s="22"/>
      <c r="P1601" s="57"/>
      <c r="Q1601" s="57"/>
      <c r="R1601" s="61"/>
    </row>
    <row r="1602" spans="1:18">
      <c r="A1602" s="21"/>
      <c r="B1602" s="51"/>
      <c r="C1602" s="53"/>
      <c r="D1602" s="53"/>
      <c r="E1602" s="41"/>
      <c r="F1602" s="41"/>
      <c r="G1602" s="44"/>
      <c r="H1602" s="58"/>
      <c r="I1602" s="58"/>
      <c r="L1602" s="58"/>
      <c r="M1602" s="66"/>
      <c r="N1602" s="66"/>
      <c r="O1602" s="22"/>
      <c r="P1602" s="57"/>
      <c r="Q1602" s="57"/>
      <c r="R1602" s="61"/>
    </row>
    <row r="1603" spans="1:18">
      <c r="A1603" s="21"/>
      <c r="B1603" s="51"/>
      <c r="C1603" s="53"/>
      <c r="D1603" s="53"/>
      <c r="E1603" s="41"/>
      <c r="F1603" s="41"/>
      <c r="G1603" s="44"/>
      <c r="H1603" s="58"/>
      <c r="I1603" s="58"/>
      <c r="L1603" s="58"/>
      <c r="M1603" s="66"/>
      <c r="N1603" s="66"/>
      <c r="O1603" s="22"/>
      <c r="P1603" s="57"/>
      <c r="Q1603" s="57"/>
      <c r="R1603" s="61"/>
    </row>
    <row r="1604" spans="1:18">
      <c r="A1604" s="21"/>
      <c r="B1604" s="51"/>
      <c r="C1604" s="53"/>
      <c r="D1604" s="53"/>
      <c r="E1604" s="41"/>
      <c r="F1604" s="41"/>
      <c r="G1604" s="44"/>
      <c r="H1604" s="58"/>
      <c r="I1604" s="58"/>
      <c r="L1604" s="58"/>
      <c r="M1604" s="66"/>
      <c r="N1604" s="66"/>
      <c r="O1604" s="22"/>
      <c r="P1604" s="57"/>
      <c r="Q1604" s="57"/>
      <c r="R1604" s="61"/>
    </row>
    <row r="1605" spans="1:18">
      <c r="A1605" s="21"/>
      <c r="B1605" s="51"/>
      <c r="C1605" s="53"/>
      <c r="D1605" s="53"/>
      <c r="E1605" s="41"/>
      <c r="F1605" s="41"/>
      <c r="G1605" s="44"/>
      <c r="H1605" s="58"/>
      <c r="I1605" s="58"/>
      <c r="L1605" s="58"/>
      <c r="M1605" s="66"/>
      <c r="N1605" s="66"/>
      <c r="O1605" s="22"/>
      <c r="P1605" s="57"/>
      <c r="Q1605" s="57"/>
      <c r="R1605" s="61"/>
    </row>
    <row r="1606" spans="1:18">
      <c r="A1606" s="21"/>
      <c r="B1606" s="51"/>
      <c r="C1606" s="53"/>
      <c r="D1606" s="53"/>
      <c r="E1606" s="41"/>
      <c r="F1606" s="41"/>
      <c r="G1606" s="44"/>
      <c r="H1606" s="58"/>
      <c r="I1606" s="58"/>
      <c r="L1606" s="58"/>
      <c r="M1606" s="66"/>
      <c r="N1606" s="66"/>
      <c r="O1606" s="22"/>
      <c r="P1606" s="57"/>
      <c r="Q1606" s="57"/>
      <c r="R1606" s="61"/>
    </row>
    <row r="1607" spans="1:18">
      <c r="A1607" s="21"/>
      <c r="B1607" s="51"/>
      <c r="C1607" s="53"/>
      <c r="D1607" s="53"/>
      <c r="E1607" s="41"/>
      <c r="F1607" s="41"/>
      <c r="G1607" s="44"/>
      <c r="H1607" s="58"/>
      <c r="I1607" s="58"/>
      <c r="L1607" s="58"/>
      <c r="M1607" s="66"/>
      <c r="N1607" s="66"/>
      <c r="O1607" s="22"/>
      <c r="P1607" s="57"/>
      <c r="Q1607" s="57"/>
      <c r="R1607" s="61"/>
    </row>
    <row r="1608" spans="1:18">
      <c r="A1608" s="21"/>
      <c r="B1608" s="51"/>
      <c r="C1608" s="53"/>
      <c r="D1608" s="53"/>
      <c r="E1608" s="41"/>
      <c r="F1608" s="41"/>
      <c r="G1608" s="44"/>
      <c r="H1608" s="58"/>
      <c r="I1608" s="58"/>
      <c r="L1608" s="58"/>
      <c r="M1608" s="66"/>
      <c r="N1608" s="66"/>
      <c r="O1608" s="22"/>
      <c r="P1608" s="57"/>
      <c r="Q1608" s="57"/>
      <c r="R1608" s="61"/>
    </row>
    <row r="1609" spans="1:18">
      <c r="A1609" s="21"/>
      <c r="B1609" s="51"/>
      <c r="C1609" s="53"/>
      <c r="D1609" s="53"/>
      <c r="E1609" s="41"/>
      <c r="F1609" s="41"/>
      <c r="G1609" s="44"/>
      <c r="H1609" s="58"/>
      <c r="I1609" s="58"/>
      <c r="L1609" s="58"/>
      <c r="M1609" s="66"/>
      <c r="N1609" s="66"/>
      <c r="O1609" s="22"/>
      <c r="P1609" s="57"/>
      <c r="Q1609" s="57"/>
      <c r="R1609" s="61"/>
    </row>
    <row r="1610" spans="1:18">
      <c r="A1610" s="21"/>
      <c r="B1610" s="51"/>
      <c r="C1610" s="53"/>
      <c r="D1610" s="53"/>
      <c r="E1610" s="41"/>
      <c r="F1610" s="41"/>
      <c r="G1610" s="44"/>
      <c r="H1610" s="58"/>
      <c r="I1610" s="58"/>
      <c r="L1610" s="58"/>
      <c r="M1610" s="66"/>
      <c r="N1610" s="66"/>
      <c r="O1610" s="22"/>
      <c r="P1610" s="57"/>
      <c r="Q1610" s="57"/>
      <c r="R1610" s="61"/>
    </row>
    <row r="1611" spans="1:18">
      <c r="A1611" s="21"/>
      <c r="B1611" s="51"/>
      <c r="C1611" s="53"/>
      <c r="D1611" s="53"/>
      <c r="E1611" s="41"/>
      <c r="F1611" s="41"/>
      <c r="G1611" s="44"/>
      <c r="H1611" s="58"/>
      <c r="I1611" s="58"/>
      <c r="L1611" s="58"/>
      <c r="M1611" s="66"/>
      <c r="N1611" s="66"/>
      <c r="O1611" s="22"/>
      <c r="P1611" s="57"/>
      <c r="Q1611" s="57"/>
      <c r="R1611" s="61"/>
    </row>
    <row r="1612" spans="1:18">
      <c r="A1612" s="21"/>
      <c r="B1612" s="51"/>
      <c r="C1612" s="53"/>
      <c r="D1612" s="53"/>
      <c r="E1612" s="41"/>
      <c r="F1612" s="41"/>
      <c r="G1612" s="44"/>
      <c r="H1612" s="58"/>
      <c r="I1612" s="58"/>
      <c r="L1612" s="58"/>
      <c r="M1612" s="66"/>
      <c r="N1612" s="66"/>
      <c r="O1612" s="22"/>
      <c r="P1612" s="57"/>
      <c r="Q1612" s="57"/>
      <c r="R1612" s="61"/>
    </row>
    <row r="1613" spans="1:18">
      <c r="A1613" s="21"/>
      <c r="B1613" s="51"/>
      <c r="C1613" s="53"/>
      <c r="D1613" s="53"/>
      <c r="E1613" s="41"/>
      <c r="F1613" s="41"/>
      <c r="G1613" s="44"/>
      <c r="H1613" s="58"/>
      <c r="I1613" s="58"/>
      <c r="L1613" s="58"/>
      <c r="M1613" s="66"/>
      <c r="N1613" s="66"/>
      <c r="O1613" s="22"/>
      <c r="P1613" s="57"/>
      <c r="Q1613" s="57"/>
      <c r="R1613" s="61"/>
    </row>
    <row r="1614" spans="1:18">
      <c r="A1614" s="21"/>
      <c r="B1614" s="51"/>
      <c r="C1614" s="53"/>
      <c r="D1614" s="53"/>
      <c r="E1614" s="41"/>
      <c r="F1614" s="41"/>
      <c r="G1614" s="44"/>
      <c r="H1614" s="58"/>
      <c r="I1614" s="58"/>
      <c r="L1614" s="58"/>
      <c r="M1614" s="66"/>
      <c r="N1614" s="66"/>
      <c r="O1614" s="22"/>
      <c r="P1614" s="57"/>
      <c r="Q1614" s="57"/>
      <c r="R1614" s="61"/>
    </row>
    <row r="1615" spans="1:18">
      <c r="A1615" s="21"/>
      <c r="B1615" s="51"/>
      <c r="C1615" s="53"/>
      <c r="D1615" s="53"/>
      <c r="E1615" s="41"/>
      <c r="F1615" s="41"/>
      <c r="G1615" s="44"/>
      <c r="H1615" s="58"/>
      <c r="I1615" s="58"/>
      <c r="L1615" s="58"/>
      <c r="M1615" s="66"/>
      <c r="N1615" s="66"/>
      <c r="O1615" s="22"/>
      <c r="P1615" s="57"/>
      <c r="Q1615" s="57"/>
      <c r="R1615" s="61"/>
    </row>
    <row r="1616" spans="1:18">
      <c r="A1616" s="21"/>
      <c r="B1616" s="51"/>
      <c r="C1616" s="53"/>
      <c r="D1616" s="53"/>
      <c r="E1616" s="41"/>
      <c r="F1616" s="41"/>
      <c r="G1616" s="44"/>
      <c r="H1616" s="58"/>
      <c r="I1616" s="58"/>
      <c r="L1616" s="58"/>
      <c r="M1616" s="66"/>
      <c r="N1616" s="66"/>
      <c r="O1616" s="22"/>
      <c r="P1616" s="57"/>
      <c r="Q1616" s="57"/>
      <c r="R1616" s="61"/>
    </row>
    <row r="1617" spans="1:18">
      <c r="A1617" s="21"/>
      <c r="B1617" s="51"/>
      <c r="C1617" s="53"/>
      <c r="D1617" s="53"/>
      <c r="E1617" s="41"/>
      <c r="F1617" s="41"/>
      <c r="G1617" s="44"/>
      <c r="H1617" s="58"/>
      <c r="I1617" s="58"/>
      <c r="L1617" s="58"/>
      <c r="M1617" s="66"/>
      <c r="N1617" s="66"/>
      <c r="O1617" s="22"/>
      <c r="P1617" s="57"/>
      <c r="Q1617" s="57"/>
      <c r="R1617" s="61"/>
    </row>
    <row r="1618" spans="1:18">
      <c r="A1618" s="21"/>
      <c r="B1618" s="51"/>
      <c r="C1618" s="53"/>
      <c r="D1618" s="53"/>
      <c r="E1618" s="41"/>
      <c r="F1618" s="41"/>
      <c r="G1618" s="44"/>
      <c r="H1618" s="58"/>
      <c r="I1618" s="58"/>
      <c r="L1618" s="58"/>
      <c r="M1618" s="66"/>
      <c r="N1618" s="66"/>
      <c r="O1618" s="22"/>
      <c r="P1618" s="57"/>
      <c r="Q1618" s="57"/>
      <c r="R1618" s="61"/>
    </row>
    <row r="1619" spans="1:18">
      <c r="A1619" s="21"/>
      <c r="B1619" s="51"/>
      <c r="C1619" s="53"/>
      <c r="D1619" s="53"/>
      <c r="E1619" s="41"/>
      <c r="F1619" s="41"/>
      <c r="G1619" s="44"/>
      <c r="H1619" s="58"/>
      <c r="I1619" s="58"/>
      <c r="L1619" s="58"/>
      <c r="M1619" s="66"/>
      <c r="N1619" s="66"/>
      <c r="O1619" s="22"/>
      <c r="P1619" s="57"/>
      <c r="Q1619" s="57"/>
      <c r="R1619" s="61"/>
    </row>
    <row r="1620" spans="1:18">
      <c r="A1620" s="21"/>
      <c r="B1620" s="51"/>
      <c r="C1620" s="53"/>
      <c r="D1620" s="53"/>
      <c r="E1620" s="41"/>
      <c r="F1620" s="41"/>
      <c r="G1620" s="44"/>
      <c r="H1620" s="58"/>
      <c r="I1620" s="58"/>
      <c r="L1620" s="58"/>
      <c r="M1620" s="66"/>
      <c r="N1620" s="66"/>
      <c r="O1620" s="22"/>
      <c r="P1620" s="57"/>
      <c r="Q1620" s="57"/>
      <c r="R1620" s="61"/>
    </row>
    <row r="1621" spans="1:18">
      <c r="A1621" s="21"/>
      <c r="B1621" s="51"/>
      <c r="C1621" s="53"/>
      <c r="D1621" s="53"/>
      <c r="E1621" s="41"/>
      <c r="F1621" s="41"/>
      <c r="G1621" s="44"/>
      <c r="H1621" s="58"/>
      <c r="I1621" s="58"/>
      <c r="L1621" s="58"/>
      <c r="M1621" s="66"/>
      <c r="N1621" s="66"/>
      <c r="O1621" s="22"/>
      <c r="P1621" s="57"/>
      <c r="Q1621" s="57"/>
      <c r="R1621" s="61"/>
    </row>
    <row r="1622" spans="1:18">
      <c r="A1622" s="21"/>
      <c r="B1622" s="51"/>
      <c r="C1622" s="53"/>
      <c r="D1622" s="53"/>
      <c r="E1622" s="41"/>
      <c r="F1622" s="41"/>
      <c r="G1622" s="44"/>
      <c r="H1622" s="58"/>
      <c r="I1622" s="58"/>
      <c r="L1622" s="58"/>
      <c r="M1622" s="66"/>
      <c r="N1622" s="66"/>
      <c r="O1622" s="22"/>
      <c r="P1622" s="57"/>
      <c r="Q1622" s="57"/>
      <c r="R1622" s="61"/>
    </row>
    <row r="1623" spans="1:18">
      <c r="A1623" s="21"/>
      <c r="B1623" s="51"/>
      <c r="C1623" s="53"/>
      <c r="D1623" s="53"/>
      <c r="E1623" s="41"/>
      <c r="F1623" s="41"/>
      <c r="G1623" s="44"/>
      <c r="H1623" s="58"/>
      <c r="I1623" s="58"/>
      <c r="L1623" s="58"/>
      <c r="M1623" s="66"/>
      <c r="N1623" s="66"/>
      <c r="O1623" s="22"/>
      <c r="P1623" s="57"/>
      <c r="Q1623" s="57"/>
      <c r="R1623" s="61"/>
    </row>
    <row r="1624" spans="1:18">
      <c r="A1624" s="21"/>
      <c r="B1624" s="51"/>
      <c r="C1624" s="53"/>
      <c r="D1624" s="53"/>
      <c r="E1624" s="41"/>
      <c r="F1624" s="41"/>
      <c r="G1624" s="44"/>
      <c r="H1624" s="58"/>
      <c r="I1624" s="58"/>
      <c r="L1624" s="58"/>
      <c r="M1624" s="66"/>
      <c r="N1624" s="66"/>
      <c r="O1624" s="22"/>
      <c r="P1624" s="57"/>
      <c r="Q1624" s="57"/>
      <c r="R1624" s="61"/>
    </row>
    <row r="1625" spans="1:18">
      <c r="A1625" s="21"/>
      <c r="B1625" s="51"/>
      <c r="C1625" s="53"/>
      <c r="D1625" s="53"/>
      <c r="E1625" s="41"/>
      <c r="F1625" s="41"/>
      <c r="G1625" s="44"/>
      <c r="H1625" s="58"/>
      <c r="I1625" s="58"/>
      <c r="L1625" s="58"/>
      <c r="M1625" s="66"/>
      <c r="N1625" s="66"/>
      <c r="O1625" s="22"/>
      <c r="P1625" s="57"/>
      <c r="Q1625" s="57"/>
      <c r="R1625" s="61"/>
    </row>
    <row r="1626" spans="1:18">
      <c r="A1626" s="21"/>
      <c r="B1626" s="51"/>
      <c r="C1626" s="53"/>
      <c r="D1626" s="53"/>
      <c r="E1626" s="41"/>
      <c r="F1626" s="41"/>
      <c r="G1626" s="44"/>
      <c r="H1626" s="58"/>
      <c r="I1626" s="58"/>
      <c r="L1626" s="58"/>
      <c r="M1626" s="66"/>
      <c r="N1626" s="66"/>
      <c r="O1626" s="22"/>
      <c r="P1626" s="57"/>
      <c r="Q1626" s="57"/>
      <c r="R1626" s="61"/>
    </row>
    <row r="1627" spans="1:18">
      <c r="A1627" s="21"/>
      <c r="B1627" s="51"/>
      <c r="C1627" s="53"/>
      <c r="D1627" s="53"/>
      <c r="E1627" s="41"/>
      <c r="F1627" s="41"/>
      <c r="G1627" s="44"/>
      <c r="H1627" s="58"/>
      <c r="I1627" s="58"/>
      <c r="L1627" s="58"/>
      <c r="M1627" s="66"/>
      <c r="N1627" s="66"/>
      <c r="O1627" s="22"/>
      <c r="P1627" s="57"/>
      <c r="Q1627" s="57"/>
      <c r="R1627" s="61"/>
    </row>
    <row r="1628" spans="1:18">
      <c r="A1628" s="21"/>
      <c r="B1628" s="51"/>
      <c r="C1628" s="53"/>
      <c r="D1628" s="53"/>
      <c r="E1628" s="41"/>
      <c r="F1628" s="41"/>
      <c r="G1628" s="44"/>
      <c r="H1628" s="58"/>
      <c r="I1628" s="58"/>
      <c r="L1628" s="58"/>
      <c r="M1628" s="66"/>
      <c r="N1628" s="66"/>
      <c r="O1628" s="22"/>
      <c r="P1628" s="57"/>
      <c r="Q1628" s="57"/>
      <c r="R1628" s="61"/>
    </row>
    <row r="1629" spans="1:18">
      <c r="A1629" s="21"/>
      <c r="B1629" s="51"/>
      <c r="C1629" s="53"/>
      <c r="D1629" s="53"/>
      <c r="E1629" s="41"/>
      <c r="F1629" s="41"/>
      <c r="G1629" s="44"/>
      <c r="H1629" s="58"/>
      <c r="I1629" s="58"/>
      <c r="L1629" s="58"/>
      <c r="M1629" s="66"/>
      <c r="N1629" s="66"/>
      <c r="O1629" s="22"/>
      <c r="P1629" s="57"/>
      <c r="Q1629" s="57"/>
      <c r="R1629" s="61"/>
    </row>
    <row r="1630" spans="1:18">
      <c r="A1630" s="21"/>
      <c r="B1630" s="51"/>
      <c r="C1630" s="53"/>
      <c r="D1630" s="53"/>
      <c r="E1630" s="41"/>
      <c r="F1630" s="41"/>
      <c r="G1630" s="44"/>
      <c r="H1630" s="58"/>
      <c r="I1630" s="58"/>
      <c r="L1630" s="58"/>
      <c r="M1630" s="66"/>
      <c r="N1630" s="66"/>
      <c r="O1630" s="22"/>
      <c r="P1630" s="57"/>
      <c r="Q1630" s="57"/>
      <c r="R1630" s="61"/>
    </row>
    <row r="1631" spans="1:18">
      <c r="A1631" s="21"/>
      <c r="B1631" s="51"/>
      <c r="C1631" s="53"/>
      <c r="D1631" s="53"/>
      <c r="E1631" s="41"/>
      <c r="F1631" s="41"/>
      <c r="G1631" s="44"/>
      <c r="H1631" s="58"/>
      <c r="I1631" s="58"/>
      <c r="L1631" s="58"/>
      <c r="M1631" s="66"/>
      <c r="N1631" s="66"/>
      <c r="O1631" s="22"/>
      <c r="P1631" s="57"/>
      <c r="Q1631" s="57"/>
      <c r="R1631" s="61"/>
    </row>
    <row r="1632" spans="1:18">
      <c r="A1632" s="21"/>
      <c r="B1632" s="51"/>
      <c r="C1632" s="53"/>
      <c r="D1632" s="53"/>
      <c r="E1632" s="41"/>
      <c r="F1632" s="41"/>
      <c r="G1632" s="44"/>
      <c r="H1632" s="58"/>
      <c r="I1632" s="58"/>
      <c r="L1632" s="58"/>
      <c r="M1632" s="66"/>
      <c r="N1632" s="66"/>
      <c r="O1632" s="22"/>
      <c r="P1632" s="57"/>
      <c r="Q1632" s="57"/>
      <c r="R1632" s="61"/>
    </row>
    <row r="1633" spans="1:18">
      <c r="A1633" s="21"/>
      <c r="B1633" s="51"/>
      <c r="C1633" s="53"/>
      <c r="D1633" s="53"/>
      <c r="E1633" s="41"/>
      <c r="F1633" s="41"/>
      <c r="G1633" s="44"/>
      <c r="H1633" s="58"/>
      <c r="I1633" s="58"/>
      <c r="L1633" s="58"/>
      <c r="M1633" s="66"/>
      <c r="N1633" s="66"/>
      <c r="O1633" s="22"/>
      <c r="P1633" s="57"/>
      <c r="Q1633" s="57"/>
      <c r="R1633" s="61"/>
    </row>
    <row r="1634" spans="1:18">
      <c r="A1634" s="21"/>
      <c r="B1634" s="51"/>
      <c r="C1634" s="53"/>
      <c r="D1634" s="53"/>
      <c r="E1634" s="41"/>
      <c r="F1634" s="41"/>
      <c r="G1634" s="44"/>
      <c r="H1634" s="58"/>
      <c r="I1634" s="58"/>
      <c r="L1634" s="58"/>
      <c r="M1634" s="66"/>
      <c r="N1634" s="66"/>
      <c r="O1634" s="22"/>
      <c r="P1634" s="57"/>
      <c r="Q1634" s="57"/>
      <c r="R1634" s="61"/>
    </row>
    <row r="1635" spans="1:18">
      <c r="A1635" s="21"/>
      <c r="B1635" s="51"/>
      <c r="C1635" s="53"/>
      <c r="D1635" s="53"/>
      <c r="E1635" s="41"/>
      <c r="F1635" s="41"/>
      <c r="G1635" s="44"/>
      <c r="H1635" s="58"/>
      <c r="I1635" s="58"/>
      <c r="L1635" s="58"/>
      <c r="M1635" s="66"/>
      <c r="N1635" s="66"/>
      <c r="O1635" s="22"/>
      <c r="P1635" s="57"/>
      <c r="Q1635" s="57"/>
      <c r="R1635" s="61"/>
    </row>
    <row r="1636" spans="1:18">
      <c r="A1636" s="21"/>
      <c r="B1636" s="51"/>
      <c r="C1636" s="53"/>
      <c r="D1636" s="53"/>
      <c r="E1636" s="41"/>
      <c r="F1636" s="41"/>
      <c r="G1636" s="44"/>
      <c r="H1636" s="58"/>
      <c r="I1636" s="58"/>
      <c r="L1636" s="58"/>
      <c r="M1636" s="66"/>
      <c r="N1636" s="66"/>
      <c r="O1636" s="22"/>
      <c r="P1636" s="57"/>
      <c r="Q1636" s="57"/>
      <c r="R1636" s="61"/>
    </row>
    <row r="1637" spans="1:18">
      <c r="A1637" s="21"/>
      <c r="B1637" s="51"/>
      <c r="C1637" s="53"/>
      <c r="D1637" s="53"/>
      <c r="E1637" s="41"/>
      <c r="F1637" s="41"/>
      <c r="G1637" s="44"/>
      <c r="H1637" s="58"/>
      <c r="I1637" s="58"/>
      <c r="L1637" s="58"/>
      <c r="M1637" s="66"/>
      <c r="N1637" s="66"/>
      <c r="O1637" s="22"/>
      <c r="P1637" s="57"/>
      <c r="Q1637" s="57"/>
      <c r="R1637" s="61"/>
    </row>
    <row r="1638" spans="1:18">
      <c r="A1638" s="21"/>
      <c r="B1638" s="51"/>
      <c r="C1638" s="53"/>
      <c r="D1638" s="53"/>
      <c r="E1638" s="41"/>
      <c r="F1638" s="41"/>
      <c r="G1638" s="44"/>
      <c r="H1638" s="58"/>
      <c r="I1638" s="58"/>
      <c r="L1638" s="58"/>
      <c r="M1638" s="66"/>
      <c r="N1638" s="66"/>
      <c r="O1638" s="22"/>
      <c r="P1638" s="57"/>
      <c r="Q1638" s="57"/>
      <c r="R1638" s="61"/>
    </row>
    <row r="1639" spans="1:18">
      <c r="A1639" s="21"/>
      <c r="B1639" s="51"/>
      <c r="C1639" s="53"/>
      <c r="D1639" s="53"/>
      <c r="E1639" s="41"/>
      <c r="F1639" s="41"/>
      <c r="G1639" s="44"/>
      <c r="H1639" s="58"/>
      <c r="I1639" s="58"/>
      <c r="L1639" s="58"/>
      <c r="M1639" s="66"/>
      <c r="N1639" s="66"/>
      <c r="O1639" s="22"/>
      <c r="P1639" s="57"/>
      <c r="Q1639" s="57"/>
      <c r="R1639" s="61"/>
    </row>
    <row r="1640" spans="1:18">
      <c r="A1640" s="21"/>
      <c r="B1640" s="51"/>
      <c r="C1640" s="53"/>
      <c r="D1640" s="53"/>
      <c r="E1640" s="41"/>
      <c r="F1640" s="41"/>
      <c r="G1640" s="44"/>
      <c r="H1640" s="58"/>
      <c r="I1640" s="58"/>
      <c r="L1640" s="58"/>
      <c r="M1640" s="66"/>
      <c r="N1640" s="66"/>
      <c r="O1640" s="22"/>
      <c r="P1640" s="57"/>
      <c r="Q1640" s="57"/>
      <c r="R1640" s="61"/>
    </row>
    <row r="1641" spans="1:18">
      <c r="A1641" s="21"/>
      <c r="B1641" s="51"/>
      <c r="C1641" s="53"/>
      <c r="D1641" s="53"/>
      <c r="E1641" s="41"/>
      <c r="F1641" s="41"/>
      <c r="G1641" s="44"/>
      <c r="H1641" s="58"/>
      <c r="I1641" s="58"/>
      <c r="L1641" s="58"/>
      <c r="M1641" s="66"/>
      <c r="N1641" s="66"/>
      <c r="O1641" s="22"/>
      <c r="P1641" s="57"/>
      <c r="Q1641" s="57"/>
      <c r="R1641" s="61"/>
    </row>
    <row r="1642" spans="1:18">
      <c r="A1642" s="21"/>
      <c r="B1642" s="51"/>
      <c r="C1642" s="53"/>
      <c r="D1642" s="53"/>
      <c r="E1642" s="41"/>
      <c r="F1642" s="41"/>
      <c r="G1642" s="44"/>
      <c r="H1642" s="58"/>
      <c r="I1642" s="58"/>
      <c r="L1642" s="58"/>
      <c r="M1642" s="66"/>
      <c r="N1642" s="66"/>
      <c r="O1642" s="22"/>
      <c r="P1642" s="57"/>
      <c r="Q1642" s="57"/>
      <c r="R1642" s="61"/>
    </row>
    <row r="1643" spans="1:18">
      <c r="A1643" s="21"/>
      <c r="B1643" s="51"/>
      <c r="C1643" s="53"/>
      <c r="D1643" s="53"/>
      <c r="E1643" s="41"/>
      <c r="F1643" s="41"/>
      <c r="G1643" s="44"/>
      <c r="H1643" s="58"/>
      <c r="I1643" s="58"/>
      <c r="L1643" s="58"/>
      <c r="M1643" s="66"/>
      <c r="N1643" s="66"/>
      <c r="O1643" s="22"/>
      <c r="P1643" s="57"/>
      <c r="Q1643" s="57"/>
      <c r="R1643" s="61"/>
    </row>
    <row r="1644" spans="1:18">
      <c r="A1644" s="21"/>
      <c r="B1644" s="51"/>
      <c r="C1644" s="53"/>
      <c r="D1644" s="53"/>
      <c r="E1644" s="41"/>
      <c r="F1644" s="41"/>
      <c r="G1644" s="44"/>
      <c r="H1644" s="58"/>
      <c r="I1644" s="58"/>
      <c r="L1644" s="58"/>
      <c r="M1644" s="66"/>
      <c r="N1644" s="66"/>
      <c r="O1644" s="22"/>
      <c r="P1644" s="57"/>
      <c r="Q1644" s="57"/>
      <c r="R1644" s="61"/>
    </row>
    <row r="1645" spans="1:18">
      <c r="A1645" s="21"/>
      <c r="B1645" s="51"/>
      <c r="C1645" s="53"/>
      <c r="D1645" s="53"/>
      <c r="E1645" s="41"/>
      <c r="F1645" s="41"/>
      <c r="G1645" s="44"/>
      <c r="H1645" s="58"/>
      <c r="I1645" s="58"/>
      <c r="L1645" s="58"/>
      <c r="M1645" s="66"/>
      <c r="N1645" s="66"/>
      <c r="O1645" s="22"/>
      <c r="P1645" s="57"/>
      <c r="Q1645" s="57"/>
      <c r="R1645" s="61"/>
    </row>
    <row r="1646" spans="1:18">
      <c r="A1646" s="21"/>
      <c r="B1646" s="51"/>
      <c r="C1646" s="53"/>
      <c r="D1646" s="53"/>
      <c r="E1646" s="41"/>
      <c r="F1646" s="41"/>
      <c r="G1646" s="44"/>
      <c r="H1646" s="58"/>
      <c r="I1646" s="58"/>
      <c r="L1646" s="58"/>
      <c r="M1646" s="66"/>
      <c r="N1646" s="66"/>
      <c r="O1646" s="22"/>
      <c r="P1646" s="57"/>
      <c r="Q1646" s="57"/>
      <c r="R1646" s="61"/>
    </row>
    <row r="1647" spans="1:18">
      <c r="A1647" s="21"/>
      <c r="B1647" s="51"/>
      <c r="C1647" s="53"/>
      <c r="D1647" s="53"/>
      <c r="E1647" s="41"/>
      <c r="F1647" s="41"/>
      <c r="G1647" s="44"/>
      <c r="H1647" s="58"/>
      <c r="I1647" s="58"/>
      <c r="L1647" s="58"/>
      <c r="M1647" s="66"/>
      <c r="N1647" s="66"/>
      <c r="O1647" s="22"/>
      <c r="P1647" s="57"/>
      <c r="Q1647" s="57"/>
      <c r="R1647" s="61"/>
    </row>
    <row r="1648" spans="1:18">
      <c r="A1648" s="21"/>
      <c r="B1648" s="51"/>
      <c r="C1648" s="53"/>
      <c r="D1648" s="53"/>
      <c r="E1648" s="41"/>
      <c r="F1648" s="41"/>
      <c r="G1648" s="44"/>
      <c r="H1648" s="58"/>
      <c r="I1648" s="58"/>
      <c r="L1648" s="58"/>
      <c r="M1648" s="66"/>
      <c r="N1648" s="66"/>
      <c r="O1648" s="22"/>
      <c r="P1648" s="57"/>
      <c r="Q1648" s="57"/>
      <c r="R1648" s="61"/>
    </row>
    <row r="1649" spans="1:18">
      <c r="A1649" s="21"/>
      <c r="B1649" s="51"/>
      <c r="C1649" s="53"/>
      <c r="D1649" s="53"/>
      <c r="E1649" s="41"/>
      <c r="F1649" s="41"/>
      <c r="G1649" s="44"/>
      <c r="H1649" s="58"/>
      <c r="I1649" s="58"/>
      <c r="L1649" s="58"/>
      <c r="M1649" s="66"/>
      <c r="N1649" s="66"/>
      <c r="O1649" s="22"/>
      <c r="P1649" s="57"/>
      <c r="Q1649" s="57"/>
      <c r="R1649" s="61"/>
    </row>
    <row r="1650" spans="1:18">
      <c r="A1650" s="21"/>
      <c r="B1650" s="51"/>
      <c r="C1650" s="53"/>
      <c r="D1650" s="53"/>
      <c r="E1650" s="41"/>
      <c r="F1650" s="41"/>
      <c r="G1650" s="44"/>
      <c r="H1650" s="58"/>
      <c r="I1650" s="58"/>
      <c r="L1650" s="58"/>
      <c r="M1650" s="66"/>
      <c r="N1650" s="66"/>
      <c r="O1650" s="22"/>
      <c r="P1650" s="57"/>
      <c r="Q1650" s="57"/>
      <c r="R1650" s="61"/>
    </row>
    <row r="1651" spans="1:18">
      <c r="A1651" s="21"/>
      <c r="B1651" s="51"/>
      <c r="C1651" s="53"/>
      <c r="D1651" s="53"/>
      <c r="E1651" s="41"/>
      <c r="F1651" s="41"/>
      <c r="G1651" s="44"/>
      <c r="H1651" s="58"/>
      <c r="I1651" s="58"/>
      <c r="L1651" s="58"/>
      <c r="M1651" s="66"/>
      <c r="N1651" s="66"/>
      <c r="O1651" s="22"/>
      <c r="P1651" s="57"/>
      <c r="Q1651" s="57"/>
      <c r="R1651" s="61"/>
    </row>
    <row r="1652" spans="1:18">
      <c r="A1652" s="21"/>
      <c r="B1652" s="51"/>
      <c r="C1652" s="53"/>
      <c r="D1652" s="53"/>
      <c r="E1652" s="41"/>
      <c r="F1652" s="41"/>
      <c r="G1652" s="44"/>
      <c r="H1652" s="58"/>
      <c r="I1652" s="58"/>
      <c r="L1652" s="58"/>
      <c r="M1652" s="66"/>
      <c r="N1652" s="66"/>
      <c r="O1652" s="22"/>
      <c r="P1652" s="57"/>
      <c r="Q1652" s="57"/>
      <c r="R1652" s="61"/>
    </row>
    <row r="1653" spans="1:18">
      <c r="A1653" s="21"/>
      <c r="B1653" s="51"/>
      <c r="C1653" s="53"/>
      <c r="D1653" s="53"/>
      <c r="E1653" s="41"/>
      <c r="F1653" s="41"/>
      <c r="G1653" s="44"/>
      <c r="H1653" s="58"/>
      <c r="I1653" s="58"/>
      <c r="L1653" s="58"/>
      <c r="M1653" s="66"/>
      <c r="N1653" s="66"/>
      <c r="O1653" s="22"/>
      <c r="P1653" s="57"/>
      <c r="Q1653" s="57"/>
      <c r="R1653" s="61"/>
    </row>
    <row r="1654" spans="1:18">
      <c r="A1654" s="21"/>
      <c r="B1654" s="51"/>
      <c r="C1654" s="53"/>
      <c r="D1654" s="53"/>
      <c r="E1654" s="41"/>
      <c r="F1654" s="41"/>
      <c r="G1654" s="44"/>
      <c r="H1654" s="58"/>
      <c r="I1654" s="58"/>
      <c r="L1654" s="58"/>
      <c r="M1654" s="66"/>
      <c r="N1654" s="66"/>
      <c r="O1654" s="22"/>
      <c r="P1654" s="57"/>
      <c r="Q1654" s="57"/>
      <c r="R1654" s="61"/>
    </row>
    <row r="1655" spans="1:18">
      <c r="A1655" s="21"/>
      <c r="B1655" s="51"/>
      <c r="C1655" s="53"/>
      <c r="D1655" s="53"/>
      <c r="E1655" s="41"/>
      <c r="F1655" s="41"/>
      <c r="G1655" s="44"/>
      <c r="H1655" s="58"/>
      <c r="I1655" s="58"/>
      <c r="L1655" s="58"/>
      <c r="M1655" s="66"/>
      <c r="N1655" s="66"/>
      <c r="O1655" s="22"/>
      <c r="P1655" s="57"/>
      <c r="Q1655" s="57"/>
      <c r="R1655" s="61"/>
    </row>
    <row r="1656" spans="1:18">
      <c r="A1656" s="21"/>
      <c r="B1656" s="51"/>
      <c r="C1656" s="53"/>
      <c r="D1656" s="53"/>
      <c r="E1656" s="41"/>
      <c r="F1656" s="41"/>
      <c r="G1656" s="44"/>
      <c r="H1656" s="58"/>
      <c r="I1656" s="58"/>
      <c r="L1656" s="58"/>
      <c r="M1656" s="66"/>
      <c r="N1656" s="66"/>
      <c r="O1656" s="22"/>
      <c r="P1656" s="57"/>
      <c r="Q1656" s="57"/>
      <c r="R1656" s="61"/>
    </row>
    <row r="1657" spans="1:18">
      <c r="A1657" s="21"/>
      <c r="B1657" s="51"/>
      <c r="C1657" s="53"/>
      <c r="D1657" s="53"/>
      <c r="E1657" s="41"/>
      <c r="F1657" s="41"/>
      <c r="G1657" s="44"/>
      <c r="H1657" s="58"/>
      <c r="I1657" s="58"/>
      <c r="L1657" s="58"/>
      <c r="M1657" s="66"/>
      <c r="N1657" s="66"/>
      <c r="O1657" s="22"/>
      <c r="P1657" s="57"/>
      <c r="Q1657" s="57"/>
      <c r="R1657" s="61"/>
    </row>
    <row r="1658" spans="1:18">
      <c r="A1658" s="21"/>
      <c r="B1658" s="51"/>
      <c r="C1658" s="53"/>
      <c r="D1658" s="53"/>
      <c r="E1658" s="41"/>
      <c r="F1658" s="41"/>
      <c r="G1658" s="44"/>
      <c r="H1658" s="58"/>
      <c r="I1658" s="58"/>
      <c r="L1658" s="58"/>
      <c r="M1658" s="66"/>
      <c r="N1658" s="66"/>
      <c r="O1658" s="22"/>
      <c r="P1658" s="57"/>
      <c r="Q1658" s="57"/>
      <c r="R1658" s="61"/>
    </row>
    <row r="1659" spans="1:18">
      <c r="A1659" s="21"/>
      <c r="B1659" s="51"/>
      <c r="C1659" s="53"/>
      <c r="D1659" s="53"/>
      <c r="E1659" s="41"/>
      <c r="F1659" s="41"/>
      <c r="G1659" s="44"/>
      <c r="H1659" s="58"/>
      <c r="I1659" s="58"/>
      <c r="L1659" s="58"/>
      <c r="M1659" s="66"/>
      <c r="N1659" s="66"/>
      <c r="O1659" s="22"/>
      <c r="P1659" s="57"/>
      <c r="Q1659" s="57"/>
      <c r="R1659" s="61"/>
    </row>
    <row r="1660" spans="1:18">
      <c r="A1660" s="21"/>
      <c r="B1660" s="51"/>
      <c r="C1660" s="53"/>
      <c r="D1660" s="53"/>
      <c r="E1660" s="41"/>
      <c r="F1660" s="41"/>
      <c r="G1660" s="44"/>
      <c r="H1660" s="58"/>
      <c r="I1660" s="58"/>
      <c r="L1660" s="58"/>
      <c r="M1660" s="66"/>
      <c r="N1660" s="66"/>
      <c r="O1660" s="22"/>
      <c r="P1660" s="57"/>
      <c r="Q1660" s="57"/>
      <c r="R1660" s="61"/>
    </row>
    <row r="1661" spans="1:18">
      <c r="A1661" s="21"/>
      <c r="B1661" s="51"/>
      <c r="C1661" s="53"/>
      <c r="D1661" s="53"/>
      <c r="E1661" s="41"/>
      <c r="F1661" s="41"/>
      <c r="G1661" s="44"/>
      <c r="H1661" s="58"/>
      <c r="I1661" s="58"/>
      <c r="L1661" s="58"/>
      <c r="M1661" s="66"/>
      <c r="N1661" s="66"/>
      <c r="O1661" s="22"/>
      <c r="P1661" s="57"/>
      <c r="Q1661" s="57"/>
      <c r="R1661" s="61"/>
    </row>
    <row r="1662" spans="1:18">
      <c r="A1662" s="21"/>
      <c r="B1662" s="51"/>
      <c r="C1662" s="53"/>
      <c r="D1662" s="53"/>
      <c r="E1662" s="41"/>
      <c r="F1662" s="41"/>
      <c r="G1662" s="44"/>
      <c r="H1662" s="58"/>
      <c r="I1662" s="58"/>
      <c r="L1662" s="58"/>
      <c r="M1662" s="66"/>
      <c r="N1662" s="66"/>
      <c r="O1662" s="22"/>
      <c r="P1662" s="57"/>
      <c r="Q1662" s="57"/>
      <c r="R1662" s="61"/>
    </row>
    <row r="1663" spans="1:18">
      <c r="A1663" s="21"/>
      <c r="B1663" s="51"/>
      <c r="C1663" s="53"/>
      <c r="D1663" s="53"/>
      <c r="E1663" s="41"/>
      <c r="F1663" s="41"/>
      <c r="G1663" s="44"/>
      <c r="H1663" s="58"/>
      <c r="I1663" s="58"/>
      <c r="L1663" s="58"/>
      <c r="M1663" s="66"/>
      <c r="N1663" s="66"/>
      <c r="O1663" s="22"/>
      <c r="P1663" s="57"/>
      <c r="Q1663" s="57"/>
      <c r="R1663" s="61"/>
    </row>
    <row r="1664" spans="1:18">
      <c r="A1664" s="21"/>
      <c r="B1664" s="51"/>
      <c r="C1664" s="53"/>
      <c r="D1664" s="53"/>
      <c r="E1664" s="41"/>
      <c r="F1664" s="41"/>
      <c r="G1664" s="44"/>
      <c r="H1664" s="58"/>
      <c r="I1664" s="58"/>
      <c r="L1664" s="58"/>
      <c r="M1664" s="66"/>
      <c r="N1664" s="66"/>
      <c r="O1664" s="22"/>
      <c r="P1664" s="57"/>
      <c r="Q1664" s="57"/>
      <c r="R1664" s="61"/>
    </row>
    <row r="1665" spans="1:18">
      <c r="A1665" s="21"/>
      <c r="B1665" s="51"/>
      <c r="C1665" s="53"/>
      <c r="D1665" s="53"/>
      <c r="E1665" s="41"/>
      <c r="F1665" s="41"/>
      <c r="G1665" s="44"/>
      <c r="H1665" s="58"/>
      <c r="I1665" s="58"/>
      <c r="L1665" s="58"/>
      <c r="M1665" s="66"/>
      <c r="N1665" s="66"/>
      <c r="O1665" s="22"/>
      <c r="P1665" s="57"/>
      <c r="Q1665" s="57"/>
      <c r="R1665" s="61"/>
    </row>
    <row r="1666" spans="1:18">
      <c r="A1666" s="21"/>
      <c r="B1666" s="51"/>
      <c r="C1666" s="53"/>
      <c r="D1666" s="53"/>
      <c r="E1666" s="41"/>
      <c r="F1666" s="41"/>
      <c r="G1666" s="44"/>
      <c r="H1666" s="58"/>
      <c r="I1666" s="58"/>
      <c r="L1666" s="58"/>
      <c r="M1666" s="66"/>
      <c r="N1666" s="66"/>
      <c r="O1666" s="22"/>
      <c r="P1666" s="57"/>
      <c r="Q1666" s="57"/>
      <c r="R1666" s="61"/>
    </row>
    <row r="1667" spans="1:18">
      <c r="A1667" s="21"/>
      <c r="B1667" s="51"/>
      <c r="C1667" s="53"/>
      <c r="D1667" s="53"/>
      <c r="E1667" s="41"/>
      <c r="F1667" s="41"/>
      <c r="G1667" s="44"/>
      <c r="H1667" s="58"/>
      <c r="I1667" s="58"/>
      <c r="L1667" s="58"/>
      <c r="M1667" s="66"/>
      <c r="N1667" s="66"/>
      <c r="O1667" s="22"/>
      <c r="P1667" s="57"/>
      <c r="Q1667" s="57"/>
      <c r="R1667" s="61"/>
    </row>
    <row r="1668" spans="1:18">
      <c r="A1668" s="21"/>
      <c r="B1668" s="51"/>
      <c r="C1668" s="53"/>
      <c r="D1668" s="53"/>
      <c r="E1668" s="41"/>
      <c r="F1668" s="41"/>
      <c r="G1668" s="44"/>
      <c r="H1668" s="58"/>
      <c r="I1668" s="58"/>
      <c r="L1668" s="58"/>
      <c r="M1668" s="66"/>
      <c r="N1668" s="66"/>
      <c r="O1668" s="22"/>
      <c r="P1668" s="57"/>
      <c r="Q1668" s="57"/>
      <c r="R1668" s="61"/>
    </row>
    <row r="1669" spans="1:18">
      <c r="A1669" s="21"/>
      <c r="B1669" s="51"/>
      <c r="C1669" s="53"/>
      <c r="D1669" s="53"/>
      <c r="E1669" s="41"/>
      <c r="F1669" s="41"/>
      <c r="G1669" s="44"/>
      <c r="H1669" s="58"/>
      <c r="I1669" s="58"/>
      <c r="L1669" s="58"/>
      <c r="M1669" s="66"/>
      <c r="N1669" s="66"/>
      <c r="O1669" s="22"/>
      <c r="P1669" s="57"/>
      <c r="Q1669" s="57"/>
      <c r="R1669" s="61"/>
    </row>
    <row r="1670" spans="1:18">
      <c r="A1670" s="21"/>
      <c r="B1670" s="51"/>
      <c r="C1670" s="53"/>
      <c r="D1670" s="53"/>
      <c r="E1670" s="41"/>
      <c r="F1670" s="41"/>
      <c r="G1670" s="44"/>
      <c r="H1670" s="58"/>
      <c r="I1670" s="58"/>
      <c r="L1670" s="58"/>
      <c r="M1670" s="66"/>
      <c r="N1670" s="66"/>
      <c r="O1670" s="22"/>
      <c r="P1670" s="57"/>
      <c r="Q1670" s="57"/>
      <c r="R1670" s="61"/>
    </row>
    <row r="1671" spans="1:18">
      <c r="A1671" s="21"/>
      <c r="B1671" s="51"/>
      <c r="C1671" s="53"/>
      <c r="D1671" s="53"/>
      <c r="E1671" s="41"/>
      <c r="F1671" s="41"/>
      <c r="G1671" s="44"/>
      <c r="H1671" s="58"/>
      <c r="I1671" s="58"/>
      <c r="L1671" s="58"/>
      <c r="M1671" s="66"/>
      <c r="N1671" s="66"/>
      <c r="O1671" s="22"/>
      <c r="P1671" s="57"/>
      <c r="Q1671" s="57"/>
      <c r="R1671" s="61"/>
    </row>
    <row r="1672" spans="1:18">
      <c r="A1672" s="21"/>
      <c r="B1672" s="51"/>
      <c r="C1672" s="53"/>
      <c r="D1672" s="53"/>
      <c r="E1672" s="41"/>
      <c r="F1672" s="41"/>
      <c r="G1672" s="44"/>
      <c r="H1672" s="58"/>
      <c r="I1672" s="58"/>
      <c r="L1672" s="58"/>
      <c r="M1672" s="66"/>
      <c r="N1672" s="66"/>
      <c r="O1672" s="22"/>
      <c r="P1672" s="57"/>
      <c r="Q1672" s="57"/>
      <c r="R1672" s="61"/>
    </row>
    <row r="1673" spans="1:18">
      <c r="A1673" s="21"/>
      <c r="B1673" s="51"/>
      <c r="C1673" s="53"/>
      <c r="D1673" s="53"/>
      <c r="E1673" s="41"/>
      <c r="F1673" s="41"/>
      <c r="G1673" s="44"/>
      <c r="H1673" s="58"/>
      <c r="I1673" s="58"/>
      <c r="L1673" s="58"/>
      <c r="M1673" s="66"/>
      <c r="N1673" s="66"/>
      <c r="O1673" s="22"/>
      <c r="P1673" s="57"/>
      <c r="Q1673" s="57"/>
      <c r="R1673" s="61"/>
    </row>
    <row r="1674" spans="1:18">
      <c r="A1674" s="21"/>
      <c r="B1674" s="51"/>
      <c r="C1674" s="53"/>
      <c r="D1674" s="53"/>
      <c r="E1674" s="41"/>
      <c r="F1674" s="41"/>
      <c r="G1674" s="44"/>
      <c r="H1674" s="58"/>
      <c r="I1674" s="58"/>
      <c r="L1674" s="58"/>
      <c r="M1674" s="66"/>
      <c r="N1674" s="66"/>
      <c r="O1674" s="22"/>
      <c r="P1674" s="57"/>
      <c r="Q1674" s="57"/>
      <c r="R1674" s="61"/>
    </row>
    <row r="1675" spans="1:18">
      <c r="A1675" s="21"/>
      <c r="B1675" s="51"/>
      <c r="C1675" s="53"/>
      <c r="D1675" s="53"/>
      <c r="E1675" s="41"/>
      <c r="F1675" s="41"/>
      <c r="G1675" s="44"/>
      <c r="H1675" s="58"/>
      <c r="I1675" s="58"/>
      <c r="L1675" s="58"/>
      <c r="M1675" s="66"/>
      <c r="N1675" s="66"/>
      <c r="O1675" s="22"/>
      <c r="P1675" s="57"/>
      <c r="Q1675" s="57"/>
      <c r="R1675" s="61"/>
    </row>
    <row r="1676" spans="1:18">
      <c r="A1676" s="21"/>
      <c r="B1676" s="51"/>
      <c r="C1676" s="53"/>
      <c r="D1676" s="53"/>
      <c r="E1676" s="41"/>
      <c r="F1676" s="41"/>
      <c r="G1676" s="44"/>
      <c r="H1676" s="58"/>
      <c r="I1676" s="58"/>
      <c r="L1676" s="58"/>
      <c r="M1676" s="66"/>
      <c r="N1676" s="66"/>
      <c r="O1676" s="22"/>
      <c r="P1676" s="57"/>
      <c r="Q1676" s="57"/>
      <c r="R1676" s="61"/>
    </row>
    <row r="1677" spans="1:18">
      <c r="A1677" s="21"/>
      <c r="B1677" s="51"/>
      <c r="C1677" s="53"/>
      <c r="D1677" s="53"/>
      <c r="E1677" s="41"/>
      <c r="F1677" s="41"/>
      <c r="G1677" s="44"/>
      <c r="H1677" s="58"/>
      <c r="I1677" s="58"/>
      <c r="L1677" s="58"/>
      <c r="M1677" s="66"/>
      <c r="N1677" s="66"/>
      <c r="O1677" s="22"/>
      <c r="P1677" s="57"/>
      <c r="Q1677" s="57"/>
      <c r="R1677" s="61"/>
    </row>
    <row r="1678" spans="1:18">
      <c r="A1678" s="21"/>
      <c r="B1678" s="51"/>
      <c r="C1678" s="53"/>
      <c r="D1678" s="53"/>
      <c r="E1678" s="41"/>
      <c r="F1678" s="41"/>
      <c r="G1678" s="44"/>
      <c r="H1678" s="58"/>
      <c r="I1678" s="58"/>
      <c r="L1678" s="58"/>
      <c r="M1678" s="66"/>
      <c r="N1678" s="66"/>
      <c r="O1678" s="22"/>
      <c r="P1678" s="57"/>
      <c r="Q1678" s="57"/>
      <c r="R1678" s="61"/>
    </row>
    <row r="1679" spans="1:18">
      <c r="A1679" s="21"/>
      <c r="B1679" s="51"/>
      <c r="C1679" s="53"/>
      <c r="D1679" s="53"/>
      <c r="E1679" s="41"/>
      <c r="F1679" s="41"/>
      <c r="G1679" s="44"/>
      <c r="H1679" s="58"/>
      <c r="I1679" s="58"/>
      <c r="L1679" s="58"/>
      <c r="M1679" s="66"/>
      <c r="N1679" s="66"/>
      <c r="O1679" s="22"/>
      <c r="P1679" s="57"/>
      <c r="Q1679" s="57"/>
      <c r="R1679" s="61"/>
    </row>
    <row r="1680" spans="1:18">
      <c r="A1680" s="21"/>
      <c r="B1680" s="51"/>
      <c r="C1680" s="53"/>
      <c r="D1680" s="53"/>
      <c r="E1680" s="41"/>
      <c r="F1680" s="41"/>
      <c r="G1680" s="44"/>
      <c r="H1680" s="58"/>
      <c r="I1680" s="58"/>
      <c r="L1680" s="58"/>
      <c r="M1680" s="66"/>
      <c r="N1680" s="66"/>
      <c r="O1680" s="22"/>
      <c r="P1680" s="57"/>
      <c r="Q1680" s="57"/>
      <c r="R1680" s="61"/>
    </row>
    <row r="1681" spans="1:18">
      <c r="A1681" s="21"/>
      <c r="B1681" s="51"/>
      <c r="C1681" s="53"/>
      <c r="D1681" s="53"/>
      <c r="E1681" s="41"/>
      <c r="F1681" s="41"/>
      <c r="G1681" s="44"/>
      <c r="H1681" s="58"/>
      <c r="I1681" s="58"/>
      <c r="L1681" s="58"/>
      <c r="M1681" s="66"/>
      <c r="N1681" s="66"/>
      <c r="O1681" s="22"/>
      <c r="P1681" s="57"/>
      <c r="Q1681" s="57"/>
      <c r="R1681" s="61"/>
    </row>
    <row r="1682" spans="1:18">
      <c r="A1682" s="21"/>
      <c r="B1682" s="51"/>
      <c r="C1682" s="53"/>
      <c r="D1682" s="53"/>
      <c r="E1682" s="41"/>
      <c r="F1682" s="41"/>
      <c r="G1682" s="44"/>
      <c r="H1682" s="58"/>
      <c r="I1682" s="58"/>
      <c r="L1682" s="58"/>
      <c r="M1682" s="66"/>
      <c r="N1682" s="66"/>
      <c r="O1682" s="22"/>
      <c r="P1682" s="57"/>
      <c r="Q1682" s="57"/>
      <c r="R1682" s="61"/>
    </row>
    <row r="1683" spans="1:18">
      <c r="A1683" s="21"/>
      <c r="B1683" s="51"/>
      <c r="C1683" s="53"/>
      <c r="D1683" s="53"/>
      <c r="E1683" s="41"/>
      <c r="F1683" s="41"/>
      <c r="G1683" s="44"/>
      <c r="H1683" s="58"/>
      <c r="I1683" s="58"/>
      <c r="L1683" s="58"/>
      <c r="M1683" s="66"/>
      <c r="N1683" s="66"/>
      <c r="O1683" s="22"/>
      <c r="P1683" s="57"/>
      <c r="Q1683" s="57"/>
      <c r="R1683" s="61"/>
    </row>
    <row r="1684" spans="1:18">
      <c r="A1684" s="21"/>
      <c r="B1684" s="51"/>
      <c r="C1684" s="53"/>
      <c r="D1684" s="53"/>
      <c r="E1684" s="41"/>
      <c r="F1684" s="41"/>
      <c r="G1684" s="44"/>
      <c r="H1684" s="58"/>
      <c r="I1684" s="58"/>
      <c r="L1684" s="58"/>
      <c r="M1684" s="66"/>
      <c r="N1684" s="66"/>
      <c r="O1684" s="22"/>
      <c r="P1684" s="57"/>
      <c r="Q1684" s="57"/>
      <c r="R1684" s="61"/>
    </row>
    <row r="1685" spans="1:18">
      <c r="A1685" s="21"/>
      <c r="B1685" s="51"/>
      <c r="C1685" s="53"/>
      <c r="D1685" s="53"/>
      <c r="E1685" s="41"/>
      <c r="F1685" s="41"/>
      <c r="G1685" s="44"/>
      <c r="H1685" s="58"/>
      <c r="I1685" s="58"/>
      <c r="L1685" s="58"/>
      <c r="M1685" s="66"/>
      <c r="N1685" s="66"/>
      <c r="O1685" s="22"/>
      <c r="P1685" s="57"/>
      <c r="Q1685" s="57"/>
      <c r="R1685" s="61"/>
    </row>
    <row r="1686" spans="1:18">
      <c r="A1686" s="21"/>
      <c r="B1686" s="51"/>
      <c r="C1686" s="53"/>
      <c r="D1686" s="53"/>
      <c r="E1686" s="41"/>
      <c r="F1686" s="41"/>
      <c r="G1686" s="44"/>
      <c r="H1686" s="58"/>
      <c r="I1686" s="58"/>
      <c r="L1686" s="58"/>
      <c r="M1686" s="66"/>
      <c r="N1686" s="66"/>
      <c r="O1686" s="22"/>
      <c r="P1686" s="57"/>
      <c r="Q1686" s="57"/>
      <c r="R1686" s="61"/>
    </row>
    <row r="1687" spans="1:18">
      <c r="A1687" s="21"/>
      <c r="B1687" s="51"/>
      <c r="C1687" s="53"/>
      <c r="D1687" s="53"/>
      <c r="E1687" s="41"/>
      <c r="F1687" s="41"/>
      <c r="G1687" s="44"/>
      <c r="H1687" s="58"/>
      <c r="I1687" s="58"/>
      <c r="L1687" s="58"/>
      <c r="M1687" s="66"/>
      <c r="N1687" s="66"/>
      <c r="O1687" s="22"/>
      <c r="P1687" s="57"/>
      <c r="Q1687" s="57"/>
      <c r="R1687" s="61"/>
    </row>
    <row r="1688" spans="1:18">
      <c r="A1688" s="21"/>
      <c r="B1688" s="51"/>
      <c r="C1688" s="53"/>
      <c r="D1688" s="53"/>
      <c r="E1688" s="41"/>
      <c r="F1688" s="41"/>
      <c r="G1688" s="44"/>
      <c r="H1688" s="58"/>
      <c r="I1688" s="58"/>
      <c r="L1688" s="58"/>
      <c r="M1688" s="66"/>
      <c r="N1688" s="66"/>
      <c r="O1688" s="22"/>
      <c r="P1688" s="57"/>
      <c r="Q1688" s="57"/>
      <c r="R1688" s="61"/>
    </row>
    <row r="1689" spans="1:18">
      <c r="A1689" s="21"/>
      <c r="B1689" s="51"/>
      <c r="C1689" s="53"/>
      <c r="D1689" s="53"/>
      <c r="E1689" s="41"/>
      <c r="F1689" s="41"/>
      <c r="G1689" s="44"/>
      <c r="H1689" s="58"/>
      <c r="I1689" s="58"/>
      <c r="L1689" s="58"/>
      <c r="M1689" s="66"/>
      <c r="N1689" s="66"/>
      <c r="O1689" s="22"/>
      <c r="P1689" s="57"/>
      <c r="Q1689" s="57"/>
      <c r="R1689" s="61"/>
    </row>
    <row r="1690" spans="1:18">
      <c r="A1690" s="21"/>
      <c r="B1690" s="51"/>
      <c r="C1690" s="53"/>
      <c r="D1690" s="53"/>
      <c r="E1690" s="41"/>
      <c r="F1690" s="41"/>
      <c r="G1690" s="44"/>
      <c r="H1690" s="58"/>
      <c r="I1690" s="58"/>
      <c r="L1690" s="58"/>
      <c r="M1690" s="66"/>
      <c r="N1690" s="66"/>
      <c r="O1690" s="22"/>
      <c r="P1690" s="57"/>
      <c r="Q1690" s="57"/>
      <c r="R1690" s="61"/>
    </row>
    <row r="1691" spans="1:18">
      <c r="A1691" s="21"/>
      <c r="B1691" s="51"/>
      <c r="C1691" s="53"/>
      <c r="D1691" s="53"/>
      <c r="E1691" s="41"/>
      <c r="F1691" s="41"/>
      <c r="G1691" s="44"/>
      <c r="H1691" s="58"/>
      <c r="I1691" s="58"/>
      <c r="L1691" s="58"/>
      <c r="M1691" s="66"/>
      <c r="N1691" s="66"/>
      <c r="O1691" s="22"/>
      <c r="P1691" s="57"/>
      <c r="Q1691" s="57"/>
      <c r="R1691" s="61"/>
    </row>
    <row r="1692" spans="1:18">
      <c r="A1692" s="21"/>
      <c r="B1692" s="51"/>
      <c r="C1692" s="53"/>
      <c r="D1692" s="53"/>
      <c r="E1692" s="41"/>
      <c r="F1692" s="41"/>
      <c r="G1692" s="44"/>
      <c r="H1692" s="58"/>
      <c r="I1692" s="58"/>
      <c r="L1692" s="58"/>
      <c r="M1692" s="66"/>
      <c r="N1692" s="66"/>
      <c r="O1692" s="22"/>
      <c r="P1692" s="57"/>
      <c r="Q1692" s="57"/>
      <c r="R1692" s="61"/>
    </row>
    <row r="1693" spans="1:18">
      <c r="A1693" s="21"/>
      <c r="B1693" s="51"/>
      <c r="C1693" s="53"/>
      <c r="D1693" s="53"/>
      <c r="E1693" s="41"/>
      <c r="F1693" s="41"/>
      <c r="G1693" s="44"/>
      <c r="H1693" s="58"/>
      <c r="I1693" s="58"/>
      <c r="L1693" s="58"/>
      <c r="M1693" s="66"/>
      <c r="N1693" s="66"/>
      <c r="O1693" s="22"/>
      <c r="P1693" s="57"/>
      <c r="Q1693" s="57"/>
      <c r="R1693" s="61"/>
    </row>
    <row r="1694" spans="1:18">
      <c r="A1694" s="21"/>
      <c r="B1694" s="51"/>
      <c r="C1694" s="53"/>
      <c r="D1694" s="53"/>
      <c r="E1694" s="41"/>
      <c r="F1694" s="41"/>
      <c r="G1694" s="44"/>
      <c r="H1694" s="58"/>
      <c r="I1694" s="58"/>
      <c r="L1694" s="58"/>
      <c r="M1694" s="66"/>
      <c r="N1694" s="66"/>
      <c r="O1694" s="22"/>
      <c r="P1694" s="57"/>
      <c r="Q1694" s="57"/>
      <c r="R1694" s="61"/>
    </row>
    <row r="1695" spans="1:18">
      <c r="A1695" s="21"/>
      <c r="B1695" s="51"/>
      <c r="C1695" s="53"/>
      <c r="D1695" s="53"/>
      <c r="E1695" s="41"/>
      <c r="F1695" s="41"/>
      <c r="G1695" s="44"/>
      <c r="H1695" s="58"/>
      <c r="I1695" s="58"/>
      <c r="L1695" s="58"/>
      <c r="M1695" s="66"/>
      <c r="N1695" s="66"/>
      <c r="O1695" s="22"/>
      <c r="P1695" s="57"/>
      <c r="Q1695" s="57"/>
      <c r="R1695" s="61"/>
    </row>
    <row r="1696" spans="1:18">
      <c r="A1696" s="21"/>
      <c r="B1696" s="51"/>
      <c r="C1696" s="53"/>
      <c r="D1696" s="53"/>
      <c r="E1696" s="41"/>
      <c r="F1696" s="41"/>
      <c r="G1696" s="44"/>
      <c r="H1696" s="58"/>
      <c r="I1696" s="58"/>
      <c r="L1696" s="58"/>
      <c r="M1696" s="66"/>
      <c r="N1696" s="66"/>
      <c r="O1696" s="22"/>
      <c r="P1696" s="57"/>
      <c r="Q1696" s="57"/>
      <c r="R1696" s="61"/>
    </row>
    <row r="1697" spans="1:18">
      <c r="A1697" s="21"/>
      <c r="B1697" s="51"/>
      <c r="C1697" s="53"/>
      <c r="D1697" s="53"/>
      <c r="E1697" s="41"/>
      <c r="F1697" s="41"/>
      <c r="G1697" s="44"/>
      <c r="H1697" s="58"/>
      <c r="I1697" s="58"/>
      <c r="L1697" s="58"/>
      <c r="M1697" s="66"/>
      <c r="N1697" s="66"/>
      <c r="O1697" s="22"/>
      <c r="P1697" s="57"/>
      <c r="Q1697" s="57"/>
      <c r="R1697" s="61"/>
    </row>
    <row r="1698" spans="1:18">
      <c r="A1698" s="21"/>
      <c r="B1698" s="51"/>
      <c r="C1698" s="53"/>
      <c r="D1698" s="53"/>
      <c r="E1698" s="41"/>
      <c r="F1698" s="41"/>
      <c r="G1698" s="44"/>
      <c r="H1698" s="58"/>
      <c r="I1698" s="58"/>
      <c r="L1698" s="58"/>
      <c r="M1698" s="66"/>
      <c r="N1698" s="66"/>
      <c r="O1698" s="22"/>
      <c r="P1698" s="57"/>
      <c r="Q1698" s="57"/>
      <c r="R1698" s="61"/>
    </row>
    <row r="1699" spans="1:18">
      <c r="A1699" s="21"/>
      <c r="B1699" s="51"/>
      <c r="C1699" s="53"/>
      <c r="D1699" s="53"/>
      <c r="E1699" s="41"/>
      <c r="F1699" s="41"/>
      <c r="G1699" s="44"/>
      <c r="H1699" s="58"/>
      <c r="I1699" s="58"/>
      <c r="L1699" s="58"/>
      <c r="M1699" s="66"/>
      <c r="N1699" s="66"/>
      <c r="O1699" s="22"/>
      <c r="P1699" s="57"/>
      <c r="Q1699" s="57"/>
      <c r="R1699" s="61"/>
    </row>
    <row r="1700" spans="1:18">
      <c r="A1700" s="21"/>
      <c r="B1700" s="51"/>
      <c r="C1700" s="53"/>
      <c r="D1700" s="53"/>
      <c r="E1700" s="41"/>
      <c r="F1700" s="41"/>
      <c r="G1700" s="44"/>
      <c r="H1700" s="58"/>
      <c r="I1700" s="58"/>
      <c r="L1700" s="58"/>
      <c r="M1700" s="66"/>
      <c r="N1700" s="66"/>
      <c r="O1700" s="22"/>
      <c r="P1700" s="57"/>
      <c r="Q1700" s="57"/>
      <c r="R1700" s="61"/>
    </row>
    <row r="1701" spans="1:18">
      <c r="A1701" s="21"/>
      <c r="B1701" s="51"/>
      <c r="C1701" s="53"/>
      <c r="D1701" s="53"/>
      <c r="E1701" s="41"/>
      <c r="F1701" s="41"/>
      <c r="G1701" s="44"/>
      <c r="H1701" s="58"/>
      <c r="I1701" s="58"/>
      <c r="L1701" s="58"/>
      <c r="M1701" s="66"/>
      <c r="N1701" s="66"/>
      <c r="O1701" s="22"/>
      <c r="P1701" s="57"/>
      <c r="Q1701" s="57"/>
      <c r="R1701" s="61"/>
    </row>
    <row r="1702" spans="1:18">
      <c r="A1702" s="21"/>
      <c r="B1702" s="51"/>
      <c r="C1702" s="53"/>
      <c r="D1702" s="53"/>
      <c r="E1702" s="41"/>
      <c r="F1702" s="41"/>
      <c r="G1702" s="44"/>
      <c r="H1702" s="58"/>
      <c r="I1702" s="58"/>
      <c r="L1702" s="58"/>
      <c r="M1702" s="66"/>
      <c r="N1702" s="66"/>
      <c r="O1702" s="22"/>
      <c r="P1702" s="57"/>
      <c r="Q1702" s="57"/>
      <c r="R1702" s="61"/>
    </row>
    <row r="1703" spans="1:18">
      <c r="A1703" s="21"/>
      <c r="B1703" s="51"/>
      <c r="C1703" s="53"/>
      <c r="D1703" s="53"/>
      <c r="E1703" s="41"/>
      <c r="F1703" s="41"/>
      <c r="G1703" s="44"/>
      <c r="H1703" s="58"/>
      <c r="I1703" s="58"/>
      <c r="L1703" s="58"/>
      <c r="M1703" s="66"/>
      <c r="N1703" s="66"/>
      <c r="O1703" s="22"/>
      <c r="P1703" s="57"/>
      <c r="Q1703" s="57"/>
      <c r="R1703" s="61"/>
    </row>
    <row r="1704" spans="1:18">
      <c r="A1704" s="21"/>
      <c r="B1704" s="51"/>
      <c r="C1704" s="53"/>
      <c r="D1704" s="53"/>
      <c r="E1704" s="41"/>
      <c r="F1704" s="41"/>
      <c r="G1704" s="44"/>
      <c r="H1704" s="58"/>
      <c r="I1704" s="58"/>
      <c r="L1704" s="58"/>
      <c r="M1704" s="66"/>
      <c r="N1704" s="66"/>
      <c r="O1704" s="22"/>
      <c r="P1704" s="57"/>
      <c r="Q1704" s="57"/>
      <c r="R1704" s="61"/>
    </row>
    <row r="1705" spans="1:18">
      <c r="A1705" s="21"/>
      <c r="B1705" s="51"/>
      <c r="C1705" s="53"/>
      <c r="D1705" s="53"/>
      <c r="E1705" s="41"/>
      <c r="F1705" s="41"/>
      <c r="G1705" s="44"/>
      <c r="H1705" s="58"/>
      <c r="I1705" s="58"/>
      <c r="L1705" s="58"/>
      <c r="M1705" s="66"/>
      <c r="N1705" s="66"/>
      <c r="O1705" s="22"/>
      <c r="P1705" s="57"/>
      <c r="Q1705" s="57"/>
      <c r="R1705" s="61"/>
    </row>
    <row r="1706" spans="1:18">
      <c r="A1706" s="21"/>
      <c r="B1706" s="51"/>
      <c r="C1706" s="53"/>
      <c r="D1706" s="53"/>
      <c r="E1706" s="41"/>
      <c r="F1706" s="41"/>
      <c r="G1706" s="44"/>
      <c r="H1706" s="58"/>
      <c r="I1706" s="58"/>
      <c r="L1706" s="58"/>
      <c r="M1706" s="66"/>
      <c r="N1706" s="66"/>
      <c r="O1706" s="22"/>
      <c r="P1706" s="57"/>
      <c r="Q1706" s="57"/>
      <c r="R1706" s="61"/>
    </row>
    <row r="1707" spans="1:18">
      <c r="A1707" s="21"/>
      <c r="B1707" s="51"/>
      <c r="C1707" s="53"/>
      <c r="D1707" s="53"/>
      <c r="E1707" s="41"/>
      <c r="F1707" s="41"/>
      <c r="G1707" s="44"/>
      <c r="H1707" s="58"/>
      <c r="I1707" s="58"/>
      <c r="L1707" s="58"/>
      <c r="M1707" s="66"/>
      <c r="N1707" s="66"/>
      <c r="O1707" s="22"/>
      <c r="P1707" s="57"/>
      <c r="Q1707" s="57"/>
      <c r="R1707" s="61"/>
    </row>
    <row r="1708" spans="1:18">
      <c r="A1708" s="21"/>
      <c r="B1708" s="51"/>
      <c r="C1708" s="53"/>
      <c r="D1708" s="53"/>
      <c r="E1708" s="41"/>
      <c r="F1708" s="41"/>
      <c r="G1708" s="44"/>
      <c r="H1708" s="58"/>
      <c r="I1708" s="58"/>
      <c r="L1708" s="58"/>
      <c r="M1708" s="66"/>
      <c r="N1708" s="66"/>
      <c r="O1708" s="22"/>
      <c r="P1708" s="57"/>
      <c r="Q1708" s="57"/>
      <c r="R1708" s="61"/>
    </row>
    <row r="1709" spans="1:18">
      <c r="A1709" s="21"/>
      <c r="B1709" s="51"/>
      <c r="C1709" s="53"/>
      <c r="D1709" s="53"/>
      <c r="E1709" s="41"/>
      <c r="F1709" s="41"/>
      <c r="G1709" s="44"/>
      <c r="H1709" s="58"/>
      <c r="I1709" s="58"/>
      <c r="L1709" s="58"/>
      <c r="M1709" s="66"/>
      <c r="N1709" s="66"/>
      <c r="O1709" s="22"/>
      <c r="P1709" s="57"/>
      <c r="Q1709" s="57"/>
      <c r="R1709" s="61"/>
    </row>
    <row r="1710" spans="1:18">
      <c r="A1710" s="21"/>
      <c r="B1710" s="51"/>
      <c r="C1710" s="53"/>
      <c r="D1710" s="53"/>
      <c r="E1710" s="41"/>
      <c r="F1710" s="41"/>
      <c r="G1710" s="44"/>
      <c r="H1710" s="58"/>
      <c r="I1710" s="58"/>
      <c r="L1710" s="58"/>
      <c r="M1710" s="66"/>
      <c r="N1710" s="66"/>
      <c r="O1710" s="22"/>
      <c r="P1710" s="57"/>
      <c r="Q1710" s="57"/>
      <c r="R1710" s="61"/>
    </row>
    <row r="1711" spans="1:18">
      <c r="A1711" s="21"/>
      <c r="B1711" s="51"/>
      <c r="C1711" s="53"/>
      <c r="D1711" s="53"/>
      <c r="E1711" s="41"/>
      <c r="F1711" s="41"/>
      <c r="G1711" s="44"/>
      <c r="H1711" s="58"/>
      <c r="I1711" s="58"/>
      <c r="L1711" s="58"/>
      <c r="M1711" s="66"/>
      <c r="N1711" s="66"/>
      <c r="O1711" s="22"/>
      <c r="P1711" s="57"/>
      <c r="Q1711" s="57"/>
      <c r="R1711" s="61"/>
    </row>
    <row r="1712" spans="1:18">
      <c r="A1712" s="21"/>
      <c r="B1712" s="51"/>
      <c r="C1712" s="53"/>
      <c r="D1712" s="53"/>
      <c r="E1712" s="41"/>
      <c r="F1712" s="41"/>
      <c r="G1712" s="44"/>
      <c r="H1712" s="58"/>
      <c r="I1712" s="58"/>
      <c r="L1712" s="58"/>
      <c r="M1712" s="66"/>
      <c r="N1712" s="66"/>
      <c r="O1712" s="22"/>
      <c r="P1712" s="57"/>
      <c r="Q1712" s="57"/>
      <c r="R1712" s="61"/>
    </row>
    <row r="1713" spans="1:18">
      <c r="A1713" s="21"/>
      <c r="B1713" s="51"/>
      <c r="C1713" s="53"/>
      <c r="D1713" s="53"/>
      <c r="E1713" s="41"/>
      <c r="F1713" s="41"/>
      <c r="G1713" s="44"/>
      <c r="H1713" s="58"/>
      <c r="I1713" s="58"/>
      <c r="L1713" s="58"/>
      <c r="M1713" s="66"/>
      <c r="N1713" s="66"/>
      <c r="O1713" s="22"/>
      <c r="P1713" s="57"/>
      <c r="Q1713" s="57"/>
      <c r="R1713" s="61"/>
    </row>
    <row r="1714" spans="1:18">
      <c r="A1714" s="21"/>
      <c r="B1714" s="51"/>
      <c r="C1714" s="53"/>
      <c r="D1714" s="53"/>
      <c r="E1714" s="41"/>
      <c r="F1714" s="41"/>
      <c r="G1714" s="44"/>
      <c r="H1714" s="58"/>
      <c r="I1714" s="58"/>
      <c r="L1714" s="58"/>
      <c r="M1714" s="66"/>
      <c r="N1714" s="66"/>
      <c r="O1714" s="22"/>
      <c r="P1714" s="57"/>
      <c r="Q1714" s="57"/>
      <c r="R1714" s="61"/>
    </row>
    <row r="1715" spans="1:18">
      <c r="A1715" s="21"/>
      <c r="B1715" s="51"/>
      <c r="C1715" s="53"/>
      <c r="D1715" s="53"/>
      <c r="E1715" s="41"/>
      <c r="F1715" s="41"/>
      <c r="G1715" s="44"/>
      <c r="H1715" s="58"/>
      <c r="I1715" s="58"/>
      <c r="L1715" s="58"/>
      <c r="M1715" s="66"/>
      <c r="N1715" s="66"/>
      <c r="O1715" s="22"/>
      <c r="P1715" s="57"/>
      <c r="Q1715" s="57"/>
      <c r="R1715" s="61"/>
    </row>
    <row r="1716" spans="1:18">
      <c r="A1716" s="21"/>
      <c r="B1716" s="51"/>
      <c r="C1716" s="53"/>
      <c r="D1716" s="53"/>
      <c r="E1716" s="41"/>
      <c r="F1716" s="41"/>
      <c r="G1716" s="44"/>
      <c r="H1716" s="58"/>
      <c r="I1716" s="58"/>
      <c r="L1716" s="58"/>
      <c r="M1716" s="66"/>
      <c r="N1716" s="66"/>
      <c r="O1716" s="22"/>
      <c r="P1716" s="57"/>
      <c r="Q1716" s="57"/>
      <c r="R1716" s="61"/>
    </row>
    <row r="1717" spans="1:18">
      <c r="A1717" s="21"/>
      <c r="B1717" s="51"/>
      <c r="C1717" s="53"/>
      <c r="D1717" s="53"/>
      <c r="E1717" s="41"/>
      <c r="F1717" s="41"/>
      <c r="G1717" s="44"/>
      <c r="H1717" s="58"/>
      <c r="I1717" s="58"/>
      <c r="L1717" s="58"/>
      <c r="M1717" s="66"/>
      <c r="N1717" s="66"/>
      <c r="O1717" s="22"/>
      <c r="P1717" s="57"/>
      <c r="Q1717" s="57"/>
      <c r="R1717" s="61"/>
    </row>
    <row r="1718" spans="1:18">
      <c r="A1718" s="21"/>
      <c r="B1718" s="51"/>
      <c r="C1718" s="53"/>
      <c r="D1718" s="53"/>
      <c r="E1718" s="41"/>
      <c r="F1718" s="41"/>
      <c r="G1718" s="44"/>
      <c r="H1718" s="58"/>
      <c r="I1718" s="58"/>
      <c r="L1718" s="58"/>
      <c r="M1718" s="66"/>
      <c r="N1718" s="66"/>
      <c r="O1718" s="22"/>
      <c r="P1718" s="57"/>
      <c r="Q1718" s="57"/>
      <c r="R1718" s="61"/>
    </row>
    <row r="1719" spans="1:18">
      <c r="A1719" s="21"/>
      <c r="B1719" s="51"/>
      <c r="C1719" s="53"/>
      <c r="D1719" s="53"/>
      <c r="E1719" s="41"/>
      <c r="F1719" s="41"/>
      <c r="G1719" s="44"/>
      <c r="H1719" s="58"/>
      <c r="I1719" s="58"/>
      <c r="L1719" s="58"/>
      <c r="M1719" s="66"/>
      <c r="N1719" s="66"/>
      <c r="O1719" s="22"/>
      <c r="P1719" s="57"/>
      <c r="Q1719" s="57"/>
      <c r="R1719" s="61"/>
    </row>
    <row r="1720" spans="1:18">
      <c r="A1720" s="21"/>
      <c r="B1720" s="51"/>
      <c r="C1720" s="53"/>
      <c r="D1720" s="53"/>
      <c r="E1720" s="41"/>
      <c r="F1720" s="41"/>
      <c r="G1720" s="44"/>
      <c r="H1720" s="58"/>
      <c r="I1720" s="58"/>
      <c r="L1720" s="58"/>
      <c r="M1720" s="66"/>
      <c r="N1720" s="66"/>
      <c r="O1720" s="22"/>
      <c r="P1720" s="57"/>
      <c r="Q1720" s="57"/>
      <c r="R1720" s="61"/>
    </row>
    <row r="1721" spans="1:18">
      <c r="A1721" s="21"/>
      <c r="B1721" s="51"/>
      <c r="C1721" s="53"/>
      <c r="D1721" s="53"/>
      <c r="E1721" s="41"/>
      <c r="F1721" s="41"/>
      <c r="G1721" s="44"/>
      <c r="H1721" s="58"/>
      <c r="I1721" s="58"/>
      <c r="L1721" s="58"/>
      <c r="M1721" s="66"/>
      <c r="N1721" s="66"/>
      <c r="O1721" s="22"/>
      <c r="P1721" s="57"/>
      <c r="Q1721" s="57"/>
      <c r="R1721" s="61"/>
    </row>
    <row r="1722" spans="1:18">
      <c r="A1722" s="21"/>
      <c r="B1722" s="51"/>
      <c r="C1722" s="53"/>
      <c r="D1722" s="53"/>
      <c r="E1722" s="41"/>
      <c r="F1722" s="41"/>
      <c r="G1722" s="44"/>
      <c r="H1722" s="58"/>
      <c r="I1722" s="58"/>
      <c r="L1722" s="58"/>
      <c r="M1722" s="66"/>
      <c r="N1722" s="66"/>
      <c r="O1722" s="22"/>
      <c r="P1722" s="57"/>
      <c r="Q1722" s="57"/>
      <c r="R1722" s="61"/>
    </row>
    <row r="1723" spans="1:18">
      <c r="A1723" s="21"/>
      <c r="B1723" s="51"/>
      <c r="C1723" s="53"/>
      <c r="D1723" s="53"/>
      <c r="E1723" s="41"/>
      <c r="F1723" s="41"/>
      <c r="G1723" s="44"/>
      <c r="H1723" s="58"/>
      <c r="I1723" s="58"/>
      <c r="L1723" s="58"/>
      <c r="M1723" s="66"/>
      <c r="N1723" s="66"/>
      <c r="O1723" s="22"/>
      <c r="P1723" s="57"/>
      <c r="Q1723" s="57"/>
      <c r="R1723" s="61"/>
    </row>
    <row r="1724" spans="1:18">
      <c r="A1724" s="21"/>
      <c r="B1724" s="51"/>
      <c r="C1724" s="53"/>
      <c r="D1724" s="53"/>
      <c r="E1724" s="41"/>
      <c r="F1724" s="41"/>
      <c r="G1724" s="44"/>
      <c r="H1724" s="58"/>
      <c r="I1724" s="58"/>
      <c r="L1724" s="58"/>
      <c r="M1724" s="66"/>
      <c r="N1724" s="66"/>
      <c r="O1724" s="22"/>
      <c r="P1724" s="57"/>
      <c r="Q1724" s="57"/>
      <c r="R1724" s="61"/>
    </row>
    <row r="1725" spans="1:18">
      <c r="A1725" s="21"/>
      <c r="B1725" s="51"/>
      <c r="C1725" s="53"/>
      <c r="D1725" s="53"/>
      <c r="E1725" s="41"/>
      <c r="F1725" s="41"/>
      <c r="G1725" s="44"/>
      <c r="H1725" s="58"/>
      <c r="I1725" s="58"/>
      <c r="L1725" s="58"/>
      <c r="M1725" s="66"/>
      <c r="N1725" s="66"/>
      <c r="O1725" s="22"/>
      <c r="P1725" s="57"/>
      <c r="Q1725" s="57"/>
      <c r="R1725" s="61"/>
    </row>
    <row r="1726" spans="1:18">
      <c r="A1726" s="21"/>
      <c r="B1726" s="51"/>
      <c r="C1726" s="53"/>
      <c r="D1726" s="53"/>
      <c r="E1726" s="41"/>
      <c r="F1726" s="41"/>
      <c r="G1726" s="44"/>
      <c r="H1726" s="58"/>
      <c r="I1726" s="58"/>
      <c r="L1726" s="58"/>
      <c r="M1726" s="66"/>
      <c r="N1726" s="66"/>
      <c r="O1726" s="22"/>
      <c r="P1726" s="57"/>
      <c r="Q1726" s="57"/>
      <c r="R1726" s="61"/>
    </row>
    <row r="1727" spans="1:18">
      <c r="A1727" s="21"/>
      <c r="B1727" s="51"/>
      <c r="C1727" s="53"/>
      <c r="D1727" s="53"/>
      <c r="E1727" s="41"/>
      <c r="F1727" s="41"/>
      <c r="G1727" s="44"/>
      <c r="H1727" s="58"/>
      <c r="I1727" s="58"/>
      <c r="L1727" s="58"/>
      <c r="M1727" s="66"/>
      <c r="N1727" s="66"/>
      <c r="O1727" s="22"/>
      <c r="P1727" s="57"/>
      <c r="Q1727" s="57"/>
      <c r="R1727" s="61"/>
    </row>
    <row r="1728" spans="1:18">
      <c r="A1728" s="21"/>
      <c r="B1728" s="51"/>
      <c r="C1728" s="53"/>
      <c r="D1728" s="53"/>
      <c r="E1728" s="41"/>
      <c r="F1728" s="41"/>
      <c r="G1728" s="44"/>
      <c r="H1728" s="58"/>
      <c r="I1728" s="58"/>
      <c r="L1728" s="58"/>
      <c r="M1728" s="66"/>
      <c r="N1728" s="66"/>
      <c r="O1728" s="22"/>
      <c r="P1728" s="57"/>
      <c r="Q1728" s="57"/>
      <c r="R1728" s="61"/>
    </row>
    <row r="1729" spans="1:18">
      <c r="A1729" s="21"/>
      <c r="B1729" s="51"/>
      <c r="C1729" s="53"/>
      <c r="D1729" s="53"/>
      <c r="E1729" s="41"/>
      <c r="F1729" s="41"/>
      <c r="G1729" s="44"/>
      <c r="H1729" s="58"/>
      <c r="I1729" s="58"/>
      <c r="L1729" s="58"/>
      <c r="M1729" s="66"/>
      <c r="N1729" s="66"/>
      <c r="O1729" s="22"/>
      <c r="P1729" s="57"/>
      <c r="Q1729" s="57"/>
      <c r="R1729" s="61"/>
    </row>
    <row r="1730" spans="1:18">
      <c r="A1730" s="21"/>
      <c r="B1730" s="51"/>
      <c r="C1730" s="53"/>
      <c r="D1730" s="53"/>
      <c r="E1730" s="41"/>
      <c r="F1730" s="41"/>
      <c r="G1730" s="44"/>
      <c r="H1730" s="58"/>
      <c r="I1730" s="58"/>
      <c r="L1730" s="58"/>
      <c r="M1730" s="66"/>
      <c r="N1730" s="66"/>
      <c r="O1730" s="22"/>
      <c r="P1730" s="57"/>
      <c r="Q1730" s="57"/>
      <c r="R1730" s="61"/>
    </row>
    <row r="1731" spans="1:18">
      <c r="A1731" s="21"/>
      <c r="B1731" s="51"/>
      <c r="C1731" s="53"/>
      <c r="D1731" s="53"/>
      <c r="E1731" s="41"/>
      <c r="F1731" s="41"/>
      <c r="G1731" s="44"/>
      <c r="H1731" s="58"/>
      <c r="I1731" s="58"/>
      <c r="L1731" s="58"/>
      <c r="M1731" s="66"/>
      <c r="N1731" s="66"/>
      <c r="O1731" s="22"/>
      <c r="P1731" s="57"/>
      <c r="Q1731" s="57"/>
      <c r="R1731" s="61"/>
    </row>
    <row r="1732" spans="1:18">
      <c r="A1732" s="21"/>
      <c r="B1732" s="51"/>
      <c r="C1732" s="53"/>
      <c r="D1732" s="53"/>
      <c r="E1732" s="41"/>
      <c r="F1732" s="41"/>
      <c r="G1732" s="44"/>
      <c r="H1732" s="58"/>
      <c r="I1732" s="58"/>
      <c r="L1732" s="58"/>
      <c r="M1732" s="66"/>
      <c r="N1732" s="66"/>
      <c r="O1732" s="22"/>
      <c r="P1732" s="57"/>
      <c r="Q1732" s="57"/>
      <c r="R1732" s="61"/>
    </row>
    <row r="1733" spans="1:18">
      <c r="A1733" s="21"/>
      <c r="B1733" s="51"/>
      <c r="C1733" s="53"/>
      <c r="D1733" s="53"/>
      <c r="E1733" s="41"/>
      <c r="F1733" s="41"/>
      <c r="G1733" s="44"/>
      <c r="H1733" s="58"/>
      <c r="I1733" s="58"/>
      <c r="L1733" s="58"/>
      <c r="M1733" s="66"/>
      <c r="N1733" s="66"/>
      <c r="O1733" s="22"/>
      <c r="P1733" s="57"/>
      <c r="Q1733" s="57"/>
      <c r="R1733" s="61"/>
    </row>
    <row r="1734" spans="1:18">
      <c r="A1734" s="21"/>
      <c r="B1734" s="51"/>
      <c r="C1734" s="53"/>
      <c r="D1734" s="53"/>
      <c r="E1734" s="41"/>
      <c r="F1734" s="41"/>
      <c r="G1734" s="44"/>
      <c r="H1734" s="58"/>
      <c r="I1734" s="58"/>
      <c r="L1734" s="58"/>
      <c r="M1734" s="66"/>
      <c r="N1734" s="66"/>
      <c r="O1734" s="22"/>
      <c r="P1734" s="57"/>
      <c r="Q1734" s="57"/>
      <c r="R1734" s="61"/>
    </row>
    <row r="1735" spans="1:18">
      <c r="A1735" s="21"/>
      <c r="B1735" s="51"/>
      <c r="C1735" s="53"/>
      <c r="D1735" s="53"/>
      <c r="E1735" s="41"/>
      <c r="F1735" s="41"/>
      <c r="G1735" s="44"/>
      <c r="H1735" s="58"/>
      <c r="I1735" s="58"/>
      <c r="L1735" s="58"/>
      <c r="M1735" s="66"/>
      <c r="N1735" s="66"/>
      <c r="O1735" s="22"/>
      <c r="P1735" s="57"/>
      <c r="Q1735" s="57"/>
      <c r="R1735" s="61"/>
    </row>
    <row r="1736" spans="1:18">
      <c r="A1736" s="21"/>
      <c r="B1736" s="51"/>
      <c r="C1736" s="53"/>
      <c r="D1736" s="53"/>
      <c r="E1736" s="41"/>
      <c r="F1736" s="41"/>
      <c r="G1736" s="44"/>
      <c r="H1736" s="58"/>
      <c r="I1736" s="58"/>
      <c r="L1736" s="58"/>
      <c r="M1736" s="66"/>
      <c r="N1736" s="66"/>
      <c r="O1736" s="22"/>
      <c r="P1736" s="57"/>
      <c r="Q1736" s="57"/>
      <c r="R1736" s="61"/>
    </row>
    <row r="1737" spans="1:18">
      <c r="A1737" s="21"/>
      <c r="B1737" s="51"/>
      <c r="C1737" s="53"/>
      <c r="D1737" s="53"/>
      <c r="E1737" s="41"/>
      <c r="F1737" s="41"/>
      <c r="G1737" s="44"/>
      <c r="H1737" s="58"/>
      <c r="I1737" s="58"/>
      <c r="L1737" s="58"/>
      <c r="M1737" s="66"/>
      <c r="N1737" s="66"/>
      <c r="O1737" s="22"/>
      <c r="P1737" s="57"/>
      <c r="Q1737" s="57"/>
      <c r="R1737" s="61"/>
    </row>
    <row r="1738" spans="1:18">
      <c r="A1738" s="21"/>
      <c r="B1738" s="51"/>
      <c r="C1738" s="53"/>
      <c r="D1738" s="53"/>
      <c r="E1738" s="41"/>
      <c r="F1738" s="41"/>
      <c r="G1738" s="44"/>
      <c r="H1738" s="58"/>
      <c r="I1738" s="58"/>
      <c r="L1738" s="58"/>
      <c r="M1738" s="66"/>
      <c r="N1738" s="66"/>
      <c r="O1738" s="22"/>
      <c r="P1738" s="57"/>
      <c r="Q1738" s="57"/>
      <c r="R1738" s="61"/>
    </row>
    <row r="1739" spans="1:18">
      <c r="A1739" s="21"/>
      <c r="B1739" s="51"/>
      <c r="C1739" s="53"/>
      <c r="D1739" s="53"/>
      <c r="E1739" s="41"/>
      <c r="F1739" s="41"/>
      <c r="G1739" s="44"/>
      <c r="H1739" s="58"/>
      <c r="I1739" s="58"/>
      <c r="L1739" s="58"/>
      <c r="M1739" s="66"/>
      <c r="N1739" s="66"/>
      <c r="O1739" s="22"/>
      <c r="P1739" s="57"/>
      <c r="Q1739" s="57"/>
      <c r="R1739" s="61"/>
    </row>
    <row r="1740" spans="1:18">
      <c r="A1740" s="21"/>
      <c r="B1740" s="51"/>
      <c r="C1740" s="53"/>
      <c r="D1740" s="53"/>
      <c r="E1740" s="41"/>
      <c r="F1740" s="41"/>
      <c r="G1740" s="44"/>
      <c r="H1740" s="58"/>
      <c r="I1740" s="58"/>
      <c r="L1740" s="58"/>
      <c r="M1740" s="66"/>
      <c r="N1740" s="66"/>
      <c r="O1740" s="22"/>
      <c r="P1740" s="57"/>
      <c r="Q1740" s="57"/>
      <c r="R1740" s="61"/>
    </row>
    <row r="1741" spans="1:18">
      <c r="A1741" s="21"/>
      <c r="B1741" s="51"/>
      <c r="C1741" s="53"/>
      <c r="D1741" s="53"/>
      <c r="E1741" s="41"/>
      <c r="F1741" s="41"/>
      <c r="G1741" s="44"/>
      <c r="H1741" s="58"/>
      <c r="I1741" s="58"/>
      <c r="L1741" s="58"/>
      <c r="M1741" s="66"/>
      <c r="N1741" s="66"/>
      <c r="O1741" s="22"/>
      <c r="P1741" s="57"/>
      <c r="Q1741" s="57"/>
      <c r="R1741" s="61"/>
    </row>
    <row r="1742" spans="1:18">
      <c r="A1742" s="21"/>
      <c r="B1742" s="51"/>
      <c r="C1742" s="53"/>
      <c r="D1742" s="53"/>
      <c r="E1742" s="41"/>
      <c r="F1742" s="41"/>
      <c r="G1742" s="44"/>
      <c r="H1742" s="58"/>
      <c r="I1742" s="58"/>
      <c r="L1742" s="58"/>
      <c r="M1742" s="66"/>
      <c r="N1742" s="66"/>
      <c r="O1742" s="22"/>
      <c r="P1742" s="57"/>
      <c r="Q1742" s="57"/>
      <c r="R1742" s="61"/>
    </row>
    <row r="1743" spans="1:18">
      <c r="A1743" s="21"/>
      <c r="B1743" s="51"/>
      <c r="C1743" s="53"/>
      <c r="D1743" s="53"/>
      <c r="E1743" s="41"/>
      <c r="F1743" s="41"/>
      <c r="G1743" s="44"/>
      <c r="H1743" s="58"/>
      <c r="I1743" s="58"/>
      <c r="L1743" s="58"/>
      <c r="M1743" s="66"/>
      <c r="N1743" s="66"/>
      <c r="O1743" s="22"/>
      <c r="P1743" s="57"/>
      <c r="Q1743" s="57"/>
      <c r="R1743" s="61"/>
    </row>
    <row r="1744" spans="1:18">
      <c r="A1744" s="21"/>
      <c r="B1744" s="51"/>
      <c r="C1744" s="53"/>
      <c r="D1744" s="53"/>
      <c r="E1744" s="41"/>
      <c r="F1744" s="41"/>
      <c r="G1744" s="44"/>
      <c r="H1744" s="58"/>
      <c r="I1744" s="58"/>
      <c r="L1744" s="58"/>
      <c r="M1744" s="66"/>
      <c r="N1744" s="66"/>
      <c r="O1744" s="22"/>
      <c r="P1744" s="57"/>
      <c r="Q1744" s="57"/>
      <c r="R1744" s="61"/>
    </row>
    <row r="1745" spans="1:18">
      <c r="A1745" s="21"/>
      <c r="B1745" s="51"/>
      <c r="C1745" s="53"/>
      <c r="D1745" s="53"/>
      <c r="E1745" s="41"/>
      <c r="F1745" s="41"/>
      <c r="G1745" s="44"/>
      <c r="H1745" s="58"/>
      <c r="I1745" s="58"/>
      <c r="L1745" s="58"/>
      <c r="M1745" s="66"/>
      <c r="N1745" s="66"/>
      <c r="O1745" s="22"/>
      <c r="P1745" s="57"/>
      <c r="Q1745" s="57"/>
      <c r="R1745" s="61"/>
    </row>
    <row r="1746" spans="1:18">
      <c r="A1746" s="21"/>
      <c r="B1746" s="51"/>
      <c r="C1746" s="53"/>
      <c r="D1746" s="53"/>
      <c r="E1746" s="41"/>
      <c r="F1746" s="41"/>
      <c r="G1746" s="44"/>
      <c r="H1746" s="58"/>
      <c r="I1746" s="58"/>
      <c r="L1746" s="58"/>
      <c r="M1746" s="66"/>
      <c r="N1746" s="66"/>
      <c r="O1746" s="22"/>
      <c r="P1746" s="57"/>
      <c r="Q1746" s="57"/>
      <c r="R1746" s="61"/>
    </row>
    <row r="1747" spans="1:18">
      <c r="A1747" s="21"/>
      <c r="B1747" s="51"/>
      <c r="C1747" s="53"/>
      <c r="D1747" s="53"/>
      <c r="E1747" s="41"/>
      <c r="F1747" s="41"/>
      <c r="G1747" s="44"/>
      <c r="H1747" s="58"/>
      <c r="I1747" s="58"/>
      <c r="L1747" s="58"/>
      <c r="M1747" s="66"/>
      <c r="N1747" s="66"/>
      <c r="O1747" s="22"/>
      <c r="P1747" s="57"/>
      <c r="Q1747" s="57"/>
      <c r="R1747" s="61"/>
    </row>
    <row r="1748" spans="1:18">
      <c r="A1748" s="21"/>
      <c r="B1748" s="51"/>
      <c r="C1748" s="53"/>
      <c r="D1748" s="53"/>
      <c r="E1748" s="41"/>
      <c r="F1748" s="41"/>
      <c r="G1748" s="44"/>
      <c r="H1748" s="58"/>
      <c r="I1748" s="58"/>
      <c r="L1748" s="58"/>
      <c r="M1748" s="66"/>
      <c r="N1748" s="66"/>
      <c r="O1748" s="22"/>
      <c r="P1748" s="57"/>
      <c r="Q1748" s="57"/>
      <c r="R1748" s="61"/>
    </row>
    <row r="1749" spans="1:18">
      <c r="A1749" s="21"/>
      <c r="B1749" s="51"/>
      <c r="C1749" s="53"/>
      <c r="D1749" s="53"/>
      <c r="E1749" s="41"/>
      <c r="F1749" s="41"/>
      <c r="G1749" s="44"/>
      <c r="H1749" s="58"/>
      <c r="I1749" s="58"/>
      <c r="L1749" s="58"/>
      <c r="M1749" s="66"/>
      <c r="N1749" s="66"/>
      <c r="O1749" s="22"/>
      <c r="P1749" s="57"/>
      <c r="Q1749" s="57"/>
      <c r="R1749" s="61"/>
    </row>
    <row r="1750" spans="1:18">
      <c r="A1750" s="21"/>
      <c r="B1750" s="51"/>
      <c r="C1750" s="53"/>
      <c r="D1750" s="53"/>
      <c r="E1750" s="41"/>
      <c r="F1750" s="41"/>
      <c r="G1750" s="44"/>
      <c r="H1750" s="58"/>
      <c r="I1750" s="58"/>
      <c r="L1750" s="58"/>
      <c r="M1750" s="66"/>
      <c r="N1750" s="66"/>
      <c r="O1750" s="22"/>
      <c r="P1750" s="57"/>
      <c r="Q1750" s="57"/>
      <c r="R1750" s="61"/>
    </row>
    <row r="1751" spans="1:18">
      <c r="A1751" s="21"/>
      <c r="B1751" s="51"/>
      <c r="C1751" s="53"/>
      <c r="D1751" s="53"/>
      <c r="E1751" s="41"/>
      <c r="F1751" s="41"/>
      <c r="G1751" s="44"/>
      <c r="H1751" s="58"/>
      <c r="I1751" s="58"/>
      <c r="L1751" s="58"/>
      <c r="M1751" s="66"/>
      <c r="N1751" s="66"/>
      <c r="O1751" s="22"/>
      <c r="P1751" s="57"/>
      <c r="Q1751" s="57"/>
      <c r="R1751" s="61"/>
    </row>
    <row r="1752" spans="1:18">
      <c r="A1752" s="21"/>
      <c r="B1752" s="51"/>
      <c r="C1752" s="53"/>
      <c r="D1752" s="53"/>
      <c r="E1752" s="41"/>
      <c r="F1752" s="41"/>
      <c r="G1752" s="44"/>
      <c r="H1752" s="58"/>
      <c r="I1752" s="58"/>
      <c r="L1752" s="58"/>
      <c r="M1752" s="66"/>
      <c r="N1752" s="66"/>
      <c r="O1752" s="22"/>
      <c r="P1752" s="57"/>
      <c r="Q1752" s="57"/>
      <c r="R1752" s="61"/>
    </row>
    <row r="1753" spans="1:18">
      <c r="A1753" s="21"/>
      <c r="B1753" s="51"/>
      <c r="C1753" s="53"/>
      <c r="D1753" s="53"/>
      <c r="E1753" s="41"/>
      <c r="F1753" s="41"/>
      <c r="G1753" s="44"/>
      <c r="H1753" s="58"/>
      <c r="I1753" s="58"/>
      <c r="L1753" s="58"/>
      <c r="M1753" s="66"/>
      <c r="N1753" s="66"/>
      <c r="O1753" s="22"/>
      <c r="P1753" s="57"/>
      <c r="Q1753" s="57"/>
      <c r="R1753" s="61"/>
    </row>
    <row r="1754" spans="1:18">
      <c r="A1754" s="21"/>
      <c r="B1754" s="51"/>
      <c r="C1754" s="53"/>
      <c r="D1754" s="53"/>
      <c r="E1754" s="41"/>
      <c r="F1754" s="41"/>
      <c r="G1754" s="44"/>
      <c r="H1754" s="58"/>
      <c r="I1754" s="58"/>
      <c r="L1754" s="58"/>
      <c r="M1754" s="66"/>
      <c r="N1754" s="66"/>
      <c r="O1754" s="22"/>
      <c r="P1754" s="57"/>
      <c r="Q1754" s="57"/>
      <c r="R1754" s="61"/>
    </row>
    <row r="1755" spans="1:18">
      <c r="A1755" s="21"/>
      <c r="B1755" s="51"/>
      <c r="C1755" s="53"/>
      <c r="D1755" s="53"/>
      <c r="E1755" s="41"/>
      <c r="F1755" s="41"/>
      <c r="G1755" s="44"/>
      <c r="H1755" s="58"/>
      <c r="I1755" s="58"/>
      <c r="L1755" s="58"/>
      <c r="M1755" s="66"/>
      <c r="N1755" s="66"/>
      <c r="O1755" s="22"/>
      <c r="P1755" s="57"/>
      <c r="Q1755" s="57"/>
      <c r="R1755" s="61"/>
    </row>
    <row r="1756" spans="1:18">
      <c r="A1756" s="21"/>
      <c r="B1756" s="51"/>
      <c r="C1756" s="53"/>
      <c r="D1756" s="53"/>
      <c r="E1756" s="41"/>
      <c r="F1756" s="41"/>
      <c r="G1756" s="44"/>
      <c r="H1756" s="58"/>
      <c r="I1756" s="58"/>
      <c r="L1756" s="58"/>
      <c r="M1756" s="66"/>
      <c r="N1756" s="66"/>
      <c r="O1756" s="22"/>
      <c r="P1756" s="57"/>
      <c r="Q1756" s="57"/>
      <c r="R1756" s="61"/>
    </row>
    <row r="1757" spans="1:18">
      <c r="A1757" s="21"/>
      <c r="B1757" s="51"/>
      <c r="C1757" s="53"/>
      <c r="D1757" s="53"/>
      <c r="E1757" s="41"/>
      <c r="F1757" s="41"/>
      <c r="G1757" s="44"/>
      <c r="H1757" s="58"/>
      <c r="I1757" s="58"/>
      <c r="L1757" s="58"/>
      <c r="M1757" s="66"/>
      <c r="N1757" s="66"/>
      <c r="O1757" s="22"/>
      <c r="P1757" s="57"/>
      <c r="Q1757" s="57"/>
      <c r="R1757" s="61"/>
    </row>
    <row r="1758" spans="1:18">
      <c r="A1758" s="21"/>
      <c r="B1758" s="51"/>
      <c r="C1758" s="53"/>
      <c r="D1758" s="53"/>
      <c r="E1758" s="41"/>
      <c r="F1758" s="41"/>
      <c r="G1758" s="44"/>
      <c r="H1758" s="58"/>
      <c r="I1758" s="58"/>
      <c r="L1758" s="58"/>
      <c r="M1758" s="66"/>
      <c r="N1758" s="66"/>
      <c r="O1758" s="22"/>
      <c r="P1758" s="57"/>
      <c r="Q1758" s="57"/>
      <c r="R1758" s="61"/>
    </row>
    <row r="1759" spans="1:18">
      <c r="A1759" s="21"/>
      <c r="B1759" s="51"/>
      <c r="C1759" s="53"/>
      <c r="D1759" s="53"/>
      <c r="E1759" s="41"/>
      <c r="F1759" s="41"/>
      <c r="G1759" s="44"/>
      <c r="H1759" s="58"/>
      <c r="I1759" s="58"/>
      <c r="L1759" s="58"/>
      <c r="M1759" s="66"/>
      <c r="N1759" s="66"/>
      <c r="O1759" s="22"/>
      <c r="P1759" s="57"/>
      <c r="Q1759" s="57"/>
      <c r="R1759" s="61"/>
    </row>
    <row r="1760" spans="1:18">
      <c r="A1760" s="21"/>
      <c r="B1760" s="51"/>
      <c r="C1760" s="53"/>
      <c r="D1760" s="53"/>
      <c r="E1760" s="41"/>
      <c r="F1760" s="41"/>
      <c r="G1760" s="44"/>
      <c r="H1760" s="58"/>
      <c r="I1760" s="58"/>
      <c r="L1760" s="58"/>
      <c r="M1760" s="66"/>
      <c r="N1760" s="66"/>
      <c r="O1760" s="22"/>
      <c r="P1760" s="57"/>
      <c r="Q1760" s="57"/>
      <c r="R1760" s="61"/>
    </row>
    <row r="1761" spans="1:18">
      <c r="A1761" s="21"/>
      <c r="B1761" s="51"/>
      <c r="C1761" s="53"/>
      <c r="D1761" s="53"/>
      <c r="E1761" s="41"/>
      <c r="F1761" s="41"/>
      <c r="G1761" s="44"/>
      <c r="H1761" s="58"/>
      <c r="I1761" s="58"/>
      <c r="L1761" s="58"/>
      <c r="M1761" s="66"/>
      <c r="N1761" s="66"/>
      <c r="O1761" s="22"/>
      <c r="P1761" s="57"/>
      <c r="Q1761" s="57"/>
      <c r="R1761" s="61"/>
    </row>
    <row r="1762" spans="1:18">
      <c r="A1762" s="21"/>
      <c r="B1762" s="51"/>
      <c r="C1762" s="53"/>
      <c r="D1762" s="53"/>
      <c r="E1762" s="41"/>
      <c r="F1762" s="41"/>
      <c r="G1762" s="44"/>
      <c r="H1762" s="58"/>
      <c r="I1762" s="58"/>
      <c r="L1762" s="58"/>
      <c r="M1762" s="66"/>
      <c r="N1762" s="66"/>
      <c r="O1762" s="22"/>
      <c r="P1762" s="57"/>
      <c r="Q1762" s="57"/>
      <c r="R1762" s="61"/>
    </row>
    <row r="1763" spans="1:18">
      <c r="A1763" s="21"/>
      <c r="B1763" s="51"/>
      <c r="C1763" s="53"/>
      <c r="D1763" s="53"/>
      <c r="E1763" s="41"/>
      <c r="F1763" s="41"/>
      <c r="G1763" s="44"/>
      <c r="H1763" s="58"/>
      <c r="I1763" s="58"/>
      <c r="L1763" s="58"/>
      <c r="M1763" s="66"/>
      <c r="N1763" s="66"/>
      <c r="O1763" s="22"/>
      <c r="P1763" s="57"/>
      <c r="Q1763" s="57"/>
      <c r="R1763" s="61"/>
    </row>
    <row r="1764" spans="1:18">
      <c r="A1764" s="21"/>
      <c r="B1764" s="51"/>
      <c r="C1764" s="53"/>
      <c r="D1764" s="53"/>
      <c r="E1764" s="41"/>
      <c r="F1764" s="41"/>
      <c r="G1764" s="44"/>
      <c r="H1764" s="58"/>
      <c r="I1764" s="58"/>
      <c r="L1764" s="58"/>
      <c r="M1764" s="66"/>
      <c r="N1764" s="66"/>
      <c r="O1764" s="22"/>
      <c r="P1764" s="57"/>
      <c r="Q1764" s="57"/>
      <c r="R1764" s="61"/>
    </row>
    <row r="1765" spans="1:18">
      <c r="A1765" s="21"/>
      <c r="B1765" s="51"/>
      <c r="C1765" s="53"/>
      <c r="D1765" s="53"/>
      <c r="E1765" s="41"/>
      <c r="F1765" s="41"/>
      <c r="G1765" s="44"/>
      <c r="H1765" s="58"/>
      <c r="I1765" s="58"/>
      <c r="L1765" s="58"/>
      <c r="M1765" s="66"/>
      <c r="N1765" s="66"/>
      <c r="O1765" s="22"/>
      <c r="P1765" s="57"/>
      <c r="Q1765" s="57"/>
      <c r="R1765" s="61"/>
    </row>
    <row r="1766" spans="1:18">
      <c r="A1766" s="21"/>
      <c r="B1766" s="51"/>
      <c r="C1766" s="53"/>
      <c r="D1766" s="53"/>
      <c r="E1766" s="41"/>
      <c r="F1766" s="41"/>
      <c r="G1766" s="44"/>
      <c r="H1766" s="58"/>
      <c r="I1766" s="58"/>
      <c r="L1766" s="58"/>
      <c r="M1766" s="66"/>
      <c r="N1766" s="66"/>
      <c r="O1766" s="22"/>
      <c r="P1766" s="57"/>
      <c r="Q1766" s="57"/>
      <c r="R1766" s="61"/>
    </row>
    <row r="1767" spans="1:18">
      <c r="A1767" s="21"/>
      <c r="B1767" s="51"/>
      <c r="C1767" s="53"/>
      <c r="D1767" s="53"/>
      <c r="E1767" s="41"/>
      <c r="F1767" s="41"/>
      <c r="G1767" s="44"/>
      <c r="H1767" s="58"/>
      <c r="I1767" s="58"/>
      <c r="L1767" s="58"/>
      <c r="M1767" s="66"/>
      <c r="N1767" s="66"/>
      <c r="O1767" s="22"/>
      <c r="P1767" s="57"/>
      <c r="Q1767" s="57"/>
      <c r="R1767" s="61"/>
    </row>
    <row r="1768" spans="1:18">
      <c r="A1768" s="21"/>
      <c r="B1768" s="51"/>
      <c r="C1768" s="53"/>
      <c r="D1768" s="53"/>
      <c r="E1768" s="41"/>
      <c r="F1768" s="41"/>
      <c r="G1768" s="44"/>
      <c r="H1768" s="58"/>
      <c r="I1768" s="58"/>
      <c r="L1768" s="58"/>
      <c r="M1768" s="66"/>
      <c r="N1768" s="66"/>
      <c r="O1768" s="22"/>
      <c r="P1768" s="57"/>
      <c r="Q1768" s="57"/>
      <c r="R1768" s="61"/>
    </row>
    <row r="1769" spans="1:18">
      <c r="A1769" s="21"/>
      <c r="B1769" s="51"/>
      <c r="C1769" s="53"/>
      <c r="D1769" s="53"/>
      <c r="E1769" s="41"/>
      <c r="F1769" s="41"/>
      <c r="G1769" s="44"/>
      <c r="H1769" s="58"/>
      <c r="I1769" s="58"/>
      <c r="L1769" s="58"/>
      <c r="M1769" s="66"/>
      <c r="N1769" s="66"/>
      <c r="O1769" s="22"/>
      <c r="P1769" s="57"/>
      <c r="Q1769" s="57"/>
      <c r="R1769" s="61"/>
    </row>
    <row r="1770" spans="1:18">
      <c r="A1770" s="21"/>
      <c r="B1770" s="51"/>
      <c r="C1770" s="53"/>
      <c r="D1770" s="53"/>
      <c r="E1770" s="41"/>
      <c r="F1770" s="41"/>
      <c r="G1770" s="44"/>
      <c r="H1770" s="58"/>
      <c r="I1770" s="58"/>
      <c r="L1770" s="58"/>
      <c r="M1770" s="66"/>
      <c r="N1770" s="66"/>
      <c r="O1770" s="22"/>
      <c r="P1770" s="57"/>
      <c r="Q1770" s="57"/>
      <c r="R1770" s="61"/>
    </row>
    <row r="1771" spans="1:18">
      <c r="A1771" s="21"/>
      <c r="B1771" s="51"/>
      <c r="C1771" s="53"/>
      <c r="D1771" s="53"/>
      <c r="E1771" s="41"/>
      <c r="F1771" s="41"/>
      <c r="G1771" s="44"/>
      <c r="H1771" s="58"/>
      <c r="I1771" s="58"/>
      <c r="L1771" s="58"/>
      <c r="M1771" s="66"/>
      <c r="N1771" s="66"/>
      <c r="O1771" s="22"/>
      <c r="P1771" s="57"/>
      <c r="Q1771" s="57"/>
      <c r="R1771" s="61"/>
    </row>
    <row r="1772" spans="1:18">
      <c r="A1772" s="21"/>
      <c r="B1772" s="51"/>
      <c r="C1772" s="53"/>
      <c r="D1772" s="53"/>
      <c r="E1772" s="41"/>
      <c r="F1772" s="41"/>
      <c r="G1772" s="44"/>
      <c r="H1772" s="58"/>
      <c r="I1772" s="58"/>
      <c r="L1772" s="58"/>
      <c r="M1772" s="66"/>
      <c r="N1772" s="66"/>
      <c r="O1772" s="22"/>
      <c r="P1772" s="57"/>
      <c r="Q1772" s="57"/>
      <c r="R1772" s="61"/>
    </row>
    <row r="1773" spans="1:18">
      <c r="A1773" s="21"/>
      <c r="B1773" s="51"/>
      <c r="C1773" s="53"/>
      <c r="D1773" s="53"/>
      <c r="E1773" s="41"/>
      <c r="F1773" s="41"/>
      <c r="G1773" s="44"/>
      <c r="H1773" s="58"/>
      <c r="I1773" s="58"/>
      <c r="L1773" s="58"/>
      <c r="M1773" s="66"/>
      <c r="N1773" s="66"/>
      <c r="O1773" s="22"/>
      <c r="P1773" s="57"/>
      <c r="Q1773" s="57"/>
      <c r="R1773" s="61"/>
    </row>
    <row r="1774" spans="1:18">
      <c r="A1774" s="21"/>
      <c r="B1774" s="51"/>
      <c r="C1774" s="53"/>
      <c r="D1774" s="53"/>
      <c r="E1774" s="41"/>
      <c r="F1774" s="41"/>
      <c r="G1774" s="44"/>
      <c r="H1774" s="58"/>
      <c r="I1774" s="58"/>
      <c r="L1774" s="58"/>
      <c r="M1774" s="66"/>
      <c r="N1774" s="66"/>
      <c r="O1774" s="22"/>
      <c r="P1774" s="57"/>
      <c r="Q1774" s="57"/>
      <c r="R1774" s="61"/>
    </row>
    <row r="1775" spans="1:18">
      <c r="A1775" s="21"/>
      <c r="B1775" s="51"/>
      <c r="C1775" s="53"/>
      <c r="D1775" s="53"/>
      <c r="E1775" s="41"/>
      <c r="F1775" s="41"/>
      <c r="G1775" s="44"/>
      <c r="H1775" s="58"/>
      <c r="I1775" s="58"/>
      <c r="L1775" s="58"/>
      <c r="M1775" s="66"/>
      <c r="N1775" s="66"/>
      <c r="O1775" s="22"/>
      <c r="P1775" s="57"/>
      <c r="Q1775" s="57"/>
      <c r="R1775" s="61"/>
    </row>
    <row r="1776" spans="1:18">
      <c r="A1776" s="21"/>
      <c r="B1776" s="51"/>
      <c r="C1776" s="53"/>
      <c r="D1776" s="53"/>
      <c r="E1776" s="41"/>
      <c r="F1776" s="41"/>
      <c r="G1776" s="44"/>
      <c r="H1776" s="58"/>
      <c r="I1776" s="58"/>
      <c r="L1776" s="58"/>
      <c r="M1776" s="66"/>
      <c r="N1776" s="66"/>
      <c r="O1776" s="22"/>
      <c r="P1776" s="57"/>
      <c r="Q1776" s="57"/>
      <c r="R1776" s="61"/>
    </row>
    <row r="1777" spans="1:18">
      <c r="A1777" s="21"/>
      <c r="B1777" s="51"/>
      <c r="C1777" s="53"/>
      <c r="D1777" s="53"/>
      <c r="E1777" s="41"/>
      <c r="F1777" s="41"/>
      <c r="G1777" s="44"/>
      <c r="H1777" s="58"/>
      <c r="I1777" s="58"/>
      <c r="L1777" s="58"/>
      <c r="M1777" s="66"/>
      <c r="N1777" s="66"/>
      <c r="O1777" s="22"/>
      <c r="P1777" s="57"/>
      <c r="Q1777" s="57"/>
      <c r="R1777" s="61"/>
    </row>
    <row r="1778" spans="1:18">
      <c r="A1778" s="21"/>
      <c r="B1778" s="51"/>
      <c r="C1778" s="53"/>
      <c r="D1778" s="53"/>
      <c r="E1778" s="41"/>
      <c r="F1778" s="41"/>
      <c r="G1778" s="44"/>
      <c r="H1778" s="58"/>
      <c r="I1778" s="58"/>
      <c r="L1778" s="58"/>
      <c r="M1778" s="66"/>
      <c r="N1778" s="66"/>
      <c r="O1778" s="22"/>
      <c r="P1778" s="57"/>
      <c r="Q1778" s="57"/>
      <c r="R1778" s="61"/>
    </row>
    <row r="1779" spans="1:18">
      <c r="A1779" s="21"/>
      <c r="B1779" s="51"/>
      <c r="C1779" s="53"/>
      <c r="D1779" s="53"/>
      <c r="E1779" s="41"/>
      <c r="F1779" s="41"/>
      <c r="G1779" s="44"/>
      <c r="H1779" s="58"/>
      <c r="I1779" s="58"/>
      <c r="L1779" s="58"/>
      <c r="M1779" s="66"/>
      <c r="N1779" s="66"/>
      <c r="O1779" s="22"/>
      <c r="P1779" s="57"/>
      <c r="Q1779" s="57"/>
      <c r="R1779" s="61"/>
    </row>
    <row r="1780" spans="1:18">
      <c r="A1780" s="21"/>
      <c r="B1780" s="51"/>
      <c r="C1780" s="53"/>
      <c r="D1780" s="53"/>
      <c r="E1780" s="41"/>
      <c r="F1780" s="41"/>
      <c r="G1780" s="44"/>
      <c r="H1780" s="58"/>
      <c r="I1780" s="58"/>
      <c r="L1780" s="58"/>
      <c r="M1780" s="66"/>
      <c r="N1780" s="66"/>
      <c r="O1780" s="22"/>
      <c r="P1780" s="57"/>
      <c r="Q1780" s="57"/>
      <c r="R1780" s="61"/>
    </row>
    <row r="1781" spans="1:18">
      <c r="A1781" s="21"/>
      <c r="B1781" s="51"/>
      <c r="C1781" s="53"/>
      <c r="D1781" s="53"/>
      <c r="E1781" s="41"/>
      <c r="F1781" s="41"/>
      <c r="G1781" s="44"/>
      <c r="H1781" s="58"/>
      <c r="I1781" s="58"/>
      <c r="L1781" s="58"/>
      <c r="M1781" s="66"/>
      <c r="N1781" s="66"/>
      <c r="O1781" s="22"/>
      <c r="P1781" s="57"/>
      <c r="Q1781" s="57"/>
      <c r="R1781" s="61"/>
    </row>
    <row r="1782" spans="1:18">
      <c r="A1782" s="21"/>
      <c r="B1782" s="51"/>
      <c r="C1782" s="53"/>
      <c r="D1782" s="53"/>
      <c r="E1782" s="41"/>
      <c r="F1782" s="41"/>
      <c r="G1782" s="44"/>
      <c r="H1782" s="58"/>
      <c r="I1782" s="58"/>
      <c r="L1782" s="58"/>
      <c r="M1782" s="66"/>
      <c r="N1782" s="66"/>
      <c r="O1782" s="22"/>
      <c r="P1782" s="57"/>
      <c r="Q1782" s="57"/>
      <c r="R1782" s="61"/>
    </row>
    <row r="1783" spans="1:18">
      <c r="A1783" s="21"/>
      <c r="B1783" s="51"/>
      <c r="C1783" s="53"/>
      <c r="D1783" s="53"/>
      <c r="E1783" s="41"/>
      <c r="F1783" s="41"/>
      <c r="G1783" s="44"/>
      <c r="H1783" s="58"/>
      <c r="I1783" s="58"/>
      <c r="L1783" s="58"/>
      <c r="M1783" s="66"/>
      <c r="N1783" s="66"/>
      <c r="O1783" s="22"/>
      <c r="P1783" s="57"/>
      <c r="Q1783" s="57"/>
      <c r="R1783" s="61"/>
    </row>
    <row r="1784" spans="1:18">
      <c r="A1784" s="21"/>
      <c r="B1784" s="51"/>
      <c r="C1784" s="53"/>
      <c r="D1784" s="53"/>
      <c r="E1784" s="41"/>
      <c r="F1784" s="41"/>
      <c r="G1784" s="44"/>
      <c r="H1784" s="58"/>
      <c r="I1784" s="58"/>
      <c r="L1784" s="58"/>
      <c r="M1784" s="66"/>
      <c r="N1784" s="66"/>
      <c r="O1784" s="22"/>
      <c r="P1784" s="57"/>
      <c r="Q1784" s="57"/>
      <c r="R1784" s="61"/>
    </row>
    <row r="1785" spans="1:18">
      <c r="A1785" s="21"/>
      <c r="B1785" s="51"/>
      <c r="C1785" s="53"/>
      <c r="D1785" s="53"/>
      <c r="E1785" s="41"/>
      <c r="F1785" s="41"/>
      <c r="G1785" s="44"/>
      <c r="H1785" s="58"/>
      <c r="I1785" s="58"/>
      <c r="L1785" s="58"/>
      <c r="M1785" s="66"/>
      <c r="N1785" s="66"/>
      <c r="O1785" s="22"/>
      <c r="P1785" s="57"/>
      <c r="Q1785" s="57"/>
      <c r="R1785" s="61"/>
    </row>
    <row r="1786" spans="1:18">
      <c r="A1786" s="21"/>
      <c r="B1786" s="51"/>
      <c r="C1786" s="53"/>
      <c r="D1786" s="53"/>
      <c r="E1786" s="41"/>
      <c r="F1786" s="41"/>
      <c r="G1786" s="44"/>
      <c r="H1786" s="58"/>
      <c r="I1786" s="58"/>
      <c r="L1786" s="58"/>
      <c r="M1786" s="66"/>
      <c r="N1786" s="66"/>
      <c r="O1786" s="22"/>
      <c r="P1786" s="57"/>
      <c r="Q1786" s="57"/>
      <c r="R1786" s="61"/>
    </row>
    <row r="1787" spans="1:18">
      <c r="A1787" s="21"/>
      <c r="B1787" s="51"/>
      <c r="C1787" s="53"/>
      <c r="D1787" s="53"/>
      <c r="E1787" s="41"/>
      <c r="F1787" s="41"/>
      <c r="G1787" s="44"/>
      <c r="H1787" s="58"/>
      <c r="I1787" s="58"/>
      <c r="L1787" s="58"/>
      <c r="M1787" s="66"/>
      <c r="N1787" s="66"/>
      <c r="O1787" s="22"/>
      <c r="P1787" s="57"/>
      <c r="Q1787" s="57"/>
      <c r="R1787" s="61"/>
    </row>
    <row r="1788" spans="1:18">
      <c r="A1788" s="21"/>
      <c r="B1788" s="51"/>
      <c r="C1788" s="53"/>
      <c r="D1788" s="53"/>
      <c r="E1788" s="41"/>
      <c r="F1788" s="41"/>
      <c r="G1788" s="44"/>
      <c r="H1788" s="58"/>
      <c r="I1788" s="58"/>
      <c r="L1788" s="58"/>
      <c r="M1788" s="66"/>
      <c r="N1788" s="66"/>
      <c r="O1788" s="22"/>
      <c r="P1788" s="57"/>
      <c r="Q1788" s="57"/>
      <c r="R1788" s="61"/>
    </row>
    <row r="1789" spans="1:18">
      <c r="A1789" s="21"/>
      <c r="B1789" s="51"/>
      <c r="C1789" s="53"/>
      <c r="D1789" s="53"/>
      <c r="E1789" s="41"/>
      <c r="F1789" s="41"/>
      <c r="G1789" s="44"/>
      <c r="H1789" s="58"/>
      <c r="I1789" s="58"/>
      <c r="L1789" s="58"/>
      <c r="M1789" s="66"/>
      <c r="N1789" s="66"/>
      <c r="O1789" s="22"/>
      <c r="P1789" s="57"/>
      <c r="Q1789" s="57"/>
      <c r="R1789" s="61"/>
    </row>
    <row r="1790" spans="1:18">
      <c r="A1790" s="21"/>
      <c r="B1790" s="51"/>
      <c r="C1790" s="53"/>
      <c r="D1790" s="53"/>
      <c r="E1790" s="41"/>
      <c r="F1790" s="41"/>
      <c r="G1790" s="44"/>
      <c r="H1790" s="58"/>
      <c r="I1790" s="58"/>
      <c r="L1790" s="58"/>
      <c r="M1790" s="66"/>
      <c r="N1790" s="66"/>
      <c r="O1790" s="22"/>
      <c r="P1790" s="57"/>
      <c r="Q1790" s="57"/>
      <c r="R1790" s="61"/>
    </row>
    <row r="1791" spans="1:18">
      <c r="A1791" s="21"/>
      <c r="B1791" s="51"/>
      <c r="C1791" s="53"/>
      <c r="D1791" s="53"/>
      <c r="E1791" s="41"/>
      <c r="F1791" s="41"/>
      <c r="G1791" s="44"/>
      <c r="H1791" s="58"/>
      <c r="I1791" s="58"/>
      <c r="L1791" s="58"/>
      <c r="M1791" s="66"/>
      <c r="N1791" s="66"/>
      <c r="O1791" s="22"/>
      <c r="P1791" s="57"/>
      <c r="Q1791" s="57"/>
      <c r="R1791" s="61"/>
    </row>
    <row r="1792" spans="1:18">
      <c r="A1792" s="21"/>
      <c r="B1792" s="51"/>
      <c r="C1792" s="53"/>
      <c r="D1792" s="53"/>
      <c r="E1792" s="41"/>
      <c r="F1792" s="41"/>
      <c r="G1792" s="44"/>
      <c r="H1792" s="58"/>
      <c r="I1792" s="58"/>
      <c r="L1792" s="58"/>
      <c r="M1792" s="66"/>
      <c r="N1792" s="66"/>
      <c r="O1792" s="22"/>
      <c r="P1792" s="57"/>
      <c r="Q1792" s="57"/>
      <c r="R1792" s="61"/>
    </row>
    <row r="1793" spans="1:18">
      <c r="A1793" s="21"/>
      <c r="B1793" s="51"/>
      <c r="C1793" s="53"/>
      <c r="D1793" s="53"/>
      <c r="E1793" s="41"/>
      <c r="F1793" s="41"/>
      <c r="G1793" s="44"/>
      <c r="H1793" s="58"/>
      <c r="I1793" s="58"/>
      <c r="L1793" s="58"/>
      <c r="M1793" s="66"/>
      <c r="N1793" s="66"/>
      <c r="O1793" s="22"/>
      <c r="P1793" s="57"/>
      <c r="Q1793" s="57"/>
      <c r="R1793" s="61"/>
    </row>
    <row r="1794" spans="1:18">
      <c r="A1794" s="21"/>
      <c r="B1794" s="51"/>
      <c r="C1794" s="53"/>
      <c r="D1794" s="53"/>
      <c r="E1794" s="41"/>
      <c r="F1794" s="41"/>
      <c r="G1794" s="44"/>
      <c r="H1794" s="58"/>
      <c r="I1794" s="58"/>
      <c r="L1794" s="58"/>
      <c r="M1794" s="66"/>
      <c r="N1794" s="66"/>
      <c r="O1794" s="22"/>
      <c r="P1794" s="57"/>
      <c r="Q1794" s="57"/>
      <c r="R1794" s="61"/>
    </row>
    <row r="1795" spans="1:18">
      <c r="A1795" s="21"/>
      <c r="B1795" s="51"/>
      <c r="C1795" s="53"/>
      <c r="D1795" s="53"/>
      <c r="E1795" s="41"/>
      <c r="F1795" s="41"/>
      <c r="G1795" s="44"/>
      <c r="H1795" s="58"/>
      <c r="I1795" s="58"/>
      <c r="L1795" s="58"/>
      <c r="M1795" s="66"/>
      <c r="N1795" s="66"/>
      <c r="O1795" s="22"/>
      <c r="P1795" s="57"/>
      <c r="Q1795" s="57"/>
      <c r="R1795" s="61"/>
    </row>
    <row r="1796" spans="1:18">
      <c r="A1796" s="21"/>
      <c r="B1796" s="51"/>
      <c r="C1796" s="53"/>
      <c r="D1796" s="53"/>
      <c r="E1796" s="41"/>
      <c r="F1796" s="41"/>
      <c r="G1796" s="44"/>
      <c r="H1796" s="58"/>
      <c r="I1796" s="58"/>
      <c r="L1796" s="58"/>
      <c r="M1796" s="66"/>
      <c r="N1796" s="66"/>
      <c r="O1796" s="22"/>
      <c r="P1796" s="57"/>
      <c r="Q1796" s="57"/>
      <c r="R1796" s="61"/>
    </row>
    <row r="1797" spans="1:18">
      <c r="A1797" s="21"/>
      <c r="B1797" s="51"/>
      <c r="C1797" s="53"/>
      <c r="D1797" s="53"/>
      <c r="E1797" s="41"/>
      <c r="F1797" s="41"/>
      <c r="G1797" s="44"/>
      <c r="H1797" s="58"/>
      <c r="I1797" s="58"/>
      <c r="L1797" s="58"/>
      <c r="M1797" s="66"/>
      <c r="N1797" s="66"/>
      <c r="O1797" s="22"/>
      <c r="P1797" s="57"/>
      <c r="Q1797" s="57"/>
      <c r="R1797" s="61"/>
    </row>
    <row r="1798" spans="1:18">
      <c r="A1798" s="21"/>
      <c r="B1798" s="51"/>
      <c r="C1798" s="53"/>
      <c r="D1798" s="53"/>
      <c r="E1798" s="41"/>
      <c r="F1798" s="41"/>
      <c r="G1798" s="44"/>
      <c r="H1798" s="58"/>
      <c r="I1798" s="58"/>
      <c r="L1798" s="58"/>
      <c r="M1798" s="66"/>
      <c r="N1798" s="66"/>
      <c r="O1798" s="22"/>
      <c r="P1798" s="57"/>
      <c r="Q1798" s="57"/>
      <c r="R1798" s="61"/>
    </row>
    <row r="1799" spans="1:18">
      <c r="A1799" s="21"/>
      <c r="B1799" s="51"/>
      <c r="C1799" s="53"/>
      <c r="D1799" s="53"/>
      <c r="E1799" s="41"/>
      <c r="F1799" s="41"/>
      <c r="G1799" s="44"/>
      <c r="H1799" s="58"/>
      <c r="I1799" s="58"/>
      <c r="L1799" s="58"/>
      <c r="M1799" s="66"/>
      <c r="N1799" s="66"/>
      <c r="O1799" s="22"/>
      <c r="P1799" s="57"/>
      <c r="Q1799" s="57"/>
      <c r="R1799" s="61"/>
    </row>
    <row r="1800" spans="1:18">
      <c r="A1800" s="21"/>
      <c r="B1800" s="51"/>
      <c r="C1800" s="53"/>
      <c r="D1800" s="53"/>
      <c r="E1800" s="41"/>
      <c r="F1800" s="41"/>
      <c r="G1800" s="44"/>
      <c r="H1800" s="58"/>
      <c r="I1800" s="58"/>
      <c r="L1800" s="58"/>
      <c r="M1800" s="66"/>
      <c r="N1800" s="66"/>
      <c r="O1800" s="22"/>
      <c r="P1800" s="57"/>
      <c r="Q1800" s="57"/>
      <c r="R1800" s="61"/>
    </row>
    <row r="1801" spans="1:18">
      <c r="A1801" s="21"/>
      <c r="B1801" s="51"/>
      <c r="C1801" s="53"/>
      <c r="D1801" s="53"/>
      <c r="E1801" s="41"/>
      <c r="F1801" s="41"/>
      <c r="G1801" s="44"/>
      <c r="H1801" s="58"/>
      <c r="I1801" s="58"/>
      <c r="L1801" s="58"/>
      <c r="M1801" s="66"/>
      <c r="N1801" s="66"/>
      <c r="O1801" s="22"/>
      <c r="P1801" s="57"/>
      <c r="Q1801" s="57"/>
      <c r="R1801" s="61"/>
    </row>
    <row r="1802" spans="1:18">
      <c r="A1802" s="21"/>
      <c r="B1802" s="51"/>
      <c r="C1802" s="53"/>
      <c r="D1802" s="53"/>
      <c r="E1802" s="41"/>
      <c r="F1802" s="41"/>
      <c r="G1802" s="44"/>
      <c r="H1802" s="58"/>
      <c r="I1802" s="58"/>
      <c r="L1802" s="58"/>
      <c r="M1802" s="66"/>
      <c r="N1802" s="66"/>
      <c r="O1802" s="22"/>
      <c r="P1802" s="57"/>
      <c r="Q1802" s="57"/>
      <c r="R1802" s="61"/>
    </row>
    <row r="1803" spans="1:18">
      <c r="A1803" s="21"/>
      <c r="B1803" s="51"/>
      <c r="C1803" s="53"/>
      <c r="D1803" s="53"/>
      <c r="E1803" s="41"/>
      <c r="F1803" s="41"/>
      <c r="G1803" s="44"/>
      <c r="H1803" s="58"/>
      <c r="I1803" s="58"/>
      <c r="L1803" s="58"/>
      <c r="M1803" s="66"/>
      <c r="N1803" s="66"/>
      <c r="O1803" s="22"/>
      <c r="P1803" s="57"/>
      <c r="Q1803" s="57"/>
      <c r="R1803" s="61"/>
    </row>
    <row r="1804" spans="1:18">
      <c r="A1804" s="21"/>
      <c r="B1804" s="51"/>
      <c r="C1804" s="53"/>
      <c r="D1804" s="53"/>
      <c r="E1804" s="41"/>
      <c r="F1804" s="41"/>
      <c r="G1804" s="44"/>
      <c r="H1804" s="58"/>
      <c r="I1804" s="58"/>
      <c r="L1804" s="58"/>
      <c r="M1804" s="66"/>
      <c r="N1804" s="66"/>
      <c r="O1804" s="22"/>
      <c r="P1804" s="57"/>
      <c r="Q1804" s="57"/>
      <c r="R1804" s="61"/>
    </row>
    <row r="1805" spans="1:18">
      <c r="A1805" s="21"/>
      <c r="B1805" s="51"/>
      <c r="C1805" s="53"/>
      <c r="D1805" s="53"/>
      <c r="E1805" s="41"/>
      <c r="F1805" s="41"/>
      <c r="G1805" s="44"/>
      <c r="H1805" s="58"/>
      <c r="I1805" s="58"/>
      <c r="L1805" s="58"/>
      <c r="M1805" s="66"/>
      <c r="N1805" s="66"/>
      <c r="O1805" s="22"/>
      <c r="P1805" s="57"/>
      <c r="Q1805" s="57"/>
      <c r="R1805" s="61"/>
    </row>
    <row r="1806" spans="1:18">
      <c r="A1806" s="21"/>
      <c r="B1806" s="51"/>
      <c r="C1806" s="53"/>
      <c r="D1806" s="53"/>
      <c r="E1806" s="41"/>
      <c r="F1806" s="41"/>
      <c r="G1806" s="44"/>
      <c r="H1806" s="58"/>
      <c r="I1806" s="58"/>
      <c r="L1806" s="58"/>
      <c r="M1806" s="66"/>
      <c r="N1806" s="66"/>
      <c r="O1806" s="22"/>
      <c r="P1806" s="57"/>
      <c r="Q1806" s="57"/>
      <c r="R1806" s="61"/>
    </row>
    <row r="1807" spans="1:18">
      <c r="A1807" s="21"/>
      <c r="B1807" s="51"/>
      <c r="C1807" s="53"/>
      <c r="D1807" s="53"/>
      <c r="E1807" s="41"/>
      <c r="F1807" s="41"/>
      <c r="G1807" s="44"/>
      <c r="H1807" s="58"/>
      <c r="I1807" s="58"/>
      <c r="L1807" s="58"/>
      <c r="M1807" s="66"/>
      <c r="N1807" s="66"/>
      <c r="O1807" s="22"/>
      <c r="P1807" s="57"/>
      <c r="Q1807" s="57"/>
      <c r="R1807" s="61"/>
    </row>
    <row r="1808" spans="1:18">
      <c r="A1808" s="21"/>
      <c r="B1808" s="51"/>
      <c r="C1808" s="53"/>
      <c r="D1808" s="53"/>
      <c r="E1808" s="41"/>
      <c r="F1808" s="41"/>
      <c r="G1808" s="44"/>
      <c r="H1808" s="58"/>
      <c r="I1808" s="58"/>
      <c r="L1808" s="58"/>
      <c r="M1808" s="66"/>
      <c r="N1808" s="66"/>
      <c r="O1808" s="22"/>
      <c r="P1808" s="57"/>
      <c r="Q1808" s="57"/>
      <c r="R1808" s="61"/>
    </row>
    <row r="1809" spans="1:18">
      <c r="A1809" s="21"/>
      <c r="B1809" s="51"/>
      <c r="C1809" s="53"/>
      <c r="D1809" s="53"/>
      <c r="E1809" s="41"/>
      <c r="F1809" s="41"/>
      <c r="G1809" s="44"/>
      <c r="H1809" s="58"/>
      <c r="I1809" s="58"/>
      <c r="L1809" s="58"/>
      <c r="M1809" s="66"/>
      <c r="N1809" s="66"/>
      <c r="O1809" s="22"/>
      <c r="P1809" s="57"/>
      <c r="Q1809" s="57"/>
      <c r="R1809" s="61"/>
    </row>
    <row r="1810" spans="1:18">
      <c r="A1810" s="21"/>
      <c r="B1810" s="51"/>
      <c r="C1810" s="53"/>
      <c r="D1810" s="53"/>
      <c r="E1810" s="41"/>
      <c r="F1810" s="41"/>
      <c r="G1810" s="44"/>
      <c r="H1810" s="58"/>
      <c r="I1810" s="58"/>
      <c r="L1810" s="58"/>
      <c r="M1810" s="66"/>
      <c r="N1810" s="66"/>
      <c r="O1810" s="22"/>
      <c r="P1810" s="57"/>
      <c r="Q1810" s="57"/>
      <c r="R1810" s="61"/>
    </row>
    <row r="1811" spans="1:18">
      <c r="A1811" s="21"/>
      <c r="B1811" s="51"/>
      <c r="C1811" s="53"/>
      <c r="D1811" s="53"/>
      <c r="E1811" s="41"/>
      <c r="F1811" s="41"/>
      <c r="G1811" s="44"/>
      <c r="H1811" s="58"/>
      <c r="I1811" s="58"/>
      <c r="L1811" s="58"/>
      <c r="M1811" s="66"/>
      <c r="N1811" s="66"/>
      <c r="O1811" s="22"/>
      <c r="P1811" s="57"/>
      <c r="Q1811" s="57"/>
      <c r="R1811" s="61"/>
    </row>
    <row r="1812" spans="1:18">
      <c r="A1812" s="21"/>
      <c r="B1812" s="51"/>
      <c r="C1812" s="53"/>
      <c r="D1812" s="53"/>
      <c r="E1812" s="41"/>
      <c r="F1812" s="41"/>
      <c r="G1812" s="44"/>
      <c r="H1812" s="58"/>
      <c r="I1812" s="58"/>
      <c r="L1812" s="58"/>
      <c r="M1812" s="66"/>
      <c r="N1812" s="66"/>
      <c r="O1812" s="22"/>
      <c r="P1812" s="57"/>
      <c r="Q1812" s="57"/>
      <c r="R1812" s="61"/>
    </row>
    <row r="1813" spans="1:18">
      <c r="A1813" s="21"/>
      <c r="B1813" s="51"/>
      <c r="C1813" s="53"/>
      <c r="D1813" s="53"/>
      <c r="E1813" s="41"/>
      <c r="F1813" s="41"/>
      <c r="G1813" s="44"/>
      <c r="H1813" s="58"/>
      <c r="I1813" s="58"/>
      <c r="L1813" s="58"/>
      <c r="M1813" s="66"/>
      <c r="N1813" s="66"/>
      <c r="O1813" s="22"/>
      <c r="P1813" s="57"/>
      <c r="Q1813" s="57"/>
      <c r="R1813" s="61"/>
    </row>
    <row r="1814" spans="1:18">
      <c r="A1814" s="21"/>
      <c r="B1814" s="51"/>
      <c r="C1814" s="53"/>
      <c r="D1814" s="53"/>
      <c r="E1814" s="41"/>
      <c r="F1814" s="41"/>
      <c r="G1814" s="44"/>
      <c r="H1814" s="58"/>
      <c r="I1814" s="58"/>
      <c r="L1814" s="58"/>
      <c r="M1814" s="66"/>
      <c r="N1814" s="66"/>
      <c r="O1814" s="22"/>
      <c r="P1814" s="57"/>
      <c r="Q1814" s="57"/>
      <c r="R1814" s="61"/>
    </row>
    <row r="1815" spans="1:18">
      <c r="A1815" s="21"/>
      <c r="B1815" s="51"/>
      <c r="C1815" s="53"/>
      <c r="D1815" s="53"/>
      <c r="E1815" s="41"/>
      <c r="F1815" s="41"/>
      <c r="G1815" s="44"/>
      <c r="H1815" s="58"/>
      <c r="I1815" s="58"/>
      <c r="L1815" s="58"/>
      <c r="M1815" s="66"/>
      <c r="N1815" s="66"/>
      <c r="O1815" s="22"/>
      <c r="P1815" s="57"/>
      <c r="Q1815" s="57"/>
      <c r="R1815" s="61"/>
    </row>
    <row r="1816" spans="1:18">
      <c r="A1816" s="21"/>
      <c r="B1816" s="51"/>
      <c r="C1816" s="53"/>
      <c r="D1816" s="53"/>
      <c r="E1816" s="41"/>
      <c r="F1816" s="41"/>
      <c r="G1816" s="44"/>
      <c r="H1816" s="58"/>
      <c r="I1816" s="58"/>
      <c r="L1816" s="58"/>
      <c r="M1816" s="66"/>
      <c r="N1816" s="66"/>
      <c r="O1816" s="22"/>
      <c r="P1816" s="57"/>
      <c r="Q1816" s="57"/>
      <c r="R1816" s="61"/>
    </row>
    <row r="1817" spans="1:18">
      <c r="A1817" s="21"/>
      <c r="B1817" s="51"/>
      <c r="C1817" s="53"/>
      <c r="D1817" s="53"/>
      <c r="E1817" s="41"/>
      <c r="F1817" s="41"/>
      <c r="G1817" s="44"/>
      <c r="H1817" s="58"/>
      <c r="I1817" s="58"/>
      <c r="L1817" s="58"/>
      <c r="M1817" s="66"/>
      <c r="N1817" s="66"/>
      <c r="O1817" s="22"/>
      <c r="P1817" s="57"/>
      <c r="Q1817" s="57"/>
      <c r="R1817" s="61"/>
    </row>
    <row r="1818" spans="1:18">
      <c r="A1818" s="21"/>
      <c r="B1818" s="51"/>
      <c r="C1818" s="53"/>
      <c r="D1818" s="53"/>
      <c r="E1818" s="41"/>
      <c r="F1818" s="41"/>
      <c r="G1818" s="44"/>
      <c r="H1818" s="58"/>
      <c r="I1818" s="58"/>
      <c r="L1818" s="58"/>
      <c r="M1818" s="66"/>
      <c r="N1818" s="66"/>
      <c r="O1818" s="22"/>
      <c r="P1818" s="57"/>
      <c r="Q1818" s="57"/>
      <c r="R1818" s="61"/>
    </row>
    <row r="1819" spans="1:18">
      <c r="A1819" s="21"/>
      <c r="B1819" s="51"/>
      <c r="C1819" s="53"/>
      <c r="D1819" s="53"/>
      <c r="E1819" s="41"/>
      <c r="F1819" s="41"/>
      <c r="G1819" s="44"/>
      <c r="H1819" s="58"/>
      <c r="I1819" s="58"/>
      <c r="L1819" s="58"/>
      <c r="M1819" s="66"/>
      <c r="N1819" s="66"/>
      <c r="O1819" s="22"/>
      <c r="P1819" s="57"/>
      <c r="Q1819" s="57"/>
      <c r="R1819" s="61"/>
    </row>
    <row r="1820" spans="1:18">
      <c r="A1820" s="21"/>
      <c r="B1820" s="51"/>
      <c r="C1820" s="53"/>
      <c r="D1820" s="53"/>
      <c r="E1820" s="41"/>
      <c r="F1820" s="41"/>
      <c r="G1820" s="44"/>
      <c r="H1820" s="58"/>
      <c r="I1820" s="58"/>
      <c r="L1820" s="58"/>
      <c r="M1820" s="66"/>
      <c r="N1820" s="66"/>
      <c r="O1820" s="22"/>
      <c r="P1820" s="57"/>
      <c r="Q1820" s="57"/>
      <c r="R1820" s="61"/>
    </row>
    <row r="1821" spans="1:18">
      <c r="A1821" s="21"/>
      <c r="B1821" s="51"/>
      <c r="C1821" s="53"/>
      <c r="D1821" s="53"/>
      <c r="E1821" s="41"/>
      <c r="F1821" s="41"/>
      <c r="G1821" s="44"/>
      <c r="H1821" s="58"/>
      <c r="I1821" s="58"/>
      <c r="L1821" s="58"/>
      <c r="M1821" s="66"/>
      <c r="N1821" s="66"/>
      <c r="O1821" s="22"/>
      <c r="P1821" s="57"/>
      <c r="Q1821" s="57"/>
      <c r="R1821" s="61"/>
    </row>
    <row r="1822" spans="1:18">
      <c r="A1822" s="21"/>
      <c r="B1822" s="51"/>
      <c r="C1822" s="53"/>
      <c r="D1822" s="53"/>
      <c r="E1822" s="41"/>
      <c r="F1822" s="41"/>
      <c r="G1822" s="44"/>
      <c r="H1822" s="58"/>
      <c r="I1822" s="58"/>
      <c r="L1822" s="58"/>
      <c r="M1822" s="66"/>
      <c r="N1822" s="66"/>
      <c r="O1822" s="22"/>
      <c r="P1822" s="57"/>
      <c r="Q1822" s="57"/>
      <c r="R1822" s="61"/>
    </row>
    <row r="1823" spans="1:18">
      <c r="A1823" s="21"/>
      <c r="B1823" s="51"/>
      <c r="C1823" s="53"/>
      <c r="D1823" s="53"/>
      <c r="E1823" s="41"/>
      <c r="F1823" s="41"/>
      <c r="G1823" s="44"/>
      <c r="H1823" s="58"/>
      <c r="I1823" s="58"/>
      <c r="L1823" s="58"/>
      <c r="M1823" s="66"/>
      <c r="N1823" s="66"/>
      <c r="O1823" s="22"/>
      <c r="P1823" s="57"/>
      <c r="Q1823" s="57"/>
      <c r="R1823" s="61"/>
    </row>
    <row r="1824" spans="1:18">
      <c r="A1824" s="21"/>
      <c r="B1824" s="51"/>
      <c r="C1824" s="53"/>
      <c r="D1824" s="53"/>
      <c r="E1824" s="41"/>
      <c r="F1824" s="41"/>
      <c r="G1824" s="44"/>
      <c r="H1824" s="58"/>
      <c r="I1824" s="58"/>
      <c r="L1824" s="58"/>
      <c r="M1824" s="66"/>
      <c r="N1824" s="66"/>
      <c r="O1824" s="22"/>
      <c r="P1824" s="57"/>
      <c r="Q1824" s="57"/>
      <c r="R1824" s="61"/>
    </row>
    <row r="1825" spans="1:18">
      <c r="A1825" s="21"/>
      <c r="B1825" s="51"/>
      <c r="C1825" s="53"/>
      <c r="D1825" s="53"/>
      <c r="E1825" s="41"/>
      <c r="F1825" s="41"/>
      <c r="G1825" s="44"/>
      <c r="H1825" s="58"/>
      <c r="I1825" s="58"/>
      <c r="L1825" s="58"/>
      <c r="M1825" s="66"/>
      <c r="N1825" s="66"/>
      <c r="O1825" s="22"/>
      <c r="P1825" s="57"/>
      <c r="Q1825" s="57"/>
      <c r="R1825" s="61"/>
    </row>
    <row r="1826" spans="1:18">
      <c r="A1826" s="21"/>
      <c r="B1826" s="51"/>
      <c r="C1826" s="53"/>
      <c r="D1826" s="53"/>
      <c r="E1826" s="41"/>
      <c r="F1826" s="41"/>
      <c r="G1826" s="44"/>
      <c r="H1826" s="58"/>
      <c r="I1826" s="58"/>
      <c r="L1826" s="58"/>
      <c r="M1826" s="66"/>
      <c r="N1826" s="66"/>
      <c r="O1826" s="22"/>
      <c r="P1826" s="57"/>
      <c r="Q1826" s="57"/>
      <c r="R1826" s="61"/>
    </row>
    <row r="1827" spans="1:18">
      <c r="A1827" s="21"/>
      <c r="B1827" s="51"/>
      <c r="C1827" s="53"/>
      <c r="D1827" s="53"/>
      <c r="E1827" s="41"/>
      <c r="F1827" s="41"/>
      <c r="G1827" s="44"/>
      <c r="H1827" s="58"/>
      <c r="I1827" s="58"/>
      <c r="L1827" s="58"/>
      <c r="M1827" s="66"/>
      <c r="N1827" s="66"/>
      <c r="O1827" s="22"/>
      <c r="P1827" s="57"/>
      <c r="Q1827" s="57"/>
      <c r="R1827" s="61"/>
    </row>
    <row r="1828" spans="1:18">
      <c r="A1828" s="21"/>
      <c r="B1828" s="51"/>
      <c r="C1828" s="53"/>
      <c r="D1828" s="53"/>
      <c r="E1828" s="41"/>
      <c r="F1828" s="41"/>
      <c r="G1828" s="44"/>
      <c r="H1828" s="58"/>
      <c r="I1828" s="58"/>
      <c r="L1828" s="58"/>
      <c r="M1828" s="66"/>
      <c r="N1828" s="66"/>
      <c r="O1828" s="22"/>
      <c r="P1828" s="57"/>
      <c r="Q1828" s="57"/>
      <c r="R1828" s="61"/>
    </row>
    <row r="1829" spans="1:18">
      <c r="A1829" s="21"/>
      <c r="B1829" s="51"/>
      <c r="C1829" s="53"/>
      <c r="D1829" s="53"/>
      <c r="E1829" s="41"/>
      <c r="F1829" s="41"/>
      <c r="G1829" s="44"/>
      <c r="H1829" s="58"/>
      <c r="I1829" s="58"/>
      <c r="L1829" s="58"/>
      <c r="M1829" s="66"/>
      <c r="N1829" s="66"/>
      <c r="O1829" s="22"/>
      <c r="P1829" s="57"/>
      <c r="Q1829" s="57"/>
      <c r="R1829" s="61"/>
    </row>
    <row r="1830" spans="1:18">
      <c r="A1830" s="21"/>
      <c r="B1830" s="51"/>
      <c r="C1830" s="53"/>
      <c r="D1830" s="53"/>
      <c r="E1830" s="41"/>
      <c r="F1830" s="41"/>
      <c r="G1830" s="44"/>
      <c r="H1830" s="58"/>
      <c r="I1830" s="58"/>
      <c r="L1830" s="58"/>
      <c r="M1830" s="66"/>
      <c r="N1830" s="66"/>
      <c r="O1830" s="22"/>
      <c r="P1830" s="57"/>
      <c r="Q1830" s="57"/>
      <c r="R1830" s="61"/>
    </row>
    <row r="1831" spans="1:18">
      <c r="A1831" s="21"/>
      <c r="B1831" s="51"/>
      <c r="C1831" s="53"/>
      <c r="D1831" s="53"/>
      <c r="E1831" s="41"/>
      <c r="F1831" s="41"/>
      <c r="G1831" s="44"/>
      <c r="H1831" s="58"/>
      <c r="I1831" s="58"/>
      <c r="L1831" s="58"/>
      <c r="M1831" s="66"/>
      <c r="N1831" s="66"/>
      <c r="O1831" s="22"/>
      <c r="P1831" s="57"/>
      <c r="Q1831" s="57"/>
      <c r="R1831" s="61"/>
    </row>
    <row r="1832" spans="1:18">
      <c r="A1832" s="21"/>
      <c r="B1832" s="51"/>
      <c r="C1832" s="53"/>
      <c r="D1832" s="53"/>
      <c r="E1832" s="41"/>
      <c r="F1832" s="41"/>
      <c r="G1832" s="44"/>
      <c r="H1832" s="58"/>
      <c r="I1832" s="58"/>
      <c r="L1832" s="58"/>
      <c r="M1832" s="66"/>
      <c r="N1832" s="66"/>
      <c r="O1832" s="22"/>
      <c r="P1832" s="57"/>
      <c r="Q1832" s="57"/>
      <c r="R1832" s="61"/>
    </row>
    <row r="1833" spans="1:18">
      <c r="A1833" s="21"/>
      <c r="B1833" s="51"/>
      <c r="C1833" s="53"/>
      <c r="D1833" s="53"/>
      <c r="E1833" s="41"/>
      <c r="F1833" s="41"/>
      <c r="G1833" s="44"/>
      <c r="H1833" s="58"/>
      <c r="I1833" s="58"/>
      <c r="L1833" s="58"/>
      <c r="M1833" s="66"/>
      <c r="N1833" s="66"/>
      <c r="O1833" s="22"/>
      <c r="P1833" s="57"/>
      <c r="Q1833" s="57"/>
      <c r="R1833" s="61"/>
    </row>
    <row r="1834" spans="1:18">
      <c r="A1834" s="21"/>
      <c r="B1834" s="51"/>
      <c r="C1834" s="53"/>
      <c r="D1834" s="53"/>
      <c r="E1834" s="41"/>
      <c r="F1834" s="41"/>
      <c r="G1834" s="44"/>
      <c r="H1834" s="58"/>
      <c r="I1834" s="58"/>
      <c r="L1834" s="58"/>
      <c r="M1834" s="66"/>
      <c r="N1834" s="66"/>
      <c r="O1834" s="22"/>
      <c r="P1834" s="57"/>
      <c r="Q1834" s="57"/>
      <c r="R1834" s="61"/>
    </row>
    <row r="1835" spans="1:18">
      <c r="A1835" s="21"/>
      <c r="B1835" s="51"/>
      <c r="C1835" s="53"/>
      <c r="D1835" s="53"/>
      <c r="E1835" s="41"/>
      <c r="F1835" s="41"/>
      <c r="G1835" s="44"/>
      <c r="H1835" s="58"/>
      <c r="I1835" s="58"/>
      <c r="L1835" s="58"/>
      <c r="M1835" s="66"/>
      <c r="N1835" s="66"/>
      <c r="O1835" s="22"/>
      <c r="P1835" s="57"/>
      <c r="Q1835" s="57"/>
      <c r="R1835" s="61"/>
    </row>
    <row r="1836" spans="1:18">
      <c r="A1836" s="21"/>
      <c r="B1836" s="51"/>
      <c r="C1836" s="53"/>
      <c r="D1836" s="53"/>
      <c r="E1836" s="41"/>
      <c r="F1836" s="41"/>
      <c r="G1836" s="44"/>
      <c r="H1836" s="58"/>
      <c r="I1836" s="58"/>
      <c r="L1836" s="58"/>
      <c r="M1836" s="66"/>
      <c r="N1836" s="66"/>
      <c r="O1836" s="22"/>
      <c r="P1836" s="57"/>
      <c r="Q1836" s="57"/>
      <c r="R1836" s="61"/>
    </row>
    <row r="1837" spans="1:18">
      <c r="A1837" s="21"/>
      <c r="B1837" s="51"/>
      <c r="C1837" s="53"/>
      <c r="D1837" s="53"/>
      <c r="E1837" s="41"/>
      <c r="F1837" s="41"/>
      <c r="G1837" s="44"/>
      <c r="H1837" s="58"/>
      <c r="I1837" s="58"/>
      <c r="L1837" s="58"/>
      <c r="M1837" s="66"/>
      <c r="N1837" s="66"/>
      <c r="O1837" s="22"/>
      <c r="P1837" s="57"/>
      <c r="Q1837" s="57"/>
      <c r="R1837" s="61"/>
    </row>
    <row r="1838" spans="1:18">
      <c r="A1838" s="21"/>
      <c r="B1838" s="51"/>
      <c r="C1838" s="53"/>
      <c r="D1838" s="53"/>
      <c r="E1838" s="41"/>
      <c r="F1838" s="41"/>
      <c r="G1838" s="44"/>
      <c r="H1838" s="58"/>
      <c r="I1838" s="58"/>
      <c r="L1838" s="58"/>
      <c r="M1838" s="66"/>
      <c r="N1838" s="66"/>
      <c r="O1838" s="22"/>
      <c r="P1838" s="57"/>
      <c r="Q1838" s="57"/>
      <c r="R1838" s="61"/>
    </row>
    <row r="1839" spans="1:18">
      <c r="A1839" s="21"/>
      <c r="B1839" s="51"/>
      <c r="C1839" s="53"/>
      <c r="D1839" s="53"/>
      <c r="E1839" s="41"/>
      <c r="F1839" s="41"/>
      <c r="G1839" s="44"/>
      <c r="H1839" s="58"/>
      <c r="I1839" s="58"/>
      <c r="L1839" s="58"/>
      <c r="M1839" s="66"/>
      <c r="N1839" s="66"/>
      <c r="O1839" s="22"/>
      <c r="P1839" s="57"/>
      <c r="Q1839" s="57"/>
      <c r="R1839" s="61"/>
    </row>
    <row r="1840" spans="1:18">
      <c r="A1840" s="21"/>
      <c r="B1840" s="51"/>
      <c r="C1840" s="53"/>
      <c r="D1840" s="53"/>
      <c r="E1840" s="41"/>
      <c r="F1840" s="41"/>
      <c r="G1840" s="44"/>
      <c r="H1840" s="58"/>
      <c r="I1840" s="58"/>
      <c r="L1840" s="58"/>
      <c r="M1840" s="66"/>
      <c r="N1840" s="66"/>
      <c r="O1840" s="22"/>
      <c r="P1840" s="57"/>
      <c r="Q1840" s="57"/>
      <c r="R1840" s="61"/>
    </row>
    <row r="1841" spans="1:18">
      <c r="A1841" s="21"/>
      <c r="B1841" s="51"/>
      <c r="C1841" s="53"/>
      <c r="D1841" s="53"/>
      <c r="E1841" s="41"/>
      <c r="F1841" s="41"/>
      <c r="G1841" s="44"/>
      <c r="H1841" s="58"/>
      <c r="I1841" s="58"/>
      <c r="L1841" s="58"/>
      <c r="M1841" s="66"/>
      <c r="N1841" s="66"/>
      <c r="O1841" s="22"/>
      <c r="P1841" s="57"/>
      <c r="Q1841" s="57"/>
      <c r="R1841" s="61"/>
    </row>
    <row r="1842" spans="1:18">
      <c r="A1842" s="21"/>
      <c r="B1842" s="51"/>
      <c r="C1842" s="53"/>
      <c r="D1842" s="53"/>
      <c r="E1842" s="41"/>
      <c r="F1842" s="41"/>
      <c r="G1842" s="44"/>
      <c r="H1842" s="58"/>
      <c r="I1842" s="58"/>
      <c r="L1842" s="58"/>
      <c r="M1842" s="66"/>
      <c r="N1842" s="66"/>
      <c r="O1842" s="22"/>
      <c r="P1842" s="57"/>
      <c r="Q1842" s="57"/>
      <c r="R1842" s="61"/>
    </row>
    <row r="1843" spans="1:18">
      <c r="A1843" s="21"/>
      <c r="B1843" s="51"/>
      <c r="C1843" s="53"/>
      <c r="D1843" s="53"/>
      <c r="E1843" s="41"/>
      <c r="F1843" s="41"/>
      <c r="G1843" s="44"/>
      <c r="H1843" s="58"/>
      <c r="I1843" s="58"/>
      <c r="L1843" s="58"/>
      <c r="M1843" s="66"/>
      <c r="N1843" s="66"/>
      <c r="O1843" s="22"/>
      <c r="P1843" s="57"/>
      <c r="Q1843" s="57"/>
      <c r="R1843" s="61"/>
    </row>
    <row r="1844" spans="1:18">
      <c r="A1844" s="21"/>
      <c r="B1844" s="51"/>
      <c r="C1844" s="53"/>
      <c r="D1844" s="53"/>
      <c r="E1844" s="41"/>
      <c r="F1844" s="41"/>
      <c r="G1844" s="44"/>
      <c r="H1844" s="58"/>
      <c r="I1844" s="58"/>
      <c r="L1844" s="58"/>
      <c r="M1844" s="66"/>
      <c r="N1844" s="66"/>
      <c r="O1844" s="22"/>
      <c r="P1844" s="57"/>
      <c r="Q1844" s="57"/>
      <c r="R1844" s="61"/>
    </row>
    <row r="1845" spans="1:18">
      <c r="A1845" s="21"/>
      <c r="B1845" s="51"/>
      <c r="C1845" s="53"/>
      <c r="D1845" s="53"/>
      <c r="E1845" s="41"/>
      <c r="F1845" s="41"/>
      <c r="G1845" s="44"/>
      <c r="H1845" s="58"/>
      <c r="I1845" s="58"/>
      <c r="L1845" s="58"/>
      <c r="M1845" s="66"/>
      <c r="N1845" s="66"/>
      <c r="O1845" s="22"/>
      <c r="P1845" s="57"/>
      <c r="Q1845" s="57"/>
      <c r="R1845" s="61"/>
    </row>
    <row r="1846" spans="1:18">
      <c r="A1846" s="21"/>
      <c r="B1846" s="51"/>
      <c r="C1846" s="53"/>
      <c r="D1846" s="53"/>
      <c r="E1846" s="41"/>
      <c r="F1846" s="41"/>
      <c r="G1846" s="44"/>
      <c r="H1846" s="58"/>
      <c r="I1846" s="58"/>
      <c r="L1846" s="58"/>
      <c r="M1846" s="66"/>
      <c r="N1846" s="66"/>
      <c r="O1846" s="22"/>
      <c r="P1846" s="57"/>
      <c r="Q1846" s="57"/>
      <c r="R1846" s="61"/>
    </row>
    <row r="1847" spans="1:18">
      <c r="A1847" s="21"/>
      <c r="B1847" s="51"/>
      <c r="C1847" s="53"/>
      <c r="D1847" s="53"/>
      <c r="E1847" s="41"/>
      <c r="F1847" s="41"/>
      <c r="G1847" s="44"/>
      <c r="H1847" s="58"/>
      <c r="I1847" s="58"/>
      <c r="L1847" s="58"/>
      <c r="M1847" s="66"/>
      <c r="N1847" s="66"/>
      <c r="O1847" s="22"/>
      <c r="P1847" s="57"/>
      <c r="Q1847" s="57"/>
      <c r="R1847" s="61"/>
    </row>
    <row r="1848" spans="1:18">
      <c r="A1848" s="21"/>
      <c r="B1848" s="51"/>
      <c r="C1848" s="53"/>
      <c r="D1848" s="53"/>
      <c r="E1848" s="41"/>
      <c r="F1848" s="41"/>
      <c r="G1848" s="44"/>
      <c r="H1848" s="58"/>
      <c r="I1848" s="58"/>
      <c r="L1848" s="58"/>
      <c r="M1848" s="66"/>
      <c r="N1848" s="66"/>
      <c r="O1848" s="22"/>
      <c r="P1848" s="57"/>
      <c r="Q1848" s="57"/>
      <c r="R1848" s="61"/>
    </row>
    <row r="1849" spans="1:18">
      <c r="A1849" s="21"/>
      <c r="B1849" s="51"/>
      <c r="C1849" s="53"/>
      <c r="D1849" s="53"/>
      <c r="E1849" s="41"/>
      <c r="F1849" s="41"/>
      <c r="G1849" s="44"/>
      <c r="H1849" s="58"/>
      <c r="I1849" s="58"/>
      <c r="L1849" s="58"/>
      <c r="M1849" s="66"/>
      <c r="N1849" s="66"/>
      <c r="O1849" s="22"/>
      <c r="P1849" s="57"/>
      <c r="Q1849" s="57"/>
      <c r="R1849" s="61"/>
    </row>
    <row r="1850" spans="1:18">
      <c r="A1850" s="21"/>
      <c r="B1850" s="51"/>
      <c r="C1850" s="53"/>
      <c r="D1850" s="53"/>
      <c r="E1850" s="41"/>
      <c r="F1850" s="41"/>
      <c r="G1850" s="44"/>
      <c r="H1850" s="58"/>
      <c r="I1850" s="58"/>
      <c r="L1850" s="58"/>
      <c r="M1850" s="66"/>
      <c r="N1850" s="66"/>
      <c r="O1850" s="22"/>
      <c r="P1850" s="57"/>
      <c r="Q1850" s="57"/>
      <c r="R1850" s="61"/>
    </row>
    <row r="1851" spans="1:18">
      <c r="A1851" s="21"/>
      <c r="B1851" s="51"/>
      <c r="C1851" s="53"/>
      <c r="D1851" s="53"/>
      <c r="E1851" s="41"/>
      <c r="F1851" s="41"/>
      <c r="G1851" s="44"/>
      <c r="H1851" s="58"/>
      <c r="I1851" s="58"/>
      <c r="L1851" s="58"/>
      <c r="M1851" s="66"/>
      <c r="N1851" s="66"/>
      <c r="O1851" s="22"/>
      <c r="P1851" s="57"/>
      <c r="Q1851" s="57"/>
      <c r="R1851" s="61"/>
    </row>
    <row r="1852" spans="1:18">
      <c r="A1852" s="21"/>
      <c r="B1852" s="51"/>
      <c r="C1852" s="53"/>
      <c r="D1852" s="53"/>
      <c r="E1852" s="41"/>
      <c r="F1852" s="41"/>
      <c r="G1852" s="44"/>
      <c r="H1852" s="58"/>
      <c r="I1852" s="58"/>
      <c r="L1852" s="58"/>
      <c r="M1852" s="66"/>
      <c r="N1852" s="66"/>
      <c r="O1852" s="22"/>
      <c r="P1852" s="57"/>
      <c r="Q1852" s="57"/>
      <c r="R1852" s="61"/>
    </row>
    <row r="1853" spans="1:18">
      <c r="A1853" s="21"/>
      <c r="B1853" s="51"/>
      <c r="C1853" s="53"/>
      <c r="D1853" s="53"/>
      <c r="E1853" s="41"/>
      <c r="F1853" s="41"/>
      <c r="G1853" s="44"/>
      <c r="H1853" s="58"/>
      <c r="I1853" s="58"/>
      <c r="L1853" s="58"/>
      <c r="M1853" s="66"/>
      <c r="N1853" s="66"/>
      <c r="O1853" s="22"/>
      <c r="P1853" s="57"/>
      <c r="Q1853" s="57"/>
      <c r="R1853" s="61"/>
    </row>
    <row r="1854" spans="1:18">
      <c r="A1854" s="21"/>
      <c r="B1854" s="51"/>
      <c r="C1854" s="53"/>
      <c r="D1854" s="53"/>
      <c r="E1854" s="41"/>
      <c r="F1854" s="41"/>
      <c r="G1854" s="44"/>
      <c r="H1854" s="58"/>
      <c r="I1854" s="58"/>
      <c r="L1854" s="58"/>
      <c r="M1854" s="66"/>
      <c r="N1854" s="66"/>
      <c r="O1854" s="22"/>
      <c r="P1854" s="57"/>
      <c r="Q1854" s="57"/>
      <c r="R1854" s="61"/>
    </row>
    <row r="1855" spans="1:18">
      <c r="A1855" s="21"/>
      <c r="B1855" s="51"/>
      <c r="C1855" s="53"/>
      <c r="D1855" s="53"/>
      <c r="E1855" s="41"/>
      <c r="F1855" s="41"/>
      <c r="G1855" s="44"/>
      <c r="H1855" s="58"/>
      <c r="I1855" s="58"/>
      <c r="L1855" s="58"/>
      <c r="M1855" s="66"/>
      <c r="N1855" s="66"/>
      <c r="O1855" s="22"/>
      <c r="P1855" s="57"/>
      <c r="Q1855" s="57"/>
      <c r="R1855" s="61"/>
    </row>
    <row r="1856" spans="1:18">
      <c r="A1856" s="21"/>
      <c r="B1856" s="51"/>
      <c r="C1856" s="53"/>
      <c r="D1856" s="53"/>
      <c r="E1856" s="41"/>
      <c r="F1856" s="41"/>
      <c r="G1856" s="44"/>
      <c r="H1856" s="58"/>
      <c r="I1856" s="58"/>
      <c r="L1856" s="58"/>
      <c r="M1856" s="66"/>
      <c r="N1856" s="66"/>
      <c r="O1856" s="22"/>
      <c r="P1856" s="57"/>
      <c r="Q1856" s="57"/>
      <c r="R1856" s="61"/>
    </row>
    <row r="1857" spans="1:18">
      <c r="A1857" s="21"/>
      <c r="B1857" s="51"/>
      <c r="C1857" s="53"/>
      <c r="D1857" s="53"/>
      <c r="E1857" s="41"/>
      <c r="F1857" s="41"/>
      <c r="G1857" s="44"/>
      <c r="H1857" s="58"/>
      <c r="I1857" s="58"/>
      <c r="L1857" s="58"/>
      <c r="M1857" s="66"/>
      <c r="N1857" s="66"/>
      <c r="O1857" s="22"/>
      <c r="P1857" s="57"/>
      <c r="Q1857" s="57"/>
      <c r="R1857" s="61"/>
    </row>
    <row r="1858" spans="1:18">
      <c r="A1858" s="21"/>
      <c r="B1858" s="51"/>
      <c r="C1858" s="53"/>
      <c r="D1858" s="53"/>
      <c r="E1858" s="41"/>
      <c r="F1858" s="41"/>
      <c r="G1858" s="44"/>
      <c r="H1858" s="58"/>
      <c r="I1858" s="58"/>
      <c r="L1858" s="58"/>
      <c r="M1858" s="66"/>
      <c r="N1858" s="66"/>
      <c r="O1858" s="22"/>
      <c r="P1858" s="57"/>
      <c r="Q1858" s="57"/>
      <c r="R1858" s="61"/>
    </row>
    <row r="1859" spans="1:18">
      <c r="A1859" s="21"/>
      <c r="B1859" s="51"/>
      <c r="C1859" s="53"/>
      <c r="D1859" s="53"/>
      <c r="E1859" s="41"/>
      <c r="F1859" s="41"/>
      <c r="G1859" s="44"/>
      <c r="H1859" s="58"/>
      <c r="I1859" s="58"/>
      <c r="L1859" s="58"/>
      <c r="M1859" s="66"/>
      <c r="N1859" s="66"/>
      <c r="O1859" s="22"/>
      <c r="P1859" s="57"/>
      <c r="Q1859" s="57"/>
      <c r="R1859" s="61"/>
    </row>
    <row r="1860" spans="1:18">
      <c r="A1860" s="21"/>
      <c r="B1860" s="51"/>
      <c r="C1860" s="53"/>
      <c r="D1860" s="53"/>
      <c r="E1860" s="41"/>
      <c r="F1860" s="41"/>
      <c r="G1860" s="44"/>
      <c r="H1860" s="58"/>
      <c r="I1860" s="58"/>
      <c r="L1860" s="58"/>
      <c r="M1860" s="66"/>
      <c r="N1860" s="66"/>
      <c r="O1860" s="22"/>
      <c r="P1860" s="57"/>
      <c r="Q1860" s="57"/>
      <c r="R1860" s="61"/>
    </row>
    <row r="1861" spans="1:18">
      <c r="A1861" s="21"/>
      <c r="B1861" s="51"/>
      <c r="C1861" s="53"/>
      <c r="D1861" s="53"/>
      <c r="E1861" s="41"/>
      <c r="F1861" s="41"/>
      <c r="G1861" s="44"/>
      <c r="H1861" s="58"/>
      <c r="I1861" s="58"/>
      <c r="L1861" s="58"/>
      <c r="M1861" s="66"/>
      <c r="N1861" s="66"/>
      <c r="O1861" s="22"/>
      <c r="P1861" s="57"/>
      <c r="Q1861" s="57"/>
      <c r="R1861" s="61"/>
    </row>
    <row r="1862" spans="1:18">
      <c r="A1862" s="21"/>
      <c r="B1862" s="51"/>
      <c r="C1862" s="53"/>
      <c r="D1862" s="53"/>
      <c r="E1862" s="41"/>
      <c r="F1862" s="41"/>
      <c r="G1862" s="44"/>
      <c r="H1862" s="58"/>
      <c r="I1862" s="58"/>
      <c r="L1862" s="58"/>
      <c r="M1862" s="66"/>
      <c r="N1862" s="66"/>
      <c r="O1862" s="22"/>
      <c r="P1862" s="57"/>
      <c r="Q1862" s="57"/>
      <c r="R1862" s="61"/>
    </row>
    <row r="1863" spans="1:18">
      <c r="A1863" s="21"/>
      <c r="B1863" s="51"/>
      <c r="C1863" s="53"/>
      <c r="D1863" s="53"/>
      <c r="E1863" s="41"/>
      <c r="F1863" s="41"/>
      <c r="G1863" s="44"/>
      <c r="H1863" s="58"/>
      <c r="I1863" s="58"/>
      <c r="L1863" s="58"/>
      <c r="M1863" s="66"/>
      <c r="N1863" s="66"/>
      <c r="O1863" s="22"/>
      <c r="P1863" s="57"/>
      <c r="Q1863" s="57"/>
      <c r="R1863" s="61"/>
    </row>
    <row r="1864" spans="1:18">
      <c r="A1864" s="21"/>
      <c r="B1864" s="51"/>
      <c r="C1864" s="53"/>
      <c r="D1864" s="53"/>
      <c r="E1864" s="41"/>
      <c r="F1864" s="41"/>
      <c r="G1864" s="44"/>
      <c r="H1864" s="58"/>
      <c r="I1864" s="58"/>
      <c r="L1864" s="58"/>
      <c r="M1864" s="66"/>
      <c r="N1864" s="66"/>
      <c r="O1864" s="22"/>
      <c r="P1864" s="57"/>
      <c r="Q1864" s="57"/>
      <c r="R1864" s="61"/>
    </row>
    <row r="1865" spans="1:18">
      <c r="A1865" s="21"/>
      <c r="B1865" s="51"/>
      <c r="C1865" s="53"/>
      <c r="D1865" s="53"/>
      <c r="E1865" s="41"/>
      <c r="F1865" s="41"/>
      <c r="G1865" s="44"/>
      <c r="H1865" s="58"/>
      <c r="I1865" s="58"/>
      <c r="L1865" s="58"/>
      <c r="M1865" s="66"/>
      <c r="N1865" s="66"/>
      <c r="O1865" s="22"/>
      <c r="P1865" s="57"/>
      <c r="Q1865" s="57"/>
      <c r="R1865" s="61"/>
    </row>
    <row r="1866" spans="1:18">
      <c r="A1866" s="21"/>
      <c r="B1866" s="51"/>
      <c r="C1866" s="53"/>
      <c r="D1866" s="53"/>
      <c r="E1866" s="41"/>
      <c r="F1866" s="41"/>
      <c r="G1866" s="44"/>
      <c r="H1866" s="58"/>
      <c r="I1866" s="58"/>
      <c r="L1866" s="58"/>
      <c r="M1866" s="66"/>
      <c r="N1866" s="66"/>
      <c r="O1866" s="22"/>
      <c r="P1866" s="57"/>
      <c r="Q1866" s="57"/>
      <c r="R1866" s="61"/>
    </row>
    <row r="1867" spans="1:18">
      <c r="A1867" s="21"/>
      <c r="B1867" s="51"/>
      <c r="C1867" s="53"/>
      <c r="D1867" s="53"/>
      <c r="E1867" s="41"/>
      <c r="F1867" s="41"/>
      <c r="G1867" s="44"/>
      <c r="H1867" s="58"/>
      <c r="I1867" s="58"/>
      <c r="L1867" s="58"/>
      <c r="M1867" s="66"/>
      <c r="N1867" s="66"/>
      <c r="O1867" s="22"/>
      <c r="P1867" s="57"/>
      <c r="Q1867" s="57"/>
      <c r="R1867" s="61"/>
    </row>
    <row r="1868" spans="1:18">
      <c r="A1868" s="21"/>
      <c r="B1868" s="51"/>
      <c r="C1868" s="53"/>
      <c r="D1868" s="53"/>
      <c r="E1868" s="41"/>
      <c r="F1868" s="41"/>
      <c r="G1868" s="44"/>
      <c r="H1868" s="58"/>
      <c r="I1868" s="58"/>
      <c r="L1868" s="58"/>
      <c r="M1868" s="66"/>
      <c r="N1868" s="66"/>
      <c r="O1868" s="22"/>
      <c r="P1868" s="57"/>
      <c r="Q1868" s="57"/>
      <c r="R1868" s="61"/>
    </row>
    <row r="1869" spans="1:18">
      <c r="A1869" s="21"/>
      <c r="B1869" s="51"/>
      <c r="C1869" s="53"/>
      <c r="D1869" s="53"/>
      <c r="E1869" s="41"/>
      <c r="F1869" s="41"/>
      <c r="G1869" s="44"/>
      <c r="H1869" s="58"/>
      <c r="I1869" s="58"/>
      <c r="L1869" s="58"/>
      <c r="M1869" s="66"/>
      <c r="N1869" s="66"/>
      <c r="O1869" s="22"/>
      <c r="P1869" s="57"/>
      <c r="Q1869" s="57"/>
      <c r="R1869" s="61"/>
    </row>
    <row r="1870" spans="1:18">
      <c r="A1870" s="21"/>
      <c r="B1870" s="51"/>
      <c r="C1870" s="53"/>
      <c r="D1870" s="53"/>
      <c r="E1870" s="41"/>
      <c r="F1870" s="41"/>
      <c r="G1870" s="44"/>
      <c r="H1870" s="58"/>
      <c r="I1870" s="58"/>
      <c r="L1870" s="58"/>
      <c r="M1870" s="66"/>
      <c r="N1870" s="66"/>
      <c r="O1870" s="22"/>
      <c r="P1870" s="57"/>
      <c r="Q1870" s="57"/>
      <c r="R1870" s="61"/>
    </row>
    <row r="1871" spans="1:18">
      <c r="A1871" s="21"/>
      <c r="B1871" s="51"/>
      <c r="C1871" s="53"/>
      <c r="D1871" s="53"/>
      <c r="E1871" s="41"/>
      <c r="F1871" s="41"/>
      <c r="G1871" s="44"/>
      <c r="H1871" s="58"/>
      <c r="I1871" s="58"/>
      <c r="L1871" s="58"/>
      <c r="M1871" s="66"/>
      <c r="N1871" s="66"/>
      <c r="O1871" s="22"/>
      <c r="P1871" s="57"/>
      <c r="Q1871" s="57"/>
      <c r="R1871" s="61"/>
    </row>
    <row r="1872" spans="1:18">
      <c r="A1872" s="21"/>
      <c r="B1872" s="51"/>
      <c r="C1872" s="53"/>
      <c r="D1872" s="53"/>
      <c r="E1872" s="41"/>
      <c r="F1872" s="41"/>
      <c r="G1872" s="44"/>
      <c r="H1872" s="58"/>
      <c r="I1872" s="58"/>
      <c r="L1872" s="58"/>
      <c r="M1872" s="66"/>
      <c r="N1872" s="66"/>
      <c r="O1872" s="22"/>
      <c r="P1872" s="57"/>
      <c r="Q1872" s="57"/>
      <c r="R1872" s="61"/>
    </row>
    <row r="1873" spans="1:18">
      <c r="A1873" s="21"/>
      <c r="B1873" s="51"/>
      <c r="C1873" s="53"/>
      <c r="D1873" s="53"/>
      <c r="E1873" s="41"/>
      <c r="F1873" s="41"/>
      <c r="G1873" s="44"/>
      <c r="H1873" s="58"/>
      <c r="I1873" s="58"/>
      <c r="L1873" s="58"/>
      <c r="M1873" s="66"/>
      <c r="N1873" s="66"/>
      <c r="O1873" s="22"/>
      <c r="P1873" s="57"/>
      <c r="Q1873" s="57"/>
      <c r="R1873" s="61"/>
    </row>
    <row r="1874" spans="1:18">
      <c r="A1874" s="21"/>
      <c r="B1874" s="51"/>
      <c r="C1874" s="53"/>
      <c r="D1874" s="53"/>
      <c r="E1874" s="41"/>
      <c r="F1874" s="41"/>
      <c r="G1874" s="44"/>
      <c r="H1874" s="58"/>
      <c r="I1874" s="58"/>
      <c r="L1874" s="58"/>
      <c r="M1874" s="66"/>
      <c r="N1874" s="66"/>
      <c r="O1874" s="22"/>
      <c r="P1874" s="57"/>
      <c r="Q1874" s="57"/>
      <c r="R1874" s="61"/>
    </row>
    <row r="1875" spans="1:18">
      <c r="A1875" s="21"/>
      <c r="B1875" s="51"/>
      <c r="C1875" s="53"/>
      <c r="D1875" s="53"/>
      <c r="E1875" s="41"/>
      <c r="F1875" s="41"/>
      <c r="G1875" s="44"/>
      <c r="H1875" s="58"/>
      <c r="I1875" s="58"/>
      <c r="L1875" s="58"/>
      <c r="M1875" s="66"/>
      <c r="N1875" s="66"/>
      <c r="O1875" s="22"/>
      <c r="P1875" s="57"/>
      <c r="Q1875" s="57"/>
      <c r="R1875" s="61"/>
    </row>
    <row r="1876" spans="1:18">
      <c r="A1876" s="21"/>
      <c r="B1876" s="51"/>
      <c r="C1876" s="53"/>
      <c r="D1876" s="53"/>
      <c r="E1876" s="41"/>
      <c r="F1876" s="41"/>
      <c r="G1876" s="44"/>
      <c r="H1876" s="58"/>
      <c r="I1876" s="58"/>
      <c r="L1876" s="58"/>
      <c r="M1876" s="66"/>
      <c r="N1876" s="66"/>
      <c r="O1876" s="22"/>
      <c r="P1876" s="57"/>
      <c r="Q1876" s="57"/>
      <c r="R1876" s="61"/>
    </row>
    <row r="1877" spans="1:18">
      <c r="A1877" s="21"/>
      <c r="B1877" s="51"/>
      <c r="C1877" s="53"/>
      <c r="D1877" s="53"/>
      <c r="E1877" s="41"/>
      <c r="F1877" s="41"/>
      <c r="G1877" s="44"/>
      <c r="H1877" s="58"/>
      <c r="I1877" s="58"/>
      <c r="L1877" s="58"/>
      <c r="M1877" s="66"/>
      <c r="N1877" s="66"/>
      <c r="O1877" s="22"/>
      <c r="P1877" s="57"/>
      <c r="Q1877" s="57"/>
      <c r="R1877" s="61"/>
    </row>
    <row r="1878" spans="1:18">
      <c r="A1878" s="21"/>
      <c r="B1878" s="51"/>
      <c r="C1878" s="53"/>
      <c r="D1878" s="53"/>
      <c r="E1878" s="41"/>
      <c r="F1878" s="41"/>
      <c r="G1878" s="44"/>
      <c r="H1878" s="58"/>
      <c r="I1878" s="58"/>
      <c r="L1878" s="58"/>
      <c r="M1878" s="66"/>
      <c r="N1878" s="66"/>
      <c r="O1878" s="22"/>
      <c r="P1878" s="57"/>
      <c r="Q1878" s="57"/>
      <c r="R1878" s="61"/>
    </row>
    <row r="1879" spans="1:18">
      <c r="A1879" s="21"/>
      <c r="B1879" s="51"/>
      <c r="C1879" s="53"/>
      <c r="D1879" s="53"/>
      <c r="E1879" s="41"/>
      <c r="F1879" s="41"/>
      <c r="G1879" s="44"/>
      <c r="H1879" s="58"/>
      <c r="I1879" s="58"/>
      <c r="L1879" s="58"/>
      <c r="M1879" s="66"/>
      <c r="N1879" s="66"/>
      <c r="O1879" s="22"/>
      <c r="P1879" s="57"/>
      <c r="Q1879" s="57"/>
      <c r="R1879" s="61"/>
    </row>
    <row r="1880" spans="1:18">
      <c r="A1880" s="21"/>
      <c r="B1880" s="51"/>
      <c r="C1880" s="53"/>
      <c r="D1880" s="53"/>
      <c r="E1880" s="41"/>
      <c r="F1880" s="41"/>
      <c r="G1880" s="44"/>
      <c r="H1880" s="58"/>
      <c r="I1880" s="58"/>
      <c r="L1880" s="58"/>
      <c r="M1880" s="66"/>
      <c r="N1880" s="66"/>
      <c r="O1880" s="22"/>
      <c r="P1880" s="57"/>
      <c r="Q1880" s="57"/>
      <c r="R1880" s="61"/>
    </row>
    <row r="1881" spans="1:18">
      <c r="A1881" s="21"/>
      <c r="B1881" s="51"/>
      <c r="C1881" s="53"/>
      <c r="D1881" s="53"/>
      <c r="E1881" s="41"/>
      <c r="F1881" s="41"/>
      <c r="G1881" s="44"/>
      <c r="H1881" s="58"/>
      <c r="I1881" s="58"/>
      <c r="L1881" s="58"/>
      <c r="M1881" s="66"/>
      <c r="N1881" s="66"/>
      <c r="O1881" s="22"/>
      <c r="P1881" s="57"/>
      <c r="Q1881" s="57"/>
      <c r="R1881" s="61"/>
    </row>
    <row r="1882" spans="1:18">
      <c r="A1882" s="21"/>
      <c r="B1882" s="51"/>
      <c r="C1882" s="53"/>
      <c r="D1882" s="53"/>
      <c r="E1882" s="41"/>
      <c r="F1882" s="41"/>
      <c r="G1882" s="44"/>
      <c r="H1882" s="58"/>
      <c r="I1882" s="58"/>
      <c r="L1882" s="58"/>
      <c r="M1882" s="66"/>
      <c r="N1882" s="66"/>
      <c r="O1882" s="22"/>
      <c r="P1882" s="57"/>
      <c r="Q1882" s="57"/>
      <c r="R1882" s="61"/>
    </row>
    <row r="1883" spans="1:18">
      <c r="A1883" s="21"/>
      <c r="B1883" s="51"/>
      <c r="C1883" s="53"/>
      <c r="D1883" s="53"/>
      <c r="E1883" s="41"/>
      <c r="F1883" s="41"/>
      <c r="G1883" s="44"/>
      <c r="H1883" s="58"/>
      <c r="I1883" s="58"/>
      <c r="L1883" s="58"/>
      <c r="M1883" s="66"/>
      <c r="N1883" s="66"/>
      <c r="O1883" s="22"/>
      <c r="P1883" s="57"/>
      <c r="Q1883" s="57"/>
      <c r="R1883" s="61"/>
    </row>
    <row r="1884" spans="1:18">
      <c r="A1884" s="21"/>
      <c r="B1884" s="51"/>
      <c r="C1884" s="53"/>
      <c r="D1884" s="53"/>
      <c r="E1884" s="41"/>
      <c r="F1884" s="41"/>
      <c r="G1884" s="44"/>
      <c r="H1884" s="58"/>
      <c r="I1884" s="58"/>
      <c r="L1884" s="58"/>
      <c r="M1884" s="66"/>
      <c r="N1884" s="66"/>
      <c r="O1884" s="22"/>
      <c r="P1884" s="57"/>
      <c r="Q1884" s="57"/>
      <c r="R1884" s="61"/>
    </row>
    <row r="1885" spans="1:18">
      <c r="A1885" s="21"/>
      <c r="B1885" s="51"/>
      <c r="C1885" s="53"/>
      <c r="D1885" s="53"/>
      <c r="E1885" s="41"/>
      <c r="F1885" s="41"/>
      <c r="G1885" s="44"/>
      <c r="H1885" s="58"/>
      <c r="I1885" s="58"/>
      <c r="L1885" s="58"/>
      <c r="M1885" s="66"/>
      <c r="N1885" s="66"/>
      <c r="O1885" s="22"/>
      <c r="P1885" s="57"/>
      <c r="Q1885" s="57"/>
      <c r="R1885" s="61"/>
    </row>
    <row r="1886" spans="1:18">
      <c r="A1886" s="21"/>
      <c r="B1886" s="51"/>
      <c r="C1886" s="53"/>
      <c r="D1886" s="53"/>
      <c r="E1886" s="41"/>
      <c r="F1886" s="41"/>
      <c r="G1886" s="44"/>
      <c r="H1886" s="58"/>
      <c r="I1886" s="58"/>
      <c r="L1886" s="58"/>
      <c r="M1886" s="66"/>
      <c r="N1886" s="66"/>
      <c r="O1886" s="22"/>
      <c r="P1886" s="57"/>
      <c r="Q1886" s="57"/>
      <c r="R1886" s="61"/>
    </row>
    <row r="1887" spans="1:18">
      <c r="A1887" s="21"/>
      <c r="B1887" s="51"/>
      <c r="C1887" s="53"/>
      <c r="D1887" s="53"/>
      <c r="E1887" s="41"/>
      <c r="F1887" s="41"/>
      <c r="G1887" s="44"/>
      <c r="H1887" s="58"/>
      <c r="I1887" s="58"/>
      <c r="L1887" s="58"/>
      <c r="M1887" s="66"/>
      <c r="N1887" s="66"/>
      <c r="O1887" s="22"/>
      <c r="P1887" s="57"/>
      <c r="Q1887" s="57"/>
      <c r="R1887" s="61"/>
    </row>
    <row r="1888" spans="1:18">
      <c r="A1888" s="21"/>
      <c r="B1888" s="51"/>
      <c r="C1888" s="53"/>
      <c r="D1888" s="53"/>
      <c r="E1888" s="41"/>
      <c r="F1888" s="41"/>
      <c r="G1888" s="44"/>
      <c r="H1888" s="58"/>
      <c r="I1888" s="58"/>
      <c r="L1888" s="58"/>
      <c r="M1888" s="66"/>
      <c r="N1888" s="66"/>
      <c r="O1888" s="22"/>
      <c r="P1888" s="57"/>
      <c r="Q1888" s="57"/>
      <c r="R1888" s="61"/>
    </row>
    <row r="1889" spans="1:18">
      <c r="A1889" s="21"/>
      <c r="B1889" s="51"/>
      <c r="C1889" s="53"/>
      <c r="D1889" s="53"/>
      <c r="E1889" s="41"/>
      <c r="F1889" s="41"/>
      <c r="G1889" s="44"/>
      <c r="H1889" s="58"/>
      <c r="I1889" s="58"/>
      <c r="L1889" s="58"/>
      <c r="M1889" s="66"/>
      <c r="N1889" s="66"/>
      <c r="O1889" s="22"/>
      <c r="P1889" s="57"/>
      <c r="Q1889" s="57"/>
      <c r="R1889" s="61"/>
    </row>
    <row r="1890" spans="1:18">
      <c r="A1890" s="21"/>
      <c r="B1890" s="51"/>
      <c r="C1890" s="53"/>
      <c r="D1890" s="53"/>
      <c r="E1890" s="41"/>
      <c r="F1890" s="41"/>
      <c r="G1890" s="44"/>
      <c r="H1890" s="58"/>
      <c r="I1890" s="58"/>
      <c r="L1890" s="58"/>
      <c r="M1890" s="66"/>
      <c r="N1890" s="66"/>
      <c r="O1890" s="22"/>
      <c r="P1890" s="57"/>
      <c r="Q1890" s="57"/>
      <c r="R1890" s="61"/>
    </row>
    <row r="1891" spans="1:18">
      <c r="A1891" s="21"/>
      <c r="B1891" s="51"/>
      <c r="C1891" s="53"/>
      <c r="D1891" s="53"/>
      <c r="E1891" s="41"/>
      <c r="F1891" s="41"/>
      <c r="G1891" s="44"/>
      <c r="H1891" s="58"/>
      <c r="I1891" s="58"/>
      <c r="L1891" s="58"/>
      <c r="M1891" s="66"/>
      <c r="N1891" s="66"/>
      <c r="O1891" s="22"/>
      <c r="P1891" s="57"/>
      <c r="Q1891" s="57"/>
      <c r="R1891" s="61"/>
    </row>
    <row r="1892" spans="1:18">
      <c r="A1892" s="21"/>
      <c r="B1892" s="51"/>
      <c r="C1892" s="53"/>
      <c r="D1892" s="53"/>
      <c r="E1892" s="41"/>
      <c r="F1892" s="41"/>
      <c r="G1892" s="44"/>
      <c r="H1892" s="58"/>
      <c r="I1892" s="58"/>
      <c r="L1892" s="58"/>
      <c r="M1892" s="66"/>
      <c r="N1892" s="66"/>
      <c r="O1892" s="22"/>
      <c r="P1892" s="57"/>
      <c r="Q1892" s="57"/>
      <c r="R1892" s="61"/>
    </row>
    <row r="1893" spans="1:18">
      <c r="A1893" s="21"/>
      <c r="B1893" s="51"/>
      <c r="C1893" s="53"/>
      <c r="D1893" s="53"/>
      <c r="E1893" s="41"/>
      <c r="F1893" s="41"/>
      <c r="G1893" s="44"/>
      <c r="H1893" s="58"/>
      <c r="I1893" s="58"/>
      <c r="L1893" s="58"/>
      <c r="M1893" s="66"/>
      <c r="N1893" s="66"/>
      <c r="O1893" s="22"/>
      <c r="P1893" s="57"/>
      <c r="Q1893" s="57"/>
      <c r="R1893" s="61"/>
    </row>
    <row r="1894" spans="1:18">
      <c r="A1894" s="21"/>
      <c r="B1894" s="51"/>
      <c r="C1894" s="53"/>
      <c r="D1894" s="53"/>
      <c r="E1894" s="41"/>
      <c r="F1894" s="41"/>
      <c r="G1894" s="44"/>
      <c r="H1894" s="58"/>
      <c r="I1894" s="58"/>
      <c r="L1894" s="58"/>
      <c r="M1894" s="66"/>
      <c r="N1894" s="66"/>
      <c r="O1894" s="22"/>
      <c r="P1894" s="57"/>
      <c r="Q1894" s="57"/>
      <c r="R1894" s="61"/>
    </row>
    <row r="1895" spans="1:18">
      <c r="A1895" s="21"/>
      <c r="B1895" s="51"/>
      <c r="C1895" s="53"/>
      <c r="D1895" s="53"/>
      <c r="E1895" s="41"/>
      <c r="F1895" s="41"/>
      <c r="G1895" s="44"/>
      <c r="H1895" s="58"/>
      <c r="I1895" s="58"/>
      <c r="L1895" s="58"/>
      <c r="M1895" s="66"/>
      <c r="N1895" s="66"/>
      <c r="O1895" s="22"/>
      <c r="P1895" s="57"/>
      <c r="Q1895" s="57"/>
      <c r="R1895" s="61"/>
    </row>
    <row r="1896" spans="1:18">
      <c r="A1896" s="21"/>
      <c r="B1896" s="51"/>
      <c r="C1896" s="53"/>
      <c r="D1896" s="53"/>
      <c r="E1896" s="41"/>
      <c r="F1896" s="41"/>
      <c r="G1896" s="44"/>
      <c r="H1896" s="58"/>
      <c r="I1896" s="58"/>
      <c r="L1896" s="58"/>
      <c r="M1896" s="66"/>
      <c r="N1896" s="66"/>
      <c r="O1896" s="22"/>
      <c r="P1896" s="57"/>
      <c r="Q1896" s="57"/>
      <c r="R1896" s="61"/>
    </row>
    <row r="1897" spans="1:18">
      <c r="A1897" s="21"/>
      <c r="B1897" s="51"/>
      <c r="C1897" s="53"/>
      <c r="D1897" s="53"/>
      <c r="E1897" s="41"/>
      <c r="F1897" s="41"/>
      <c r="G1897" s="44"/>
      <c r="H1897" s="58"/>
      <c r="I1897" s="58"/>
      <c r="L1897" s="58"/>
      <c r="M1897" s="66"/>
      <c r="N1897" s="66"/>
      <c r="O1897" s="22"/>
      <c r="P1897" s="57"/>
      <c r="Q1897" s="57"/>
      <c r="R1897" s="61"/>
    </row>
    <row r="1898" spans="1:18">
      <c r="A1898" s="21"/>
      <c r="B1898" s="51"/>
      <c r="C1898" s="53"/>
      <c r="D1898" s="53"/>
      <c r="E1898" s="41"/>
      <c r="F1898" s="41"/>
      <c r="G1898" s="44"/>
      <c r="H1898" s="58"/>
      <c r="I1898" s="58"/>
      <c r="L1898" s="58"/>
      <c r="M1898" s="66"/>
      <c r="N1898" s="66"/>
      <c r="O1898" s="22"/>
      <c r="P1898" s="57"/>
      <c r="Q1898" s="57"/>
      <c r="R1898" s="61"/>
    </row>
    <row r="1899" spans="1:18">
      <c r="A1899" s="21"/>
      <c r="B1899" s="51"/>
      <c r="C1899" s="53"/>
      <c r="D1899" s="53"/>
      <c r="E1899" s="41"/>
      <c r="F1899" s="41"/>
      <c r="G1899" s="44"/>
      <c r="H1899" s="58"/>
      <c r="I1899" s="58"/>
      <c r="L1899" s="58"/>
      <c r="M1899" s="66"/>
      <c r="N1899" s="66"/>
      <c r="O1899" s="22"/>
      <c r="P1899" s="57"/>
      <c r="Q1899" s="57"/>
      <c r="R1899" s="61"/>
    </row>
    <row r="1900" spans="1:18">
      <c r="A1900" s="21"/>
      <c r="B1900" s="51"/>
      <c r="C1900" s="53"/>
      <c r="D1900" s="53"/>
      <c r="E1900" s="41"/>
      <c r="F1900" s="41"/>
      <c r="G1900" s="44"/>
      <c r="H1900" s="58"/>
      <c r="I1900" s="58"/>
      <c r="L1900" s="58"/>
      <c r="M1900" s="66"/>
      <c r="N1900" s="66"/>
      <c r="O1900" s="22"/>
      <c r="P1900" s="57"/>
      <c r="Q1900" s="57"/>
      <c r="R1900" s="61"/>
    </row>
    <row r="1901" spans="1:18">
      <c r="A1901" s="21"/>
      <c r="B1901" s="51"/>
      <c r="C1901" s="53"/>
      <c r="D1901" s="53"/>
      <c r="E1901" s="41"/>
      <c r="F1901" s="41"/>
      <c r="G1901" s="44"/>
      <c r="H1901" s="58"/>
      <c r="I1901" s="58"/>
      <c r="L1901" s="58"/>
      <c r="M1901" s="66"/>
      <c r="N1901" s="66"/>
      <c r="O1901" s="22"/>
      <c r="P1901" s="57"/>
      <c r="Q1901" s="57"/>
      <c r="R1901" s="61"/>
    </row>
    <row r="1902" spans="1:18">
      <c r="A1902" s="21"/>
      <c r="B1902" s="51"/>
      <c r="C1902" s="53"/>
      <c r="D1902" s="53"/>
      <c r="E1902" s="41"/>
      <c r="F1902" s="41"/>
      <c r="G1902" s="44"/>
      <c r="H1902" s="58"/>
      <c r="I1902" s="58"/>
      <c r="L1902" s="58"/>
      <c r="M1902" s="66"/>
      <c r="N1902" s="66"/>
      <c r="O1902" s="22"/>
      <c r="P1902" s="57"/>
      <c r="Q1902" s="57"/>
      <c r="R1902" s="61"/>
    </row>
    <row r="1903" spans="1:18">
      <c r="A1903" s="21"/>
      <c r="B1903" s="51"/>
      <c r="C1903" s="53"/>
      <c r="D1903" s="53"/>
      <c r="E1903" s="41"/>
      <c r="F1903" s="41"/>
      <c r="G1903" s="44"/>
      <c r="H1903" s="58"/>
      <c r="I1903" s="58"/>
      <c r="L1903" s="58"/>
      <c r="M1903" s="66"/>
      <c r="N1903" s="66"/>
      <c r="O1903" s="22"/>
      <c r="P1903" s="57"/>
      <c r="Q1903" s="57"/>
      <c r="R1903" s="61"/>
    </row>
    <row r="1904" spans="1:18">
      <c r="A1904" s="21"/>
      <c r="B1904" s="51"/>
      <c r="C1904" s="53"/>
      <c r="D1904" s="53"/>
      <c r="E1904" s="41"/>
      <c r="F1904" s="41"/>
      <c r="G1904" s="44"/>
      <c r="H1904" s="58"/>
      <c r="I1904" s="58"/>
      <c r="L1904" s="58"/>
      <c r="M1904" s="66"/>
      <c r="N1904" s="66"/>
      <c r="O1904" s="22"/>
      <c r="P1904" s="57"/>
      <c r="Q1904" s="57"/>
      <c r="R1904" s="61"/>
    </row>
    <row r="1905" spans="1:18">
      <c r="A1905" s="21"/>
      <c r="B1905" s="51"/>
      <c r="C1905" s="53"/>
      <c r="D1905" s="53"/>
      <c r="E1905" s="41"/>
      <c r="F1905" s="41"/>
      <c r="G1905" s="44"/>
      <c r="H1905" s="58"/>
      <c r="I1905" s="58"/>
      <c r="L1905" s="58"/>
      <c r="M1905" s="66"/>
      <c r="N1905" s="66"/>
      <c r="O1905" s="22"/>
      <c r="P1905" s="57"/>
      <c r="Q1905" s="57"/>
      <c r="R1905" s="61"/>
    </row>
    <row r="1906" spans="1:18">
      <c r="A1906" s="21"/>
      <c r="B1906" s="51"/>
      <c r="C1906" s="53"/>
      <c r="D1906" s="53"/>
      <c r="E1906" s="41"/>
      <c r="F1906" s="41"/>
      <c r="G1906" s="44"/>
      <c r="H1906" s="58"/>
      <c r="I1906" s="58"/>
      <c r="L1906" s="58"/>
      <c r="M1906" s="66"/>
      <c r="N1906" s="66"/>
      <c r="O1906" s="22"/>
      <c r="P1906" s="57"/>
      <c r="Q1906" s="57"/>
      <c r="R1906" s="61"/>
    </row>
    <row r="1907" spans="1:18">
      <c r="A1907" s="21"/>
      <c r="B1907" s="51"/>
      <c r="C1907" s="53"/>
      <c r="D1907" s="53"/>
      <c r="E1907" s="41"/>
      <c r="F1907" s="41"/>
      <c r="G1907" s="44"/>
      <c r="H1907" s="58"/>
      <c r="I1907" s="58"/>
      <c r="L1907" s="58"/>
      <c r="M1907" s="66"/>
      <c r="N1907" s="66"/>
      <c r="O1907" s="22"/>
      <c r="P1907" s="57"/>
      <c r="Q1907" s="57"/>
      <c r="R1907" s="61"/>
    </row>
    <row r="1908" spans="1:18">
      <c r="A1908" s="21"/>
      <c r="B1908" s="51"/>
      <c r="C1908" s="53"/>
      <c r="D1908" s="53"/>
      <c r="E1908" s="41"/>
      <c r="F1908" s="41"/>
      <c r="G1908" s="44"/>
      <c r="H1908" s="58"/>
      <c r="I1908" s="58"/>
      <c r="L1908" s="58"/>
      <c r="M1908" s="66"/>
      <c r="N1908" s="66"/>
      <c r="O1908" s="22"/>
      <c r="P1908" s="57"/>
      <c r="Q1908" s="57"/>
      <c r="R1908" s="61"/>
    </row>
    <row r="1909" spans="1:18">
      <c r="A1909" s="21"/>
      <c r="B1909" s="51"/>
      <c r="C1909" s="53"/>
      <c r="D1909" s="53"/>
      <c r="E1909" s="41"/>
      <c r="F1909" s="41"/>
      <c r="G1909" s="44"/>
      <c r="H1909" s="58"/>
      <c r="I1909" s="58"/>
      <c r="L1909" s="58"/>
      <c r="M1909" s="66"/>
      <c r="N1909" s="66"/>
      <c r="O1909" s="22"/>
      <c r="P1909" s="57"/>
      <c r="Q1909" s="57"/>
      <c r="R1909" s="61"/>
    </row>
    <row r="1910" spans="1:18">
      <c r="A1910" s="21"/>
      <c r="B1910" s="51"/>
      <c r="C1910" s="53"/>
      <c r="D1910" s="53"/>
      <c r="E1910" s="41"/>
      <c r="F1910" s="41"/>
      <c r="G1910" s="44"/>
      <c r="H1910" s="58"/>
      <c r="I1910" s="58"/>
      <c r="L1910" s="58"/>
      <c r="M1910" s="66"/>
      <c r="N1910" s="66"/>
      <c r="O1910" s="22"/>
      <c r="P1910" s="57"/>
      <c r="Q1910" s="57"/>
      <c r="R1910" s="61"/>
    </row>
    <row r="1911" spans="1:18">
      <c r="A1911" s="21"/>
      <c r="B1911" s="51"/>
      <c r="C1911" s="53"/>
      <c r="D1911" s="53"/>
      <c r="E1911" s="41"/>
      <c r="F1911" s="41"/>
      <c r="G1911" s="44"/>
      <c r="H1911" s="58"/>
      <c r="I1911" s="58"/>
      <c r="L1911" s="58"/>
      <c r="M1911" s="66"/>
      <c r="N1911" s="66"/>
      <c r="O1911" s="22"/>
      <c r="P1911" s="57"/>
      <c r="Q1911" s="57"/>
      <c r="R1911" s="61"/>
    </row>
    <row r="1912" spans="1:18">
      <c r="A1912" s="21"/>
      <c r="B1912" s="51"/>
      <c r="C1912" s="53"/>
      <c r="D1912" s="53"/>
      <c r="E1912" s="41"/>
      <c r="F1912" s="41"/>
      <c r="G1912" s="44"/>
      <c r="H1912" s="58"/>
      <c r="I1912" s="58"/>
      <c r="L1912" s="58"/>
      <c r="M1912" s="66"/>
      <c r="N1912" s="66"/>
      <c r="O1912" s="22"/>
      <c r="P1912" s="57"/>
      <c r="Q1912" s="57"/>
      <c r="R1912" s="61"/>
    </row>
    <row r="1913" spans="1:18">
      <c r="A1913" s="21"/>
      <c r="B1913" s="51"/>
      <c r="C1913" s="53"/>
      <c r="D1913" s="53"/>
      <c r="E1913" s="41"/>
      <c r="F1913" s="41"/>
      <c r="G1913" s="44"/>
      <c r="H1913" s="58"/>
      <c r="I1913" s="58"/>
      <c r="L1913" s="58"/>
      <c r="M1913" s="66"/>
      <c r="N1913" s="66"/>
      <c r="O1913" s="22"/>
      <c r="P1913" s="57"/>
      <c r="Q1913" s="57"/>
      <c r="R1913" s="61"/>
    </row>
    <row r="1914" spans="1:18">
      <c r="A1914" s="21"/>
      <c r="B1914" s="51"/>
      <c r="C1914" s="53"/>
      <c r="D1914" s="53"/>
      <c r="E1914" s="41"/>
      <c r="F1914" s="41"/>
      <c r="G1914" s="44"/>
      <c r="H1914" s="58"/>
      <c r="I1914" s="58"/>
      <c r="L1914" s="58"/>
      <c r="M1914" s="66"/>
      <c r="N1914" s="66"/>
      <c r="O1914" s="22"/>
      <c r="P1914" s="57"/>
      <c r="Q1914" s="57"/>
      <c r="R1914" s="61"/>
    </row>
    <row r="1915" spans="1:18">
      <c r="A1915" s="21"/>
      <c r="B1915" s="51"/>
      <c r="C1915" s="53"/>
      <c r="D1915" s="53"/>
      <c r="E1915" s="41"/>
      <c r="F1915" s="41"/>
      <c r="G1915" s="44"/>
      <c r="H1915" s="58"/>
      <c r="I1915" s="58"/>
      <c r="L1915" s="58"/>
      <c r="M1915" s="66"/>
      <c r="N1915" s="66"/>
      <c r="O1915" s="22"/>
      <c r="P1915" s="57"/>
      <c r="Q1915" s="57"/>
      <c r="R1915" s="61"/>
    </row>
    <row r="1916" spans="1:18">
      <c r="A1916" s="21"/>
      <c r="B1916" s="51"/>
      <c r="C1916" s="53"/>
      <c r="D1916" s="53"/>
      <c r="E1916" s="41"/>
      <c r="F1916" s="41"/>
      <c r="G1916" s="44"/>
      <c r="H1916" s="58"/>
      <c r="I1916" s="58"/>
      <c r="L1916" s="58"/>
      <c r="M1916" s="66"/>
      <c r="N1916" s="66"/>
      <c r="O1916" s="22"/>
      <c r="P1916" s="57"/>
      <c r="Q1916" s="57"/>
      <c r="R1916" s="61"/>
    </row>
    <row r="1917" spans="1:18">
      <c r="A1917" s="21"/>
      <c r="B1917" s="51"/>
      <c r="C1917" s="53"/>
      <c r="D1917" s="53"/>
      <c r="E1917" s="41"/>
      <c r="F1917" s="41"/>
      <c r="G1917" s="44"/>
      <c r="H1917" s="58"/>
      <c r="I1917" s="58"/>
      <c r="L1917" s="58"/>
      <c r="M1917" s="66"/>
      <c r="N1917" s="66"/>
      <c r="O1917" s="22"/>
      <c r="P1917" s="57"/>
      <c r="Q1917" s="57"/>
      <c r="R1917" s="61"/>
    </row>
    <row r="1918" spans="1:18">
      <c r="A1918" s="21"/>
      <c r="B1918" s="51"/>
      <c r="C1918" s="53"/>
      <c r="D1918" s="53"/>
      <c r="E1918" s="41"/>
      <c r="F1918" s="41"/>
      <c r="G1918" s="44"/>
      <c r="H1918" s="58"/>
      <c r="I1918" s="58"/>
      <c r="L1918" s="58"/>
      <c r="M1918" s="66"/>
      <c r="N1918" s="66"/>
      <c r="O1918" s="22"/>
      <c r="P1918" s="57"/>
      <c r="Q1918" s="57"/>
      <c r="R1918" s="61"/>
    </row>
    <row r="1919" spans="1:18">
      <c r="A1919" s="21"/>
      <c r="B1919" s="51"/>
      <c r="C1919" s="53"/>
      <c r="D1919" s="53"/>
      <c r="E1919" s="41"/>
      <c r="F1919" s="41"/>
      <c r="G1919" s="44"/>
      <c r="H1919" s="58"/>
      <c r="I1919" s="58"/>
      <c r="L1919" s="58"/>
      <c r="M1919" s="66"/>
      <c r="N1919" s="66"/>
      <c r="O1919" s="22"/>
      <c r="P1919" s="57"/>
      <c r="Q1919" s="57"/>
      <c r="R1919" s="61"/>
    </row>
    <row r="1920" spans="1:18">
      <c r="A1920" s="21"/>
      <c r="B1920" s="51"/>
      <c r="C1920" s="53"/>
      <c r="D1920" s="53"/>
      <c r="E1920" s="41"/>
      <c r="F1920" s="41"/>
      <c r="G1920" s="44"/>
      <c r="H1920" s="58"/>
      <c r="I1920" s="58"/>
      <c r="L1920" s="58"/>
      <c r="M1920" s="66"/>
      <c r="N1920" s="66"/>
      <c r="O1920" s="22"/>
      <c r="P1920" s="57"/>
      <c r="Q1920" s="57"/>
      <c r="R1920" s="61"/>
    </row>
    <row r="1921" spans="1:18">
      <c r="A1921" s="21"/>
      <c r="B1921" s="51"/>
      <c r="C1921" s="53"/>
      <c r="D1921" s="53"/>
      <c r="E1921" s="41"/>
      <c r="F1921" s="41"/>
      <c r="G1921" s="44"/>
      <c r="H1921" s="58"/>
      <c r="I1921" s="58"/>
      <c r="L1921" s="58"/>
      <c r="M1921" s="66"/>
      <c r="N1921" s="66"/>
      <c r="O1921" s="22"/>
      <c r="P1921" s="57"/>
      <c r="Q1921" s="57"/>
      <c r="R1921" s="61"/>
    </row>
    <row r="1922" spans="1:18">
      <c r="A1922" s="21"/>
      <c r="B1922" s="51"/>
      <c r="C1922" s="53"/>
      <c r="D1922" s="53"/>
      <c r="E1922" s="41"/>
      <c r="F1922" s="41"/>
      <c r="G1922" s="44"/>
      <c r="H1922" s="58"/>
      <c r="I1922" s="58"/>
      <c r="L1922" s="58"/>
      <c r="M1922" s="66"/>
      <c r="N1922" s="66"/>
      <c r="O1922" s="22"/>
      <c r="P1922" s="57"/>
      <c r="Q1922" s="57"/>
      <c r="R1922" s="61"/>
    </row>
    <row r="1923" spans="1:18">
      <c r="A1923" s="21"/>
      <c r="B1923" s="51"/>
      <c r="C1923" s="53"/>
      <c r="D1923" s="53"/>
      <c r="E1923" s="41"/>
      <c r="F1923" s="41"/>
      <c r="G1923" s="44"/>
      <c r="H1923" s="58"/>
      <c r="I1923" s="58"/>
      <c r="L1923" s="58"/>
      <c r="M1923" s="66"/>
      <c r="N1923" s="66"/>
      <c r="O1923" s="22"/>
      <c r="P1923" s="57"/>
      <c r="Q1923" s="57"/>
      <c r="R1923" s="61"/>
    </row>
    <row r="1924" spans="1:18">
      <c r="A1924" s="21"/>
      <c r="B1924" s="51"/>
      <c r="C1924" s="53"/>
      <c r="D1924" s="53"/>
      <c r="E1924" s="41"/>
      <c r="F1924" s="41"/>
      <c r="G1924" s="44"/>
      <c r="H1924" s="58"/>
      <c r="I1924" s="58"/>
      <c r="L1924" s="58"/>
      <c r="M1924" s="66"/>
      <c r="N1924" s="66"/>
      <c r="O1924" s="22"/>
      <c r="P1924" s="57"/>
      <c r="Q1924" s="57"/>
      <c r="R1924" s="61"/>
    </row>
    <row r="1925" spans="1:18">
      <c r="A1925" s="21"/>
      <c r="B1925" s="51"/>
      <c r="C1925" s="53"/>
      <c r="D1925" s="53"/>
      <c r="E1925" s="41"/>
      <c r="F1925" s="41"/>
      <c r="G1925" s="44"/>
      <c r="H1925" s="58"/>
      <c r="I1925" s="58"/>
      <c r="L1925" s="58"/>
      <c r="M1925" s="66"/>
      <c r="N1925" s="66"/>
      <c r="O1925" s="22"/>
      <c r="P1925" s="57"/>
      <c r="Q1925" s="57"/>
      <c r="R1925" s="61"/>
    </row>
    <row r="1926" spans="1:18">
      <c r="A1926" s="21"/>
      <c r="B1926" s="51"/>
      <c r="C1926" s="53"/>
      <c r="D1926" s="53"/>
      <c r="E1926" s="41"/>
      <c r="F1926" s="41"/>
      <c r="G1926" s="44"/>
      <c r="H1926" s="58"/>
      <c r="I1926" s="58"/>
      <c r="L1926" s="58"/>
      <c r="M1926" s="66"/>
      <c r="N1926" s="66"/>
      <c r="O1926" s="22"/>
      <c r="P1926" s="57"/>
      <c r="Q1926" s="57"/>
      <c r="R1926" s="61"/>
    </row>
    <row r="1927" spans="1:18">
      <c r="A1927" s="21"/>
      <c r="B1927" s="51"/>
      <c r="C1927" s="53"/>
      <c r="D1927" s="53"/>
      <c r="E1927" s="41"/>
      <c r="F1927" s="41"/>
      <c r="G1927" s="44"/>
      <c r="H1927" s="58"/>
      <c r="I1927" s="58"/>
      <c r="L1927" s="58"/>
      <c r="M1927" s="66"/>
      <c r="N1927" s="66"/>
      <c r="O1927" s="22"/>
      <c r="P1927" s="57"/>
      <c r="Q1927" s="57"/>
      <c r="R1927" s="61"/>
    </row>
    <row r="1928" spans="1:18">
      <c r="A1928" s="21"/>
      <c r="B1928" s="51"/>
      <c r="C1928" s="53"/>
      <c r="D1928" s="53"/>
      <c r="E1928" s="41"/>
      <c r="F1928" s="41"/>
      <c r="G1928" s="44"/>
      <c r="H1928" s="58"/>
      <c r="I1928" s="58"/>
      <c r="L1928" s="58"/>
      <c r="M1928" s="66"/>
      <c r="N1928" s="66"/>
      <c r="O1928" s="22"/>
      <c r="P1928" s="57"/>
      <c r="Q1928" s="57"/>
      <c r="R1928" s="61"/>
    </row>
    <row r="1929" spans="1:18">
      <c r="A1929" s="21"/>
      <c r="B1929" s="51"/>
      <c r="C1929" s="53"/>
      <c r="D1929" s="53"/>
      <c r="E1929" s="41"/>
      <c r="F1929" s="41"/>
      <c r="G1929" s="44"/>
      <c r="H1929" s="58"/>
      <c r="I1929" s="58"/>
      <c r="L1929" s="58"/>
      <c r="M1929" s="66"/>
      <c r="N1929" s="66"/>
      <c r="O1929" s="22"/>
      <c r="P1929" s="57"/>
      <c r="Q1929" s="57"/>
      <c r="R1929" s="61"/>
    </row>
    <row r="1930" spans="1:18">
      <c r="A1930" s="21"/>
      <c r="B1930" s="51"/>
      <c r="C1930" s="53"/>
      <c r="D1930" s="53"/>
      <c r="E1930" s="41"/>
      <c r="F1930" s="41"/>
      <c r="G1930" s="44"/>
      <c r="H1930" s="58"/>
      <c r="I1930" s="58"/>
      <c r="L1930" s="58"/>
      <c r="M1930" s="66"/>
      <c r="N1930" s="66"/>
      <c r="O1930" s="22"/>
      <c r="P1930" s="57"/>
      <c r="Q1930" s="57"/>
      <c r="R1930" s="61"/>
    </row>
    <row r="1931" spans="1:18">
      <c r="A1931" s="21"/>
      <c r="B1931" s="51"/>
      <c r="C1931" s="53"/>
      <c r="D1931" s="53"/>
      <c r="E1931" s="41"/>
      <c r="F1931" s="41"/>
      <c r="G1931" s="44"/>
      <c r="H1931" s="58"/>
      <c r="I1931" s="58"/>
      <c r="L1931" s="58"/>
      <c r="M1931" s="66"/>
      <c r="N1931" s="66"/>
      <c r="O1931" s="22"/>
      <c r="P1931" s="57"/>
      <c r="Q1931" s="57"/>
      <c r="R1931" s="61"/>
    </row>
    <row r="1932" spans="1:18">
      <c r="A1932" s="21"/>
      <c r="B1932" s="51"/>
      <c r="C1932" s="53"/>
      <c r="D1932" s="53"/>
      <c r="E1932" s="41"/>
      <c r="F1932" s="41"/>
      <c r="G1932" s="44"/>
      <c r="H1932" s="58"/>
      <c r="I1932" s="58"/>
      <c r="L1932" s="58"/>
      <c r="M1932" s="66"/>
      <c r="N1932" s="66"/>
      <c r="O1932" s="22"/>
      <c r="P1932" s="57"/>
      <c r="Q1932" s="57"/>
      <c r="R1932" s="61"/>
    </row>
    <row r="1933" spans="1:18">
      <c r="A1933" s="21"/>
      <c r="B1933" s="51"/>
      <c r="C1933" s="53"/>
      <c r="D1933" s="53"/>
      <c r="E1933" s="41"/>
      <c r="F1933" s="41"/>
      <c r="G1933" s="44"/>
      <c r="H1933" s="58"/>
      <c r="I1933" s="58"/>
      <c r="L1933" s="58"/>
      <c r="M1933" s="66"/>
      <c r="N1933" s="66"/>
      <c r="O1933" s="22"/>
      <c r="P1933" s="57"/>
      <c r="Q1933" s="57"/>
      <c r="R1933" s="61"/>
    </row>
    <row r="1934" spans="1:18">
      <c r="A1934" s="21"/>
      <c r="B1934" s="51"/>
      <c r="C1934" s="53"/>
      <c r="D1934" s="53"/>
      <c r="E1934" s="41"/>
      <c r="F1934" s="41"/>
      <c r="G1934" s="44"/>
      <c r="H1934" s="58"/>
      <c r="I1934" s="58"/>
      <c r="L1934" s="58"/>
      <c r="M1934" s="66"/>
      <c r="N1934" s="66"/>
      <c r="O1934" s="22"/>
      <c r="P1934" s="57"/>
      <c r="Q1934" s="57"/>
      <c r="R1934" s="61"/>
    </row>
    <row r="1935" spans="1:18">
      <c r="A1935" s="21"/>
      <c r="B1935" s="51"/>
      <c r="C1935" s="53"/>
      <c r="D1935" s="53"/>
      <c r="E1935" s="41"/>
      <c r="F1935" s="41"/>
      <c r="G1935" s="44"/>
      <c r="H1935" s="58"/>
      <c r="I1935" s="58"/>
      <c r="L1935" s="58"/>
      <c r="M1935" s="66"/>
      <c r="N1935" s="66"/>
      <c r="O1935" s="22"/>
      <c r="P1935" s="57"/>
      <c r="Q1935" s="57"/>
      <c r="R1935" s="61"/>
    </row>
    <row r="1936" spans="1:18">
      <c r="A1936" s="21"/>
      <c r="B1936" s="51"/>
      <c r="C1936" s="53"/>
      <c r="D1936" s="53"/>
      <c r="E1936" s="41"/>
      <c r="F1936" s="41"/>
      <c r="G1936" s="44"/>
      <c r="H1936" s="58"/>
      <c r="I1936" s="58"/>
      <c r="L1936" s="58"/>
      <c r="M1936" s="66"/>
      <c r="N1936" s="66"/>
      <c r="O1936" s="22"/>
      <c r="P1936" s="57"/>
      <c r="Q1936" s="57"/>
      <c r="R1936" s="61"/>
    </row>
    <row r="1937" spans="1:18">
      <c r="A1937" s="21"/>
      <c r="B1937" s="51"/>
      <c r="C1937" s="53"/>
      <c r="D1937" s="53"/>
      <c r="E1937" s="41"/>
      <c r="F1937" s="41"/>
      <c r="G1937" s="44"/>
      <c r="H1937" s="58"/>
      <c r="I1937" s="58"/>
      <c r="L1937" s="58"/>
      <c r="M1937" s="66"/>
      <c r="N1937" s="66"/>
      <c r="O1937" s="22"/>
      <c r="P1937" s="57"/>
      <c r="Q1937" s="57"/>
      <c r="R1937" s="61"/>
    </row>
    <row r="1938" spans="1:18">
      <c r="A1938" s="21"/>
      <c r="B1938" s="51"/>
      <c r="C1938" s="53"/>
      <c r="D1938" s="53"/>
      <c r="E1938" s="41"/>
      <c r="F1938" s="41"/>
      <c r="G1938" s="44"/>
      <c r="H1938" s="58"/>
      <c r="I1938" s="58"/>
      <c r="L1938" s="58"/>
      <c r="M1938" s="66"/>
      <c r="N1938" s="66"/>
      <c r="O1938" s="22"/>
      <c r="P1938" s="57"/>
      <c r="Q1938" s="57"/>
      <c r="R1938" s="61"/>
    </row>
    <row r="1939" spans="1:18">
      <c r="A1939" s="21"/>
      <c r="B1939" s="51"/>
      <c r="C1939" s="53"/>
      <c r="D1939" s="53"/>
      <c r="E1939" s="41"/>
      <c r="F1939" s="41"/>
      <c r="G1939" s="44"/>
      <c r="H1939" s="58"/>
      <c r="I1939" s="58"/>
      <c r="L1939" s="58"/>
      <c r="M1939" s="66"/>
      <c r="N1939" s="66"/>
      <c r="O1939" s="22"/>
      <c r="P1939" s="57"/>
      <c r="Q1939" s="57"/>
      <c r="R1939" s="61"/>
    </row>
    <row r="1940" spans="1:18">
      <c r="A1940" s="21"/>
      <c r="B1940" s="51"/>
      <c r="C1940" s="53"/>
      <c r="D1940" s="53"/>
      <c r="E1940" s="41"/>
      <c r="F1940" s="41"/>
      <c r="G1940" s="44"/>
      <c r="H1940" s="58"/>
      <c r="I1940" s="58"/>
      <c r="L1940" s="58"/>
      <c r="M1940" s="66"/>
      <c r="N1940" s="66"/>
      <c r="O1940" s="22"/>
      <c r="P1940" s="57"/>
      <c r="Q1940" s="57"/>
      <c r="R1940" s="61"/>
    </row>
    <row r="1941" spans="1:18">
      <c r="A1941" s="21"/>
      <c r="B1941" s="51"/>
      <c r="C1941" s="53"/>
      <c r="D1941" s="53"/>
      <c r="E1941" s="41"/>
      <c r="F1941" s="41"/>
      <c r="G1941" s="44"/>
      <c r="H1941" s="58"/>
      <c r="I1941" s="58"/>
      <c r="L1941" s="58"/>
      <c r="M1941" s="66"/>
      <c r="N1941" s="66"/>
      <c r="O1941" s="22"/>
      <c r="P1941" s="57"/>
      <c r="Q1941" s="57"/>
      <c r="R1941" s="61"/>
    </row>
    <row r="1942" spans="1:18">
      <c r="A1942" s="21"/>
      <c r="B1942" s="51"/>
      <c r="C1942" s="53"/>
      <c r="D1942" s="53"/>
      <c r="E1942" s="41"/>
      <c r="F1942" s="41"/>
      <c r="G1942" s="44"/>
      <c r="H1942" s="58"/>
      <c r="I1942" s="58"/>
      <c r="L1942" s="58"/>
      <c r="M1942" s="66"/>
      <c r="N1942" s="66"/>
      <c r="O1942" s="22"/>
      <c r="P1942" s="57"/>
      <c r="Q1942" s="57"/>
      <c r="R1942" s="61"/>
    </row>
    <row r="1943" spans="1:18">
      <c r="A1943" s="21"/>
      <c r="B1943" s="51"/>
      <c r="C1943" s="53"/>
      <c r="D1943" s="53"/>
      <c r="E1943" s="41"/>
      <c r="F1943" s="41"/>
      <c r="G1943" s="44"/>
      <c r="H1943" s="58"/>
      <c r="I1943" s="58"/>
      <c r="L1943" s="58"/>
      <c r="M1943" s="66"/>
      <c r="N1943" s="66"/>
      <c r="O1943" s="22"/>
      <c r="P1943" s="57"/>
      <c r="Q1943" s="57"/>
      <c r="R1943" s="61"/>
    </row>
    <row r="1944" spans="1:18">
      <c r="A1944" s="21"/>
      <c r="B1944" s="51"/>
      <c r="C1944" s="53"/>
      <c r="D1944" s="53"/>
      <c r="E1944" s="41"/>
      <c r="F1944" s="41"/>
      <c r="G1944" s="44"/>
      <c r="H1944" s="58"/>
      <c r="I1944" s="58"/>
      <c r="L1944" s="58"/>
      <c r="M1944" s="66"/>
      <c r="N1944" s="66"/>
      <c r="O1944" s="22"/>
      <c r="P1944" s="57"/>
      <c r="Q1944" s="57"/>
      <c r="R1944" s="61"/>
    </row>
    <row r="1945" spans="1:18">
      <c r="A1945" s="21"/>
      <c r="B1945" s="51"/>
      <c r="C1945" s="53"/>
      <c r="D1945" s="53"/>
      <c r="E1945" s="41"/>
      <c r="F1945" s="41"/>
      <c r="G1945" s="44"/>
      <c r="H1945" s="58"/>
      <c r="I1945" s="58"/>
      <c r="L1945" s="58"/>
      <c r="M1945" s="66"/>
      <c r="N1945" s="66"/>
      <c r="O1945" s="22"/>
      <c r="P1945" s="57"/>
      <c r="Q1945" s="57"/>
      <c r="R1945" s="61"/>
    </row>
    <row r="1946" spans="1:18">
      <c r="A1946" s="21"/>
      <c r="B1946" s="51"/>
      <c r="C1946" s="53"/>
      <c r="D1946" s="53"/>
      <c r="E1946" s="41"/>
      <c r="F1946" s="41"/>
      <c r="G1946" s="44"/>
      <c r="H1946" s="58"/>
      <c r="I1946" s="58"/>
      <c r="L1946" s="58"/>
      <c r="M1946" s="66"/>
      <c r="N1946" s="66"/>
      <c r="O1946" s="22"/>
      <c r="P1946" s="57"/>
      <c r="Q1946" s="57"/>
      <c r="R1946" s="61"/>
    </row>
    <row r="1947" spans="1:18">
      <c r="A1947" s="21"/>
      <c r="B1947" s="51"/>
      <c r="C1947" s="53"/>
      <c r="D1947" s="53"/>
      <c r="E1947" s="41"/>
      <c r="F1947" s="41"/>
      <c r="G1947" s="44"/>
      <c r="H1947" s="58"/>
      <c r="I1947" s="58"/>
      <c r="L1947" s="58"/>
      <c r="M1947" s="66"/>
      <c r="N1947" s="66"/>
      <c r="O1947" s="22"/>
      <c r="P1947" s="57"/>
      <c r="Q1947" s="57"/>
      <c r="R1947" s="61"/>
    </row>
    <row r="1948" spans="1:18">
      <c r="A1948" s="21"/>
      <c r="B1948" s="51"/>
      <c r="C1948" s="53"/>
      <c r="D1948" s="53"/>
      <c r="E1948" s="41"/>
      <c r="F1948" s="41"/>
      <c r="G1948" s="44"/>
      <c r="H1948" s="58"/>
      <c r="I1948" s="58"/>
      <c r="L1948" s="58"/>
      <c r="M1948" s="66"/>
      <c r="N1948" s="66"/>
      <c r="O1948" s="22"/>
      <c r="P1948" s="57"/>
      <c r="Q1948" s="57"/>
      <c r="R1948" s="61"/>
    </row>
    <row r="1949" spans="1:18">
      <c r="A1949" s="21"/>
      <c r="B1949" s="51"/>
      <c r="C1949" s="53"/>
      <c r="D1949" s="53"/>
      <c r="E1949" s="41"/>
      <c r="F1949" s="41"/>
      <c r="G1949" s="44"/>
      <c r="H1949" s="58"/>
      <c r="I1949" s="58"/>
      <c r="L1949" s="58"/>
      <c r="M1949" s="66"/>
      <c r="N1949" s="66"/>
      <c r="O1949" s="22"/>
      <c r="P1949" s="57"/>
      <c r="Q1949" s="57"/>
      <c r="R1949" s="61"/>
    </row>
    <row r="1950" spans="1:18">
      <c r="A1950" s="21"/>
      <c r="B1950" s="51"/>
      <c r="C1950" s="53"/>
      <c r="D1950" s="53"/>
      <c r="E1950" s="41"/>
      <c r="F1950" s="41"/>
      <c r="G1950" s="44"/>
      <c r="H1950" s="58"/>
      <c r="I1950" s="58"/>
      <c r="L1950" s="58"/>
      <c r="M1950" s="66"/>
      <c r="N1950" s="66"/>
      <c r="O1950" s="22"/>
      <c r="P1950" s="57"/>
      <c r="Q1950" s="57"/>
      <c r="R1950" s="61"/>
    </row>
    <row r="1951" spans="1:18">
      <c r="A1951" s="21"/>
      <c r="B1951" s="51"/>
      <c r="C1951" s="53"/>
      <c r="D1951" s="53"/>
      <c r="E1951" s="41"/>
      <c r="F1951" s="41"/>
      <c r="G1951" s="44"/>
      <c r="H1951" s="58"/>
      <c r="I1951" s="58"/>
      <c r="L1951" s="58"/>
      <c r="M1951" s="66"/>
      <c r="N1951" s="66"/>
      <c r="O1951" s="22"/>
      <c r="P1951" s="57"/>
      <c r="Q1951" s="57"/>
      <c r="R1951" s="61"/>
    </row>
    <row r="1952" spans="1:18">
      <c r="A1952" s="21"/>
      <c r="B1952" s="51"/>
      <c r="C1952" s="53"/>
      <c r="D1952" s="53"/>
      <c r="E1952" s="41"/>
      <c r="F1952" s="41"/>
      <c r="G1952" s="44"/>
      <c r="H1952" s="58"/>
      <c r="I1952" s="58"/>
      <c r="L1952" s="58"/>
      <c r="M1952" s="66"/>
      <c r="N1952" s="66"/>
      <c r="O1952" s="22"/>
      <c r="P1952" s="57"/>
      <c r="Q1952" s="57"/>
      <c r="R1952" s="61"/>
    </row>
    <row r="1953" spans="1:18">
      <c r="A1953" s="21"/>
      <c r="B1953" s="51"/>
      <c r="C1953" s="53"/>
      <c r="D1953" s="53"/>
      <c r="E1953" s="41"/>
      <c r="F1953" s="41"/>
      <c r="G1953" s="44"/>
      <c r="H1953" s="58"/>
      <c r="I1953" s="58"/>
      <c r="L1953" s="58"/>
      <c r="M1953" s="66"/>
      <c r="N1953" s="66"/>
      <c r="O1953" s="22"/>
      <c r="P1953" s="57"/>
      <c r="Q1953" s="57"/>
      <c r="R1953" s="61"/>
    </row>
    <row r="1954" spans="1:18">
      <c r="A1954" s="21"/>
      <c r="B1954" s="51"/>
      <c r="C1954" s="53"/>
      <c r="D1954" s="53"/>
      <c r="E1954" s="41"/>
      <c r="F1954" s="41"/>
      <c r="G1954" s="44"/>
      <c r="H1954" s="58"/>
      <c r="I1954" s="58"/>
      <c r="L1954" s="58"/>
      <c r="M1954" s="66"/>
      <c r="N1954" s="66"/>
      <c r="O1954" s="22"/>
      <c r="P1954" s="57"/>
      <c r="Q1954" s="57"/>
      <c r="R1954" s="61"/>
    </row>
    <row r="1955" spans="1:18">
      <c r="A1955" s="21"/>
      <c r="B1955" s="51"/>
      <c r="C1955" s="53"/>
      <c r="D1955" s="53"/>
      <c r="E1955" s="41"/>
      <c r="F1955" s="41"/>
      <c r="G1955" s="44"/>
      <c r="H1955" s="58"/>
      <c r="I1955" s="58"/>
      <c r="L1955" s="58"/>
      <c r="M1955" s="66"/>
      <c r="N1955" s="66"/>
      <c r="O1955" s="22"/>
      <c r="P1955" s="57"/>
      <c r="Q1955" s="57"/>
      <c r="R1955" s="61"/>
    </row>
    <row r="1956" spans="1:18">
      <c r="A1956" s="21"/>
      <c r="B1956" s="51"/>
      <c r="C1956" s="53"/>
      <c r="D1956" s="53"/>
      <c r="E1956" s="41"/>
      <c r="F1956" s="41"/>
      <c r="G1956" s="44"/>
      <c r="H1956" s="58"/>
      <c r="I1956" s="58"/>
      <c r="L1956" s="58"/>
      <c r="M1956" s="66"/>
      <c r="N1956" s="66"/>
      <c r="O1956" s="22"/>
      <c r="P1956" s="57"/>
      <c r="Q1956" s="57"/>
      <c r="R1956" s="61"/>
    </row>
    <row r="1957" spans="1:18">
      <c r="A1957" s="21"/>
      <c r="B1957" s="51"/>
      <c r="C1957" s="53"/>
      <c r="D1957" s="53"/>
      <c r="E1957" s="41"/>
      <c r="F1957" s="41"/>
      <c r="G1957" s="44"/>
      <c r="H1957" s="58"/>
      <c r="I1957" s="58"/>
      <c r="L1957" s="58"/>
      <c r="M1957" s="66"/>
      <c r="N1957" s="66"/>
      <c r="O1957" s="22"/>
      <c r="P1957" s="57"/>
      <c r="Q1957" s="57"/>
      <c r="R1957" s="61"/>
    </row>
    <row r="1958" spans="1:18">
      <c r="A1958" s="21"/>
      <c r="B1958" s="51"/>
      <c r="C1958" s="53"/>
      <c r="D1958" s="53"/>
      <c r="E1958" s="41"/>
      <c r="F1958" s="41"/>
      <c r="G1958" s="44"/>
      <c r="H1958" s="58"/>
      <c r="I1958" s="58"/>
      <c r="L1958" s="58"/>
      <c r="M1958" s="66"/>
      <c r="N1958" s="66"/>
      <c r="O1958" s="22"/>
      <c r="P1958" s="57"/>
      <c r="Q1958" s="57"/>
      <c r="R1958" s="61"/>
    </row>
    <row r="1959" spans="1:18">
      <c r="A1959" s="21"/>
      <c r="B1959" s="51"/>
      <c r="C1959" s="53"/>
      <c r="D1959" s="53"/>
      <c r="E1959" s="41"/>
      <c r="F1959" s="41"/>
      <c r="G1959" s="44"/>
      <c r="H1959" s="58"/>
      <c r="I1959" s="58"/>
      <c r="L1959" s="58"/>
      <c r="M1959" s="66"/>
      <c r="N1959" s="66"/>
      <c r="O1959" s="22"/>
      <c r="P1959" s="57"/>
      <c r="Q1959" s="57"/>
      <c r="R1959" s="61"/>
    </row>
    <row r="1960" spans="1:18">
      <c r="A1960" s="21"/>
      <c r="B1960" s="51"/>
      <c r="C1960" s="53"/>
      <c r="D1960" s="53"/>
      <c r="E1960" s="41"/>
      <c r="F1960" s="41"/>
      <c r="G1960" s="44"/>
      <c r="H1960" s="58"/>
      <c r="I1960" s="58"/>
      <c r="L1960" s="58"/>
      <c r="M1960" s="66"/>
      <c r="N1960" s="66"/>
      <c r="O1960" s="22"/>
      <c r="P1960" s="57"/>
      <c r="Q1960" s="57"/>
      <c r="R1960" s="61"/>
    </row>
    <row r="1961" spans="1:18">
      <c r="A1961" s="21"/>
      <c r="B1961" s="51"/>
      <c r="C1961" s="53"/>
      <c r="D1961" s="53"/>
      <c r="E1961" s="41"/>
      <c r="F1961" s="41"/>
      <c r="G1961" s="44"/>
      <c r="H1961" s="58"/>
      <c r="I1961" s="58"/>
      <c r="L1961" s="58"/>
      <c r="M1961" s="66"/>
      <c r="N1961" s="66"/>
      <c r="O1961" s="22"/>
      <c r="P1961" s="57"/>
      <c r="Q1961" s="57"/>
      <c r="R1961" s="61"/>
    </row>
    <row r="1962" spans="1:18">
      <c r="A1962" s="21"/>
      <c r="B1962" s="51"/>
      <c r="C1962" s="53"/>
      <c r="D1962" s="53"/>
      <c r="E1962" s="41"/>
      <c r="F1962" s="41"/>
      <c r="G1962" s="44"/>
      <c r="H1962" s="58"/>
      <c r="I1962" s="58"/>
      <c r="L1962" s="58"/>
      <c r="M1962" s="66"/>
      <c r="N1962" s="66"/>
      <c r="O1962" s="22"/>
      <c r="P1962" s="57"/>
      <c r="Q1962" s="57"/>
      <c r="R1962" s="61"/>
    </row>
    <row r="1963" spans="1:18">
      <c r="A1963" s="21"/>
      <c r="B1963" s="51"/>
      <c r="C1963" s="53"/>
      <c r="D1963" s="53"/>
      <c r="E1963" s="41"/>
      <c r="F1963" s="41"/>
      <c r="G1963" s="44"/>
      <c r="H1963" s="58"/>
      <c r="I1963" s="58"/>
      <c r="L1963" s="58"/>
      <c r="M1963" s="66"/>
      <c r="N1963" s="66"/>
      <c r="O1963" s="22"/>
      <c r="P1963" s="57"/>
      <c r="Q1963" s="57"/>
      <c r="R1963" s="61"/>
    </row>
    <row r="1964" spans="1:18">
      <c r="A1964" s="21"/>
      <c r="B1964" s="51"/>
      <c r="C1964" s="53"/>
      <c r="D1964" s="53"/>
      <c r="E1964" s="41"/>
      <c r="F1964" s="41"/>
      <c r="G1964" s="44"/>
      <c r="H1964" s="58"/>
      <c r="I1964" s="58"/>
      <c r="L1964" s="58"/>
      <c r="M1964" s="66"/>
      <c r="N1964" s="66"/>
      <c r="O1964" s="22"/>
      <c r="P1964" s="57"/>
      <c r="Q1964" s="57"/>
      <c r="R1964" s="61"/>
    </row>
    <row r="1965" spans="1:18">
      <c r="A1965" s="21"/>
      <c r="B1965" s="51"/>
      <c r="C1965" s="53"/>
      <c r="D1965" s="53"/>
      <c r="E1965" s="41"/>
      <c r="F1965" s="41"/>
      <c r="G1965" s="44"/>
      <c r="H1965" s="58"/>
      <c r="I1965" s="58"/>
      <c r="L1965" s="58"/>
      <c r="M1965" s="66"/>
      <c r="N1965" s="66"/>
      <c r="O1965" s="22"/>
      <c r="P1965" s="57"/>
      <c r="Q1965" s="57"/>
      <c r="R1965" s="61"/>
    </row>
    <row r="1966" spans="1:18">
      <c r="A1966" s="21"/>
      <c r="B1966" s="51"/>
      <c r="C1966" s="53"/>
      <c r="D1966" s="53"/>
      <c r="E1966" s="41"/>
      <c r="F1966" s="41"/>
      <c r="G1966" s="44"/>
      <c r="H1966" s="58"/>
      <c r="I1966" s="58"/>
      <c r="L1966" s="58"/>
      <c r="M1966" s="66"/>
      <c r="N1966" s="66"/>
      <c r="O1966" s="22"/>
      <c r="P1966" s="57"/>
      <c r="Q1966" s="57"/>
      <c r="R1966" s="61"/>
    </row>
    <row r="1967" spans="1:18">
      <c r="A1967" s="21"/>
      <c r="B1967" s="51"/>
      <c r="C1967" s="53"/>
      <c r="D1967" s="53"/>
      <c r="E1967" s="41"/>
      <c r="F1967" s="41"/>
      <c r="G1967" s="44"/>
      <c r="H1967" s="58"/>
      <c r="I1967" s="58"/>
      <c r="L1967" s="58"/>
      <c r="M1967" s="66"/>
      <c r="N1967" s="66"/>
      <c r="O1967" s="22"/>
      <c r="P1967" s="57"/>
      <c r="Q1967" s="57"/>
      <c r="R1967" s="61"/>
    </row>
    <row r="1968" spans="1:18">
      <c r="A1968" s="21"/>
      <c r="B1968" s="51"/>
      <c r="C1968" s="53"/>
      <c r="D1968" s="53"/>
      <c r="E1968" s="41"/>
      <c r="F1968" s="41"/>
      <c r="G1968" s="44"/>
      <c r="H1968" s="58"/>
      <c r="I1968" s="58"/>
      <c r="L1968" s="58"/>
      <c r="M1968" s="66"/>
      <c r="N1968" s="66"/>
      <c r="O1968" s="22"/>
      <c r="P1968" s="57"/>
      <c r="Q1968" s="57"/>
      <c r="R1968" s="61"/>
    </row>
    <row r="1969" spans="1:18">
      <c r="A1969" s="21"/>
      <c r="B1969" s="51"/>
      <c r="C1969" s="53"/>
      <c r="D1969" s="53"/>
      <c r="E1969" s="41"/>
      <c r="F1969" s="41"/>
      <c r="G1969" s="44"/>
      <c r="H1969" s="58"/>
      <c r="I1969" s="58"/>
      <c r="L1969" s="58"/>
      <c r="M1969" s="66"/>
      <c r="N1969" s="66"/>
      <c r="O1969" s="22"/>
      <c r="P1969" s="57"/>
      <c r="Q1969" s="57"/>
      <c r="R1969" s="61"/>
    </row>
    <row r="1970" spans="1:18">
      <c r="A1970" s="21"/>
      <c r="B1970" s="51"/>
      <c r="C1970" s="53"/>
      <c r="D1970" s="53"/>
      <c r="E1970" s="41"/>
      <c r="F1970" s="41"/>
      <c r="G1970" s="44"/>
      <c r="H1970" s="58"/>
      <c r="I1970" s="58"/>
      <c r="L1970" s="58"/>
      <c r="M1970" s="66"/>
      <c r="N1970" s="66"/>
      <c r="O1970" s="22"/>
      <c r="P1970" s="57"/>
      <c r="Q1970" s="57"/>
      <c r="R1970" s="61"/>
    </row>
    <row r="1971" spans="1:18">
      <c r="A1971" s="21"/>
      <c r="B1971" s="51"/>
      <c r="C1971" s="53"/>
      <c r="D1971" s="53"/>
      <c r="E1971" s="41"/>
      <c r="F1971" s="41"/>
      <c r="G1971" s="44"/>
      <c r="H1971" s="58"/>
      <c r="I1971" s="58"/>
      <c r="L1971" s="58"/>
      <c r="M1971" s="66"/>
      <c r="N1971" s="66"/>
      <c r="O1971" s="22"/>
      <c r="P1971" s="57"/>
      <c r="Q1971" s="57"/>
      <c r="R1971" s="61"/>
    </row>
    <row r="1972" spans="1:18">
      <c r="A1972" s="21"/>
      <c r="B1972" s="51"/>
      <c r="C1972" s="53"/>
      <c r="D1972" s="53"/>
      <c r="E1972" s="41"/>
      <c r="F1972" s="41"/>
      <c r="G1972" s="44"/>
      <c r="H1972" s="58"/>
      <c r="I1972" s="58"/>
      <c r="L1972" s="58"/>
      <c r="M1972" s="66"/>
      <c r="N1972" s="66"/>
      <c r="O1972" s="22"/>
      <c r="P1972" s="57"/>
      <c r="Q1972" s="57"/>
      <c r="R1972" s="61"/>
    </row>
  </sheetData>
  <sheetProtection formatCells="0" formatColumns="0" formatRows="0" insertColumns="0" insertRows="0" deleteColumns="0" deleteRows="0" sort="0" autoFilter="0" pivotTables="0"/>
  <autoFilter ref="A1:T1001"/>
  <phoneticPr fontId="13" type="noConversion"/>
  <conditionalFormatting sqref="O2:O1001">
    <cfRule type="expression" dxfId="34" priority="1" stopIfTrue="1">
      <formula>AND(O2&gt;=30,Q2="未启动")</formula>
    </cfRule>
    <cfRule type="expression" dxfId="33" priority="2" stopIfTrue="1">
      <formula>AND(O2&gt;=30,Q2="进行中")</formula>
    </cfRule>
    <cfRule type="expression" dxfId="32" priority="3" stopIfTrue="1">
      <formula>AND(O2&gt;=30,Q2="待验证")</formula>
    </cfRule>
    <cfRule type="expression" dxfId="31" priority="5" stopIfTrue="1">
      <formula>OR(O2&lt;30,Q2="已完成",Q2="已取消")</formula>
    </cfRule>
  </conditionalFormatting>
  <dataValidations count="3">
    <dataValidation type="list" allowBlank="1" showInputMessage="1" showErrorMessage="1" sqref="Q1 Q1001:Q65536">
      <formula1>"未完成,进行中,已完成,已取消,待验证"</formula1>
    </dataValidation>
    <dataValidation type="list" allowBlank="1" showInputMessage="1" showErrorMessage="1" sqref="D2:D1001">
      <formula1>"采购保障部,维修工程部"</formula1>
    </dataValidation>
    <dataValidation type="list" allowBlank="1" showInputMessage="1" showErrorMessage="1" sqref="Q2:Q1000">
      <formula1>"未启动,进行中,已完成,已取消,待验证"</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原因类别!$A:$A</xm:f>
          </x14:formula1>
          <xm:sqref>S2:S1640</xm:sqref>
        </x14:dataValidation>
        <x14:dataValidation type="list" allowBlank="1" showInputMessage="1" showErrorMessage="1">
          <x14:formula1>
            <xm:f>优先级定义!$A:$A</xm:f>
          </x14:formula1>
          <xm:sqref>H2:H1001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2"/>
  <sheetViews>
    <sheetView zoomScaleNormal="100" workbookViewId="0">
      <pane ySplit="1" topLeftCell="A737" activePane="bottomLeft" state="frozen"/>
      <selection pane="bottomLeft" activeCell="F738" sqref="F738"/>
    </sheetView>
  </sheetViews>
  <sheetFormatPr defaultRowHeight="14.25"/>
  <cols>
    <col min="1" max="1" width="4.375" style="35" customWidth="1"/>
    <col min="2" max="2" width="9.375" style="35" customWidth="1"/>
    <col min="3" max="3" width="7.25" style="35" customWidth="1"/>
    <col min="4" max="4" width="9" style="35" customWidth="1"/>
    <col min="5" max="5" width="4.125" style="34" customWidth="1"/>
    <col min="6" max="6" width="37.25" style="33" customWidth="1"/>
    <col min="7" max="7" width="39.25" style="37" customWidth="1"/>
    <col min="8" max="8" width="18.75" style="34" customWidth="1"/>
    <col min="9" max="9" width="3.5" style="34" customWidth="1"/>
    <col min="10" max="10" width="9" style="34" customWidth="1"/>
    <col min="11" max="11" width="8.125" style="34" customWidth="1"/>
    <col min="12" max="12" width="8.25" style="34" customWidth="1"/>
    <col min="13" max="13" width="4.5" style="34" customWidth="1"/>
    <col min="14" max="14" width="5" style="34" customWidth="1"/>
    <col min="15" max="15" width="7.625" style="38" customWidth="1"/>
    <col min="16" max="16" width="7.125" style="39" customWidth="1"/>
    <col min="17" max="17" width="17.75" style="34" customWidth="1"/>
    <col min="18" max="18" width="15.5" style="34" customWidth="1"/>
    <col min="19" max="256" width="9" style="34"/>
    <col min="257" max="257" width="4.375" style="34" customWidth="1"/>
    <col min="258" max="258" width="9.375" style="34" customWidth="1"/>
    <col min="259" max="259" width="7.25" style="34" customWidth="1"/>
    <col min="260" max="260" width="9" style="34" customWidth="1"/>
    <col min="261" max="261" width="4.125" style="34" customWidth="1"/>
    <col min="262" max="262" width="37.25" style="34" customWidth="1"/>
    <col min="263" max="263" width="39.25" style="34" customWidth="1"/>
    <col min="264" max="264" width="18.75" style="34" customWidth="1"/>
    <col min="265" max="265" width="3.5" style="34" customWidth="1"/>
    <col min="266" max="266" width="9" style="34" customWidth="1"/>
    <col min="267" max="267" width="8.125" style="34" customWidth="1"/>
    <col min="268" max="268" width="8.25" style="34" customWidth="1"/>
    <col min="269" max="269" width="4.5" style="34" customWidth="1"/>
    <col min="270" max="270" width="5" style="34" customWidth="1"/>
    <col min="271" max="271" width="7.625" style="34" customWidth="1"/>
    <col min="272" max="272" width="7.125" style="34" customWidth="1"/>
    <col min="273" max="273" width="17.75" style="34" customWidth="1"/>
    <col min="274" max="274" width="15.5" style="34" customWidth="1"/>
    <col min="275" max="512" width="9" style="34"/>
    <col min="513" max="513" width="4.375" style="34" customWidth="1"/>
    <col min="514" max="514" width="9.375" style="34" customWidth="1"/>
    <col min="515" max="515" width="7.25" style="34" customWidth="1"/>
    <col min="516" max="516" width="9" style="34" customWidth="1"/>
    <col min="517" max="517" width="4.125" style="34" customWidth="1"/>
    <col min="518" max="518" width="37.25" style="34" customWidth="1"/>
    <col min="519" max="519" width="39.25" style="34" customWidth="1"/>
    <col min="520" max="520" width="18.75" style="34" customWidth="1"/>
    <col min="521" max="521" width="3.5" style="34" customWidth="1"/>
    <col min="522" max="522" width="9" style="34" customWidth="1"/>
    <col min="523" max="523" width="8.125" style="34" customWidth="1"/>
    <col min="524" max="524" width="8.25" style="34" customWidth="1"/>
    <col min="525" max="525" width="4.5" style="34" customWidth="1"/>
    <col min="526" max="526" width="5" style="34" customWidth="1"/>
    <col min="527" max="527" width="7.625" style="34" customWidth="1"/>
    <col min="528" max="528" width="7.125" style="34" customWidth="1"/>
    <col min="529" max="529" width="17.75" style="34" customWidth="1"/>
    <col min="530" max="530" width="15.5" style="34" customWidth="1"/>
    <col min="531" max="768" width="9" style="34"/>
    <col min="769" max="769" width="4.375" style="34" customWidth="1"/>
    <col min="770" max="770" width="9.375" style="34" customWidth="1"/>
    <col min="771" max="771" width="7.25" style="34" customWidth="1"/>
    <col min="772" max="772" width="9" style="34" customWidth="1"/>
    <col min="773" max="773" width="4.125" style="34" customWidth="1"/>
    <col min="774" max="774" width="37.25" style="34" customWidth="1"/>
    <col min="775" max="775" width="39.25" style="34" customWidth="1"/>
    <col min="776" max="776" width="18.75" style="34" customWidth="1"/>
    <col min="777" max="777" width="3.5" style="34" customWidth="1"/>
    <col min="778" max="778" width="9" style="34" customWidth="1"/>
    <col min="779" max="779" width="8.125" style="34" customWidth="1"/>
    <col min="780" max="780" width="8.25" style="34" customWidth="1"/>
    <col min="781" max="781" width="4.5" style="34" customWidth="1"/>
    <col min="782" max="782" width="5" style="34" customWidth="1"/>
    <col min="783" max="783" width="7.625" style="34" customWidth="1"/>
    <col min="784" max="784" width="7.125" style="34" customWidth="1"/>
    <col min="785" max="785" width="17.75" style="34" customWidth="1"/>
    <col min="786" max="786" width="15.5" style="34" customWidth="1"/>
    <col min="787" max="1024" width="9" style="34"/>
    <col min="1025" max="1025" width="4.375" style="34" customWidth="1"/>
    <col min="1026" max="1026" width="9.375" style="34" customWidth="1"/>
    <col min="1027" max="1027" width="7.25" style="34" customWidth="1"/>
    <col min="1028" max="1028" width="9" style="34" customWidth="1"/>
    <col min="1029" max="1029" width="4.125" style="34" customWidth="1"/>
    <col min="1030" max="1030" width="37.25" style="34" customWidth="1"/>
    <col min="1031" max="1031" width="39.25" style="34" customWidth="1"/>
    <col min="1032" max="1032" width="18.75" style="34" customWidth="1"/>
    <col min="1033" max="1033" width="3.5" style="34" customWidth="1"/>
    <col min="1034" max="1034" width="9" style="34" customWidth="1"/>
    <col min="1035" max="1035" width="8.125" style="34" customWidth="1"/>
    <col min="1036" max="1036" width="8.25" style="34" customWidth="1"/>
    <col min="1037" max="1037" width="4.5" style="34" customWidth="1"/>
    <col min="1038" max="1038" width="5" style="34" customWidth="1"/>
    <col min="1039" max="1039" width="7.625" style="34" customWidth="1"/>
    <col min="1040" max="1040" width="7.125" style="34" customWidth="1"/>
    <col min="1041" max="1041" width="17.75" style="34" customWidth="1"/>
    <col min="1042" max="1042" width="15.5" style="34" customWidth="1"/>
    <col min="1043" max="1280" width="9" style="34"/>
    <col min="1281" max="1281" width="4.375" style="34" customWidth="1"/>
    <col min="1282" max="1282" width="9.375" style="34" customWidth="1"/>
    <col min="1283" max="1283" width="7.25" style="34" customWidth="1"/>
    <col min="1284" max="1284" width="9" style="34" customWidth="1"/>
    <col min="1285" max="1285" width="4.125" style="34" customWidth="1"/>
    <col min="1286" max="1286" width="37.25" style="34" customWidth="1"/>
    <col min="1287" max="1287" width="39.25" style="34" customWidth="1"/>
    <col min="1288" max="1288" width="18.75" style="34" customWidth="1"/>
    <col min="1289" max="1289" width="3.5" style="34" customWidth="1"/>
    <col min="1290" max="1290" width="9" style="34" customWidth="1"/>
    <col min="1291" max="1291" width="8.125" style="34" customWidth="1"/>
    <col min="1292" max="1292" width="8.25" style="34" customWidth="1"/>
    <col min="1293" max="1293" width="4.5" style="34" customWidth="1"/>
    <col min="1294" max="1294" width="5" style="34" customWidth="1"/>
    <col min="1295" max="1295" width="7.625" style="34" customWidth="1"/>
    <col min="1296" max="1296" width="7.125" style="34" customWidth="1"/>
    <col min="1297" max="1297" width="17.75" style="34" customWidth="1"/>
    <col min="1298" max="1298" width="15.5" style="34" customWidth="1"/>
    <col min="1299" max="1536" width="9" style="34"/>
    <col min="1537" max="1537" width="4.375" style="34" customWidth="1"/>
    <col min="1538" max="1538" width="9.375" style="34" customWidth="1"/>
    <col min="1539" max="1539" width="7.25" style="34" customWidth="1"/>
    <col min="1540" max="1540" width="9" style="34" customWidth="1"/>
    <col min="1541" max="1541" width="4.125" style="34" customWidth="1"/>
    <col min="1542" max="1542" width="37.25" style="34" customWidth="1"/>
    <col min="1543" max="1543" width="39.25" style="34" customWidth="1"/>
    <col min="1544" max="1544" width="18.75" style="34" customWidth="1"/>
    <col min="1545" max="1545" width="3.5" style="34" customWidth="1"/>
    <col min="1546" max="1546" width="9" style="34" customWidth="1"/>
    <col min="1547" max="1547" width="8.125" style="34" customWidth="1"/>
    <col min="1548" max="1548" width="8.25" style="34" customWidth="1"/>
    <col min="1549" max="1549" width="4.5" style="34" customWidth="1"/>
    <col min="1550" max="1550" width="5" style="34" customWidth="1"/>
    <col min="1551" max="1551" width="7.625" style="34" customWidth="1"/>
    <col min="1552" max="1552" width="7.125" style="34" customWidth="1"/>
    <col min="1553" max="1553" width="17.75" style="34" customWidth="1"/>
    <col min="1554" max="1554" width="15.5" style="34" customWidth="1"/>
    <col min="1555" max="1792" width="9" style="34"/>
    <col min="1793" max="1793" width="4.375" style="34" customWidth="1"/>
    <col min="1794" max="1794" width="9.375" style="34" customWidth="1"/>
    <col min="1795" max="1795" width="7.25" style="34" customWidth="1"/>
    <col min="1796" max="1796" width="9" style="34" customWidth="1"/>
    <col min="1797" max="1797" width="4.125" style="34" customWidth="1"/>
    <col min="1798" max="1798" width="37.25" style="34" customWidth="1"/>
    <col min="1799" max="1799" width="39.25" style="34" customWidth="1"/>
    <col min="1800" max="1800" width="18.75" style="34" customWidth="1"/>
    <col min="1801" max="1801" width="3.5" style="34" customWidth="1"/>
    <col min="1802" max="1802" width="9" style="34" customWidth="1"/>
    <col min="1803" max="1803" width="8.125" style="34" customWidth="1"/>
    <col min="1804" max="1804" width="8.25" style="34" customWidth="1"/>
    <col min="1805" max="1805" width="4.5" style="34" customWidth="1"/>
    <col min="1806" max="1806" width="5" style="34" customWidth="1"/>
    <col min="1807" max="1807" width="7.625" style="34" customWidth="1"/>
    <col min="1808" max="1808" width="7.125" style="34" customWidth="1"/>
    <col min="1809" max="1809" width="17.75" style="34" customWidth="1"/>
    <col min="1810" max="1810" width="15.5" style="34" customWidth="1"/>
    <col min="1811" max="2048" width="9" style="34"/>
    <col min="2049" max="2049" width="4.375" style="34" customWidth="1"/>
    <col min="2050" max="2050" width="9.375" style="34" customWidth="1"/>
    <col min="2051" max="2051" width="7.25" style="34" customWidth="1"/>
    <col min="2052" max="2052" width="9" style="34" customWidth="1"/>
    <col min="2053" max="2053" width="4.125" style="34" customWidth="1"/>
    <col min="2054" max="2054" width="37.25" style="34" customWidth="1"/>
    <col min="2055" max="2055" width="39.25" style="34" customWidth="1"/>
    <col min="2056" max="2056" width="18.75" style="34" customWidth="1"/>
    <col min="2057" max="2057" width="3.5" style="34" customWidth="1"/>
    <col min="2058" max="2058" width="9" style="34" customWidth="1"/>
    <col min="2059" max="2059" width="8.125" style="34" customWidth="1"/>
    <col min="2060" max="2060" width="8.25" style="34" customWidth="1"/>
    <col min="2061" max="2061" width="4.5" style="34" customWidth="1"/>
    <col min="2062" max="2062" width="5" style="34" customWidth="1"/>
    <col min="2063" max="2063" width="7.625" style="34" customWidth="1"/>
    <col min="2064" max="2064" width="7.125" style="34" customWidth="1"/>
    <col min="2065" max="2065" width="17.75" style="34" customWidth="1"/>
    <col min="2066" max="2066" width="15.5" style="34" customWidth="1"/>
    <col min="2067" max="2304" width="9" style="34"/>
    <col min="2305" max="2305" width="4.375" style="34" customWidth="1"/>
    <col min="2306" max="2306" width="9.375" style="34" customWidth="1"/>
    <col min="2307" max="2307" width="7.25" style="34" customWidth="1"/>
    <col min="2308" max="2308" width="9" style="34" customWidth="1"/>
    <col min="2309" max="2309" width="4.125" style="34" customWidth="1"/>
    <col min="2310" max="2310" width="37.25" style="34" customWidth="1"/>
    <col min="2311" max="2311" width="39.25" style="34" customWidth="1"/>
    <col min="2312" max="2312" width="18.75" style="34" customWidth="1"/>
    <col min="2313" max="2313" width="3.5" style="34" customWidth="1"/>
    <col min="2314" max="2314" width="9" style="34" customWidth="1"/>
    <col min="2315" max="2315" width="8.125" style="34" customWidth="1"/>
    <col min="2316" max="2316" width="8.25" style="34" customWidth="1"/>
    <col min="2317" max="2317" width="4.5" style="34" customWidth="1"/>
    <col min="2318" max="2318" width="5" style="34" customWidth="1"/>
    <col min="2319" max="2319" width="7.625" style="34" customWidth="1"/>
    <col min="2320" max="2320" width="7.125" style="34" customWidth="1"/>
    <col min="2321" max="2321" width="17.75" style="34" customWidth="1"/>
    <col min="2322" max="2322" width="15.5" style="34" customWidth="1"/>
    <col min="2323" max="2560" width="9" style="34"/>
    <col min="2561" max="2561" width="4.375" style="34" customWidth="1"/>
    <col min="2562" max="2562" width="9.375" style="34" customWidth="1"/>
    <col min="2563" max="2563" width="7.25" style="34" customWidth="1"/>
    <col min="2564" max="2564" width="9" style="34" customWidth="1"/>
    <col min="2565" max="2565" width="4.125" style="34" customWidth="1"/>
    <col min="2566" max="2566" width="37.25" style="34" customWidth="1"/>
    <col min="2567" max="2567" width="39.25" style="34" customWidth="1"/>
    <col min="2568" max="2568" width="18.75" style="34" customWidth="1"/>
    <col min="2569" max="2569" width="3.5" style="34" customWidth="1"/>
    <col min="2570" max="2570" width="9" style="34" customWidth="1"/>
    <col min="2571" max="2571" width="8.125" style="34" customWidth="1"/>
    <col min="2572" max="2572" width="8.25" style="34" customWidth="1"/>
    <col min="2573" max="2573" width="4.5" style="34" customWidth="1"/>
    <col min="2574" max="2574" width="5" style="34" customWidth="1"/>
    <col min="2575" max="2575" width="7.625" style="34" customWidth="1"/>
    <col min="2576" max="2576" width="7.125" style="34" customWidth="1"/>
    <col min="2577" max="2577" width="17.75" style="34" customWidth="1"/>
    <col min="2578" max="2578" width="15.5" style="34" customWidth="1"/>
    <col min="2579" max="2816" width="9" style="34"/>
    <col min="2817" max="2817" width="4.375" style="34" customWidth="1"/>
    <col min="2818" max="2818" width="9.375" style="34" customWidth="1"/>
    <col min="2819" max="2819" width="7.25" style="34" customWidth="1"/>
    <col min="2820" max="2820" width="9" style="34" customWidth="1"/>
    <col min="2821" max="2821" width="4.125" style="34" customWidth="1"/>
    <col min="2822" max="2822" width="37.25" style="34" customWidth="1"/>
    <col min="2823" max="2823" width="39.25" style="34" customWidth="1"/>
    <col min="2824" max="2824" width="18.75" style="34" customWidth="1"/>
    <col min="2825" max="2825" width="3.5" style="34" customWidth="1"/>
    <col min="2826" max="2826" width="9" style="34" customWidth="1"/>
    <col min="2827" max="2827" width="8.125" style="34" customWidth="1"/>
    <col min="2828" max="2828" width="8.25" style="34" customWidth="1"/>
    <col min="2829" max="2829" width="4.5" style="34" customWidth="1"/>
    <col min="2830" max="2830" width="5" style="34" customWidth="1"/>
    <col min="2831" max="2831" width="7.625" style="34" customWidth="1"/>
    <col min="2832" max="2832" width="7.125" style="34" customWidth="1"/>
    <col min="2833" max="2833" width="17.75" style="34" customWidth="1"/>
    <col min="2834" max="2834" width="15.5" style="34" customWidth="1"/>
    <col min="2835" max="3072" width="9" style="34"/>
    <col min="3073" max="3073" width="4.375" style="34" customWidth="1"/>
    <col min="3074" max="3074" width="9.375" style="34" customWidth="1"/>
    <col min="3075" max="3075" width="7.25" style="34" customWidth="1"/>
    <col min="3076" max="3076" width="9" style="34" customWidth="1"/>
    <col min="3077" max="3077" width="4.125" style="34" customWidth="1"/>
    <col min="3078" max="3078" width="37.25" style="34" customWidth="1"/>
    <col min="3079" max="3079" width="39.25" style="34" customWidth="1"/>
    <col min="3080" max="3080" width="18.75" style="34" customWidth="1"/>
    <col min="3081" max="3081" width="3.5" style="34" customWidth="1"/>
    <col min="3082" max="3082" width="9" style="34" customWidth="1"/>
    <col min="3083" max="3083" width="8.125" style="34" customWidth="1"/>
    <col min="3084" max="3084" width="8.25" style="34" customWidth="1"/>
    <col min="3085" max="3085" width="4.5" style="34" customWidth="1"/>
    <col min="3086" max="3086" width="5" style="34" customWidth="1"/>
    <col min="3087" max="3087" width="7.625" style="34" customWidth="1"/>
    <col min="3088" max="3088" width="7.125" style="34" customWidth="1"/>
    <col min="3089" max="3089" width="17.75" style="34" customWidth="1"/>
    <col min="3090" max="3090" width="15.5" style="34" customWidth="1"/>
    <col min="3091" max="3328" width="9" style="34"/>
    <col min="3329" max="3329" width="4.375" style="34" customWidth="1"/>
    <col min="3330" max="3330" width="9.375" style="34" customWidth="1"/>
    <col min="3331" max="3331" width="7.25" style="34" customWidth="1"/>
    <col min="3332" max="3332" width="9" style="34" customWidth="1"/>
    <col min="3333" max="3333" width="4.125" style="34" customWidth="1"/>
    <col min="3334" max="3334" width="37.25" style="34" customWidth="1"/>
    <col min="3335" max="3335" width="39.25" style="34" customWidth="1"/>
    <col min="3336" max="3336" width="18.75" style="34" customWidth="1"/>
    <col min="3337" max="3337" width="3.5" style="34" customWidth="1"/>
    <col min="3338" max="3338" width="9" style="34" customWidth="1"/>
    <col min="3339" max="3339" width="8.125" style="34" customWidth="1"/>
    <col min="3340" max="3340" width="8.25" style="34" customWidth="1"/>
    <col min="3341" max="3341" width="4.5" style="34" customWidth="1"/>
    <col min="3342" max="3342" width="5" style="34" customWidth="1"/>
    <col min="3343" max="3343" width="7.625" style="34" customWidth="1"/>
    <col min="3344" max="3344" width="7.125" style="34" customWidth="1"/>
    <col min="3345" max="3345" width="17.75" style="34" customWidth="1"/>
    <col min="3346" max="3346" width="15.5" style="34" customWidth="1"/>
    <col min="3347" max="3584" width="9" style="34"/>
    <col min="3585" max="3585" width="4.375" style="34" customWidth="1"/>
    <col min="3586" max="3586" width="9.375" style="34" customWidth="1"/>
    <col min="3587" max="3587" width="7.25" style="34" customWidth="1"/>
    <col min="3588" max="3588" width="9" style="34" customWidth="1"/>
    <col min="3589" max="3589" width="4.125" style="34" customWidth="1"/>
    <col min="3590" max="3590" width="37.25" style="34" customWidth="1"/>
    <col min="3591" max="3591" width="39.25" style="34" customWidth="1"/>
    <col min="3592" max="3592" width="18.75" style="34" customWidth="1"/>
    <col min="3593" max="3593" width="3.5" style="34" customWidth="1"/>
    <col min="3594" max="3594" width="9" style="34" customWidth="1"/>
    <col min="3595" max="3595" width="8.125" style="34" customWidth="1"/>
    <col min="3596" max="3596" width="8.25" style="34" customWidth="1"/>
    <col min="3597" max="3597" width="4.5" style="34" customWidth="1"/>
    <col min="3598" max="3598" width="5" style="34" customWidth="1"/>
    <col min="3599" max="3599" width="7.625" style="34" customWidth="1"/>
    <col min="3600" max="3600" width="7.125" style="34" customWidth="1"/>
    <col min="3601" max="3601" width="17.75" style="34" customWidth="1"/>
    <col min="3602" max="3602" width="15.5" style="34" customWidth="1"/>
    <col min="3603" max="3840" width="9" style="34"/>
    <col min="3841" max="3841" width="4.375" style="34" customWidth="1"/>
    <col min="3842" max="3842" width="9.375" style="34" customWidth="1"/>
    <col min="3843" max="3843" width="7.25" style="34" customWidth="1"/>
    <col min="3844" max="3844" width="9" style="34" customWidth="1"/>
    <col min="3845" max="3845" width="4.125" style="34" customWidth="1"/>
    <col min="3846" max="3846" width="37.25" style="34" customWidth="1"/>
    <col min="3847" max="3847" width="39.25" style="34" customWidth="1"/>
    <col min="3848" max="3848" width="18.75" style="34" customWidth="1"/>
    <col min="3849" max="3849" width="3.5" style="34" customWidth="1"/>
    <col min="3850" max="3850" width="9" style="34" customWidth="1"/>
    <col min="3851" max="3851" width="8.125" style="34" customWidth="1"/>
    <col min="3852" max="3852" width="8.25" style="34" customWidth="1"/>
    <col min="3853" max="3853" width="4.5" style="34" customWidth="1"/>
    <col min="3854" max="3854" width="5" style="34" customWidth="1"/>
    <col min="3855" max="3855" width="7.625" style="34" customWidth="1"/>
    <col min="3856" max="3856" width="7.125" style="34" customWidth="1"/>
    <col min="3857" max="3857" width="17.75" style="34" customWidth="1"/>
    <col min="3858" max="3858" width="15.5" style="34" customWidth="1"/>
    <col min="3859" max="4096" width="9" style="34"/>
    <col min="4097" max="4097" width="4.375" style="34" customWidth="1"/>
    <col min="4098" max="4098" width="9.375" style="34" customWidth="1"/>
    <col min="4099" max="4099" width="7.25" style="34" customWidth="1"/>
    <col min="4100" max="4100" width="9" style="34" customWidth="1"/>
    <col min="4101" max="4101" width="4.125" style="34" customWidth="1"/>
    <col min="4102" max="4102" width="37.25" style="34" customWidth="1"/>
    <col min="4103" max="4103" width="39.25" style="34" customWidth="1"/>
    <col min="4104" max="4104" width="18.75" style="34" customWidth="1"/>
    <col min="4105" max="4105" width="3.5" style="34" customWidth="1"/>
    <col min="4106" max="4106" width="9" style="34" customWidth="1"/>
    <col min="4107" max="4107" width="8.125" style="34" customWidth="1"/>
    <col min="4108" max="4108" width="8.25" style="34" customWidth="1"/>
    <col min="4109" max="4109" width="4.5" style="34" customWidth="1"/>
    <col min="4110" max="4110" width="5" style="34" customWidth="1"/>
    <col min="4111" max="4111" width="7.625" style="34" customWidth="1"/>
    <col min="4112" max="4112" width="7.125" style="34" customWidth="1"/>
    <col min="4113" max="4113" width="17.75" style="34" customWidth="1"/>
    <col min="4114" max="4114" width="15.5" style="34" customWidth="1"/>
    <col min="4115" max="4352" width="9" style="34"/>
    <col min="4353" max="4353" width="4.375" style="34" customWidth="1"/>
    <col min="4354" max="4354" width="9.375" style="34" customWidth="1"/>
    <col min="4355" max="4355" width="7.25" style="34" customWidth="1"/>
    <col min="4356" max="4356" width="9" style="34" customWidth="1"/>
    <col min="4357" max="4357" width="4.125" style="34" customWidth="1"/>
    <col min="4358" max="4358" width="37.25" style="34" customWidth="1"/>
    <col min="4359" max="4359" width="39.25" style="34" customWidth="1"/>
    <col min="4360" max="4360" width="18.75" style="34" customWidth="1"/>
    <col min="4361" max="4361" width="3.5" style="34" customWidth="1"/>
    <col min="4362" max="4362" width="9" style="34" customWidth="1"/>
    <col min="4363" max="4363" width="8.125" style="34" customWidth="1"/>
    <col min="4364" max="4364" width="8.25" style="34" customWidth="1"/>
    <col min="4365" max="4365" width="4.5" style="34" customWidth="1"/>
    <col min="4366" max="4366" width="5" style="34" customWidth="1"/>
    <col min="4367" max="4367" width="7.625" style="34" customWidth="1"/>
    <col min="4368" max="4368" width="7.125" style="34" customWidth="1"/>
    <col min="4369" max="4369" width="17.75" style="34" customWidth="1"/>
    <col min="4370" max="4370" width="15.5" style="34" customWidth="1"/>
    <col min="4371" max="4608" width="9" style="34"/>
    <col min="4609" max="4609" width="4.375" style="34" customWidth="1"/>
    <col min="4610" max="4610" width="9.375" style="34" customWidth="1"/>
    <col min="4611" max="4611" width="7.25" style="34" customWidth="1"/>
    <col min="4612" max="4612" width="9" style="34" customWidth="1"/>
    <col min="4613" max="4613" width="4.125" style="34" customWidth="1"/>
    <col min="4614" max="4614" width="37.25" style="34" customWidth="1"/>
    <col min="4615" max="4615" width="39.25" style="34" customWidth="1"/>
    <col min="4616" max="4616" width="18.75" style="34" customWidth="1"/>
    <col min="4617" max="4617" width="3.5" style="34" customWidth="1"/>
    <col min="4618" max="4618" width="9" style="34" customWidth="1"/>
    <col min="4619" max="4619" width="8.125" style="34" customWidth="1"/>
    <col min="4620" max="4620" width="8.25" style="34" customWidth="1"/>
    <col min="4621" max="4621" width="4.5" style="34" customWidth="1"/>
    <col min="4622" max="4622" width="5" style="34" customWidth="1"/>
    <col min="4623" max="4623" width="7.625" style="34" customWidth="1"/>
    <col min="4624" max="4624" width="7.125" style="34" customWidth="1"/>
    <col min="4625" max="4625" width="17.75" style="34" customWidth="1"/>
    <col min="4626" max="4626" width="15.5" style="34" customWidth="1"/>
    <col min="4627" max="4864" width="9" style="34"/>
    <col min="4865" max="4865" width="4.375" style="34" customWidth="1"/>
    <col min="4866" max="4866" width="9.375" style="34" customWidth="1"/>
    <col min="4867" max="4867" width="7.25" style="34" customWidth="1"/>
    <col min="4868" max="4868" width="9" style="34" customWidth="1"/>
    <col min="4869" max="4869" width="4.125" style="34" customWidth="1"/>
    <col min="4870" max="4870" width="37.25" style="34" customWidth="1"/>
    <col min="4871" max="4871" width="39.25" style="34" customWidth="1"/>
    <col min="4872" max="4872" width="18.75" style="34" customWidth="1"/>
    <col min="4873" max="4873" width="3.5" style="34" customWidth="1"/>
    <col min="4874" max="4874" width="9" style="34" customWidth="1"/>
    <col min="4875" max="4875" width="8.125" style="34" customWidth="1"/>
    <col min="4876" max="4876" width="8.25" style="34" customWidth="1"/>
    <col min="4877" max="4877" width="4.5" style="34" customWidth="1"/>
    <col min="4878" max="4878" width="5" style="34" customWidth="1"/>
    <col min="4879" max="4879" width="7.625" style="34" customWidth="1"/>
    <col min="4880" max="4880" width="7.125" style="34" customWidth="1"/>
    <col min="4881" max="4881" width="17.75" style="34" customWidth="1"/>
    <col min="4882" max="4882" width="15.5" style="34" customWidth="1"/>
    <col min="4883" max="5120" width="9" style="34"/>
    <col min="5121" max="5121" width="4.375" style="34" customWidth="1"/>
    <col min="5122" max="5122" width="9.375" style="34" customWidth="1"/>
    <col min="5123" max="5123" width="7.25" style="34" customWidth="1"/>
    <col min="5124" max="5124" width="9" style="34" customWidth="1"/>
    <col min="5125" max="5125" width="4.125" style="34" customWidth="1"/>
    <col min="5126" max="5126" width="37.25" style="34" customWidth="1"/>
    <col min="5127" max="5127" width="39.25" style="34" customWidth="1"/>
    <col min="5128" max="5128" width="18.75" style="34" customWidth="1"/>
    <col min="5129" max="5129" width="3.5" style="34" customWidth="1"/>
    <col min="5130" max="5130" width="9" style="34" customWidth="1"/>
    <col min="5131" max="5131" width="8.125" style="34" customWidth="1"/>
    <col min="5132" max="5132" width="8.25" style="34" customWidth="1"/>
    <col min="5133" max="5133" width="4.5" style="34" customWidth="1"/>
    <col min="5134" max="5134" width="5" style="34" customWidth="1"/>
    <col min="5135" max="5135" width="7.625" style="34" customWidth="1"/>
    <col min="5136" max="5136" width="7.125" style="34" customWidth="1"/>
    <col min="5137" max="5137" width="17.75" style="34" customWidth="1"/>
    <col min="5138" max="5138" width="15.5" style="34" customWidth="1"/>
    <col min="5139" max="5376" width="9" style="34"/>
    <col min="5377" max="5377" width="4.375" style="34" customWidth="1"/>
    <col min="5378" max="5378" width="9.375" style="34" customWidth="1"/>
    <col min="5379" max="5379" width="7.25" style="34" customWidth="1"/>
    <col min="5380" max="5380" width="9" style="34" customWidth="1"/>
    <col min="5381" max="5381" width="4.125" style="34" customWidth="1"/>
    <col min="5382" max="5382" width="37.25" style="34" customWidth="1"/>
    <col min="5383" max="5383" width="39.25" style="34" customWidth="1"/>
    <col min="5384" max="5384" width="18.75" style="34" customWidth="1"/>
    <col min="5385" max="5385" width="3.5" style="34" customWidth="1"/>
    <col min="5386" max="5386" width="9" style="34" customWidth="1"/>
    <col min="5387" max="5387" width="8.125" style="34" customWidth="1"/>
    <col min="5388" max="5388" width="8.25" style="34" customWidth="1"/>
    <col min="5389" max="5389" width="4.5" style="34" customWidth="1"/>
    <col min="5390" max="5390" width="5" style="34" customWidth="1"/>
    <col min="5391" max="5391" width="7.625" style="34" customWidth="1"/>
    <col min="5392" max="5392" width="7.125" style="34" customWidth="1"/>
    <col min="5393" max="5393" width="17.75" style="34" customWidth="1"/>
    <col min="5394" max="5394" width="15.5" style="34" customWidth="1"/>
    <col min="5395" max="5632" width="9" style="34"/>
    <col min="5633" max="5633" width="4.375" style="34" customWidth="1"/>
    <col min="5634" max="5634" width="9.375" style="34" customWidth="1"/>
    <col min="5635" max="5635" width="7.25" style="34" customWidth="1"/>
    <col min="5636" max="5636" width="9" style="34" customWidth="1"/>
    <col min="5637" max="5637" width="4.125" style="34" customWidth="1"/>
    <col min="5638" max="5638" width="37.25" style="34" customWidth="1"/>
    <col min="5639" max="5639" width="39.25" style="34" customWidth="1"/>
    <col min="5640" max="5640" width="18.75" style="34" customWidth="1"/>
    <col min="5641" max="5641" width="3.5" style="34" customWidth="1"/>
    <col min="5642" max="5642" width="9" style="34" customWidth="1"/>
    <col min="5643" max="5643" width="8.125" style="34" customWidth="1"/>
    <col min="5644" max="5644" width="8.25" style="34" customWidth="1"/>
    <col min="5645" max="5645" width="4.5" style="34" customWidth="1"/>
    <col min="5646" max="5646" width="5" style="34" customWidth="1"/>
    <col min="5647" max="5647" width="7.625" style="34" customWidth="1"/>
    <col min="5648" max="5648" width="7.125" style="34" customWidth="1"/>
    <col min="5649" max="5649" width="17.75" style="34" customWidth="1"/>
    <col min="5650" max="5650" width="15.5" style="34" customWidth="1"/>
    <col min="5651" max="5888" width="9" style="34"/>
    <col min="5889" max="5889" width="4.375" style="34" customWidth="1"/>
    <col min="5890" max="5890" width="9.375" style="34" customWidth="1"/>
    <col min="5891" max="5891" width="7.25" style="34" customWidth="1"/>
    <col min="5892" max="5892" width="9" style="34" customWidth="1"/>
    <col min="5893" max="5893" width="4.125" style="34" customWidth="1"/>
    <col min="5894" max="5894" width="37.25" style="34" customWidth="1"/>
    <col min="5895" max="5895" width="39.25" style="34" customWidth="1"/>
    <col min="5896" max="5896" width="18.75" style="34" customWidth="1"/>
    <col min="5897" max="5897" width="3.5" style="34" customWidth="1"/>
    <col min="5898" max="5898" width="9" style="34" customWidth="1"/>
    <col min="5899" max="5899" width="8.125" style="34" customWidth="1"/>
    <col min="5900" max="5900" width="8.25" style="34" customWidth="1"/>
    <col min="5901" max="5901" width="4.5" style="34" customWidth="1"/>
    <col min="5902" max="5902" width="5" style="34" customWidth="1"/>
    <col min="5903" max="5903" width="7.625" style="34" customWidth="1"/>
    <col min="5904" max="5904" width="7.125" style="34" customWidth="1"/>
    <col min="5905" max="5905" width="17.75" style="34" customWidth="1"/>
    <col min="5906" max="5906" width="15.5" style="34" customWidth="1"/>
    <col min="5907" max="6144" width="9" style="34"/>
    <col min="6145" max="6145" width="4.375" style="34" customWidth="1"/>
    <col min="6146" max="6146" width="9.375" style="34" customWidth="1"/>
    <col min="6147" max="6147" width="7.25" style="34" customWidth="1"/>
    <col min="6148" max="6148" width="9" style="34" customWidth="1"/>
    <col min="6149" max="6149" width="4.125" style="34" customWidth="1"/>
    <col min="6150" max="6150" width="37.25" style="34" customWidth="1"/>
    <col min="6151" max="6151" width="39.25" style="34" customWidth="1"/>
    <col min="6152" max="6152" width="18.75" style="34" customWidth="1"/>
    <col min="6153" max="6153" width="3.5" style="34" customWidth="1"/>
    <col min="6154" max="6154" width="9" style="34" customWidth="1"/>
    <col min="6155" max="6155" width="8.125" style="34" customWidth="1"/>
    <col min="6156" max="6156" width="8.25" style="34" customWidth="1"/>
    <col min="6157" max="6157" width="4.5" style="34" customWidth="1"/>
    <col min="6158" max="6158" width="5" style="34" customWidth="1"/>
    <col min="6159" max="6159" width="7.625" style="34" customWidth="1"/>
    <col min="6160" max="6160" width="7.125" style="34" customWidth="1"/>
    <col min="6161" max="6161" width="17.75" style="34" customWidth="1"/>
    <col min="6162" max="6162" width="15.5" style="34" customWidth="1"/>
    <col min="6163" max="6400" width="9" style="34"/>
    <col min="6401" max="6401" width="4.375" style="34" customWidth="1"/>
    <col min="6402" max="6402" width="9.375" style="34" customWidth="1"/>
    <col min="6403" max="6403" width="7.25" style="34" customWidth="1"/>
    <col min="6404" max="6404" width="9" style="34" customWidth="1"/>
    <col min="6405" max="6405" width="4.125" style="34" customWidth="1"/>
    <col min="6406" max="6406" width="37.25" style="34" customWidth="1"/>
    <col min="6407" max="6407" width="39.25" style="34" customWidth="1"/>
    <col min="6408" max="6408" width="18.75" style="34" customWidth="1"/>
    <col min="6409" max="6409" width="3.5" style="34" customWidth="1"/>
    <col min="6410" max="6410" width="9" style="34" customWidth="1"/>
    <col min="6411" max="6411" width="8.125" style="34" customWidth="1"/>
    <col min="6412" max="6412" width="8.25" style="34" customWidth="1"/>
    <col min="6413" max="6413" width="4.5" style="34" customWidth="1"/>
    <col min="6414" max="6414" width="5" style="34" customWidth="1"/>
    <col min="6415" max="6415" width="7.625" style="34" customWidth="1"/>
    <col min="6416" max="6416" width="7.125" style="34" customWidth="1"/>
    <col min="6417" max="6417" width="17.75" style="34" customWidth="1"/>
    <col min="6418" max="6418" width="15.5" style="34" customWidth="1"/>
    <col min="6419" max="6656" width="9" style="34"/>
    <col min="6657" max="6657" width="4.375" style="34" customWidth="1"/>
    <col min="6658" max="6658" width="9.375" style="34" customWidth="1"/>
    <col min="6659" max="6659" width="7.25" style="34" customWidth="1"/>
    <col min="6660" max="6660" width="9" style="34" customWidth="1"/>
    <col min="6661" max="6661" width="4.125" style="34" customWidth="1"/>
    <col min="6662" max="6662" width="37.25" style="34" customWidth="1"/>
    <col min="6663" max="6663" width="39.25" style="34" customWidth="1"/>
    <col min="6664" max="6664" width="18.75" style="34" customWidth="1"/>
    <col min="6665" max="6665" width="3.5" style="34" customWidth="1"/>
    <col min="6666" max="6666" width="9" style="34" customWidth="1"/>
    <col min="6667" max="6667" width="8.125" style="34" customWidth="1"/>
    <col min="6668" max="6668" width="8.25" style="34" customWidth="1"/>
    <col min="6669" max="6669" width="4.5" style="34" customWidth="1"/>
    <col min="6670" max="6670" width="5" style="34" customWidth="1"/>
    <col min="6671" max="6671" width="7.625" style="34" customWidth="1"/>
    <col min="6672" max="6672" width="7.125" style="34" customWidth="1"/>
    <col min="6673" max="6673" width="17.75" style="34" customWidth="1"/>
    <col min="6674" max="6674" width="15.5" style="34" customWidth="1"/>
    <col min="6675" max="6912" width="9" style="34"/>
    <col min="6913" max="6913" width="4.375" style="34" customWidth="1"/>
    <col min="6914" max="6914" width="9.375" style="34" customWidth="1"/>
    <col min="6915" max="6915" width="7.25" style="34" customWidth="1"/>
    <col min="6916" max="6916" width="9" style="34" customWidth="1"/>
    <col min="6917" max="6917" width="4.125" style="34" customWidth="1"/>
    <col min="6918" max="6918" width="37.25" style="34" customWidth="1"/>
    <col min="6919" max="6919" width="39.25" style="34" customWidth="1"/>
    <col min="6920" max="6920" width="18.75" style="34" customWidth="1"/>
    <col min="6921" max="6921" width="3.5" style="34" customWidth="1"/>
    <col min="6922" max="6922" width="9" style="34" customWidth="1"/>
    <col min="6923" max="6923" width="8.125" style="34" customWidth="1"/>
    <col min="6924" max="6924" width="8.25" style="34" customWidth="1"/>
    <col min="6925" max="6925" width="4.5" style="34" customWidth="1"/>
    <col min="6926" max="6926" width="5" style="34" customWidth="1"/>
    <col min="6927" max="6927" width="7.625" style="34" customWidth="1"/>
    <col min="6928" max="6928" width="7.125" style="34" customWidth="1"/>
    <col min="6929" max="6929" width="17.75" style="34" customWidth="1"/>
    <col min="6930" max="6930" width="15.5" style="34" customWidth="1"/>
    <col min="6931" max="7168" width="9" style="34"/>
    <col min="7169" max="7169" width="4.375" style="34" customWidth="1"/>
    <col min="7170" max="7170" width="9.375" style="34" customWidth="1"/>
    <col min="7171" max="7171" width="7.25" style="34" customWidth="1"/>
    <col min="7172" max="7172" width="9" style="34" customWidth="1"/>
    <col min="7173" max="7173" width="4.125" style="34" customWidth="1"/>
    <col min="7174" max="7174" width="37.25" style="34" customWidth="1"/>
    <col min="7175" max="7175" width="39.25" style="34" customWidth="1"/>
    <col min="7176" max="7176" width="18.75" style="34" customWidth="1"/>
    <col min="7177" max="7177" width="3.5" style="34" customWidth="1"/>
    <col min="7178" max="7178" width="9" style="34" customWidth="1"/>
    <col min="7179" max="7179" width="8.125" style="34" customWidth="1"/>
    <col min="7180" max="7180" width="8.25" style="34" customWidth="1"/>
    <col min="7181" max="7181" width="4.5" style="34" customWidth="1"/>
    <col min="7182" max="7182" width="5" style="34" customWidth="1"/>
    <col min="7183" max="7183" width="7.625" style="34" customWidth="1"/>
    <col min="7184" max="7184" width="7.125" style="34" customWidth="1"/>
    <col min="7185" max="7185" width="17.75" style="34" customWidth="1"/>
    <col min="7186" max="7186" width="15.5" style="34" customWidth="1"/>
    <col min="7187" max="7424" width="9" style="34"/>
    <col min="7425" max="7425" width="4.375" style="34" customWidth="1"/>
    <col min="7426" max="7426" width="9.375" style="34" customWidth="1"/>
    <col min="7427" max="7427" width="7.25" style="34" customWidth="1"/>
    <col min="7428" max="7428" width="9" style="34" customWidth="1"/>
    <col min="7429" max="7429" width="4.125" style="34" customWidth="1"/>
    <col min="7430" max="7430" width="37.25" style="34" customWidth="1"/>
    <col min="7431" max="7431" width="39.25" style="34" customWidth="1"/>
    <col min="7432" max="7432" width="18.75" style="34" customWidth="1"/>
    <col min="7433" max="7433" width="3.5" style="34" customWidth="1"/>
    <col min="7434" max="7434" width="9" style="34" customWidth="1"/>
    <col min="7435" max="7435" width="8.125" style="34" customWidth="1"/>
    <col min="7436" max="7436" width="8.25" style="34" customWidth="1"/>
    <col min="7437" max="7437" width="4.5" style="34" customWidth="1"/>
    <col min="7438" max="7438" width="5" style="34" customWidth="1"/>
    <col min="7439" max="7439" width="7.625" style="34" customWidth="1"/>
    <col min="7440" max="7440" width="7.125" style="34" customWidth="1"/>
    <col min="7441" max="7441" width="17.75" style="34" customWidth="1"/>
    <col min="7442" max="7442" width="15.5" style="34" customWidth="1"/>
    <col min="7443" max="7680" width="9" style="34"/>
    <col min="7681" max="7681" width="4.375" style="34" customWidth="1"/>
    <col min="7682" max="7682" width="9.375" style="34" customWidth="1"/>
    <col min="7683" max="7683" width="7.25" style="34" customWidth="1"/>
    <col min="7684" max="7684" width="9" style="34" customWidth="1"/>
    <col min="7685" max="7685" width="4.125" style="34" customWidth="1"/>
    <col min="7686" max="7686" width="37.25" style="34" customWidth="1"/>
    <col min="7687" max="7687" width="39.25" style="34" customWidth="1"/>
    <col min="7688" max="7688" width="18.75" style="34" customWidth="1"/>
    <col min="7689" max="7689" width="3.5" style="34" customWidth="1"/>
    <col min="7690" max="7690" width="9" style="34" customWidth="1"/>
    <col min="7691" max="7691" width="8.125" style="34" customWidth="1"/>
    <col min="7692" max="7692" width="8.25" style="34" customWidth="1"/>
    <col min="7693" max="7693" width="4.5" style="34" customWidth="1"/>
    <col min="7694" max="7694" width="5" style="34" customWidth="1"/>
    <col min="7695" max="7695" width="7.625" style="34" customWidth="1"/>
    <col min="7696" max="7696" width="7.125" style="34" customWidth="1"/>
    <col min="7697" max="7697" width="17.75" style="34" customWidth="1"/>
    <col min="7698" max="7698" width="15.5" style="34" customWidth="1"/>
    <col min="7699" max="7936" width="9" style="34"/>
    <col min="7937" max="7937" width="4.375" style="34" customWidth="1"/>
    <col min="7938" max="7938" width="9.375" style="34" customWidth="1"/>
    <col min="7939" max="7939" width="7.25" style="34" customWidth="1"/>
    <col min="7940" max="7940" width="9" style="34" customWidth="1"/>
    <col min="7941" max="7941" width="4.125" style="34" customWidth="1"/>
    <col min="7942" max="7942" width="37.25" style="34" customWidth="1"/>
    <col min="7943" max="7943" width="39.25" style="34" customWidth="1"/>
    <col min="7944" max="7944" width="18.75" style="34" customWidth="1"/>
    <col min="7945" max="7945" width="3.5" style="34" customWidth="1"/>
    <col min="7946" max="7946" width="9" style="34" customWidth="1"/>
    <col min="7947" max="7947" width="8.125" style="34" customWidth="1"/>
    <col min="7948" max="7948" width="8.25" style="34" customWidth="1"/>
    <col min="7949" max="7949" width="4.5" style="34" customWidth="1"/>
    <col min="7950" max="7950" width="5" style="34" customWidth="1"/>
    <col min="7951" max="7951" width="7.625" style="34" customWidth="1"/>
    <col min="7952" max="7952" width="7.125" style="34" customWidth="1"/>
    <col min="7953" max="7953" width="17.75" style="34" customWidth="1"/>
    <col min="7954" max="7954" width="15.5" style="34" customWidth="1"/>
    <col min="7955" max="8192" width="9" style="34"/>
    <col min="8193" max="8193" width="4.375" style="34" customWidth="1"/>
    <col min="8194" max="8194" width="9.375" style="34" customWidth="1"/>
    <col min="8195" max="8195" width="7.25" style="34" customWidth="1"/>
    <col min="8196" max="8196" width="9" style="34" customWidth="1"/>
    <col min="8197" max="8197" width="4.125" style="34" customWidth="1"/>
    <col min="8198" max="8198" width="37.25" style="34" customWidth="1"/>
    <col min="8199" max="8199" width="39.25" style="34" customWidth="1"/>
    <col min="8200" max="8200" width="18.75" style="34" customWidth="1"/>
    <col min="8201" max="8201" width="3.5" style="34" customWidth="1"/>
    <col min="8202" max="8202" width="9" style="34" customWidth="1"/>
    <col min="8203" max="8203" width="8.125" style="34" customWidth="1"/>
    <col min="8204" max="8204" width="8.25" style="34" customWidth="1"/>
    <col min="8205" max="8205" width="4.5" style="34" customWidth="1"/>
    <col min="8206" max="8206" width="5" style="34" customWidth="1"/>
    <col min="8207" max="8207" width="7.625" style="34" customWidth="1"/>
    <col min="8208" max="8208" width="7.125" style="34" customWidth="1"/>
    <col min="8209" max="8209" width="17.75" style="34" customWidth="1"/>
    <col min="8210" max="8210" width="15.5" style="34" customWidth="1"/>
    <col min="8211" max="8448" width="9" style="34"/>
    <col min="8449" max="8449" width="4.375" style="34" customWidth="1"/>
    <col min="8450" max="8450" width="9.375" style="34" customWidth="1"/>
    <col min="8451" max="8451" width="7.25" style="34" customWidth="1"/>
    <col min="8452" max="8452" width="9" style="34" customWidth="1"/>
    <col min="8453" max="8453" width="4.125" style="34" customWidth="1"/>
    <col min="8454" max="8454" width="37.25" style="34" customWidth="1"/>
    <col min="8455" max="8455" width="39.25" style="34" customWidth="1"/>
    <col min="8456" max="8456" width="18.75" style="34" customWidth="1"/>
    <col min="8457" max="8457" width="3.5" style="34" customWidth="1"/>
    <col min="8458" max="8458" width="9" style="34" customWidth="1"/>
    <col min="8459" max="8459" width="8.125" style="34" customWidth="1"/>
    <col min="8460" max="8460" width="8.25" style="34" customWidth="1"/>
    <col min="8461" max="8461" width="4.5" style="34" customWidth="1"/>
    <col min="8462" max="8462" width="5" style="34" customWidth="1"/>
    <col min="8463" max="8463" width="7.625" style="34" customWidth="1"/>
    <col min="8464" max="8464" width="7.125" style="34" customWidth="1"/>
    <col min="8465" max="8465" width="17.75" style="34" customWidth="1"/>
    <col min="8466" max="8466" width="15.5" style="34" customWidth="1"/>
    <col min="8467" max="8704" width="9" style="34"/>
    <col min="8705" max="8705" width="4.375" style="34" customWidth="1"/>
    <col min="8706" max="8706" width="9.375" style="34" customWidth="1"/>
    <col min="8707" max="8707" width="7.25" style="34" customWidth="1"/>
    <col min="8708" max="8708" width="9" style="34" customWidth="1"/>
    <col min="8709" max="8709" width="4.125" style="34" customWidth="1"/>
    <col min="8710" max="8710" width="37.25" style="34" customWidth="1"/>
    <col min="8711" max="8711" width="39.25" style="34" customWidth="1"/>
    <col min="8712" max="8712" width="18.75" style="34" customWidth="1"/>
    <col min="8713" max="8713" width="3.5" style="34" customWidth="1"/>
    <col min="8714" max="8714" width="9" style="34" customWidth="1"/>
    <col min="8715" max="8715" width="8.125" style="34" customWidth="1"/>
    <col min="8716" max="8716" width="8.25" style="34" customWidth="1"/>
    <col min="8717" max="8717" width="4.5" style="34" customWidth="1"/>
    <col min="8718" max="8718" width="5" style="34" customWidth="1"/>
    <col min="8719" max="8719" width="7.625" style="34" customWidth="1"/>
    <col min="8720" max="8720" width="7.125" style="34" customWidth="1"/>
    <col min="8721" max="8721" width="17.75" style="34" customWidth="1"/>
    <col min="8722" max="8722" width="15.5" style="34" customWidth="1"/>
    <col min="8723" max="8960" width="9" style="34"/>
    <col min="8961" max="8961" width="4.375" style="34" customWidth="1"/>
    <col min="8962" max="8962" width="9.375" style="34" customWidth="1"/>
    <col min="8963" max="8963" width="7.25" style="34" customWidth="1"/>
    <col min="8964" max="8964" width="9" style="34" customWidth="1"/>
    <col min="8965" max="8965" width="4.125" style="34" customWidth="1"/>
    <col min="8966" max="8966" width="37.25" style="34" customWidth="1"/>
    <col min="8967" max="8967" width="39.25" style="34" customWidth="1"/>
    <col min="8968" max="8968" width="18.75" style="34" customWidth="1"/>
    <col min="8969" max="8969" width="3.5" style="34" customWidth="1"/>
    <col min="8970" max="8970" width="9" style="34" customWidth="1"/>
    <col min="8971" max="8971" width="8.125" style="34" customWidth="1"/>
    <col min="8972" max="8972" width="8.25" style="34" customWidth="1"/>
    <col min="8973" max="8973" width="4.5" style="34" customWidth="1"/>
    <col min="8974" max="8974" width="5" style="34" customWidth="1"/>
    <col min="8975" max="8975" width="7.625" style="34" customWidth="1"/>
    <col min="8976" max="8976" width="7.125" style="34" customWidth="1"/>
    <col min="8977" max="8977" width="17.75" style="34" customWidth="1"/>
    <col min="8978" max="8978" width="15.5" style="34" customWidth="1"/>
    <col min="8979" max="9216" width="9" style="34"/>
    <col min="9217" max="9217" width="4.375" style="34" customWidth="1"/>
    <col min="9218" max="9218" width="9.375" style="34" customWidth="1"/>
    <col min="9219" max="9219" width="7.25" style="34" customWidth="1"/>
    <col min="9220" max="9220" width="9" style="34" customWidth="1"/>
    <col min="9221" max="9221" width="4.125" style="34" customWidth="1"/>
    <col min="9222" max="9222" width="37.25" style="34" customWidth="1"/>
    <col min="9223" max="9223" width="39.25" style="34" customWidth="1"/>
    <col min="9224" max="9224" width="18.75" style="34" customWidth="1"/>
    <col min="9225" max="9225" width="3.5" style="34" customWidth="1"/>
    <col min="9226" max="9226" width="9" style="34" customWidth="1"/>
    <col min="9227" max="9227" width="8.125" style="34" customWidth="1"/>
    <col min="9228" max="9228" width="8.25" style="34" customWidth="1"/>
    <col min="9229" max="9229" width="4.5" style="34" customWidth="1"/>
    <col min="9230" max="9230" width="5" style="34" customWidth="1"/>
    <col min="9231" max="9231" width="7.625" style="34" customWidth="1"/>
    <col min="9232" max="9232" width="7.125" style="34" customWidth="1"/>
    <col min="9233" max="9233" width="17.75" style="34" customWidth="1"/>
    <col min="9234" max="9234" width="15.5" style="34" customWidth="1"/>
    <col min="9235" max="9472" width="9" style="34"/>
    <col min="9473" max="9473" width="4.375" style="34" customWidth="1"/>
    <col min="9474" max="9474" width="9.375" style="34" customWidth="1"/>
    <col min="9475" max="9475" width="7.25" style="34" customWidth="1"/>
    <col min="9476" max="9476" width="9" style="34" customWidth="1"/>
    <col min="9477" max="9477" width="4.125" style="34" customWidth="1"/>
    <col min="9478" max="9478" width="37.25" style="34" customWidth="1"/>
    <col min="9479" max="9479" width="39.25" style="34" customWidth="1"/>
    <col min="9480" max="9480" width="18.75" style="34" customWidth="1"/>
    <col min="9481" max="9481" width="3.5" style="34" customWidth="1"/>
    <col min="9482" max="9482" width="9" style="34" customWidth="1"/>
    <col min="9483" max="9483" width="8.125" style="34" customWidth="1"/>
    <col min="9484" max="9484" width="8.25" style="34" customWidth="1"/>
    <col min="9485" max="9485" width="4.5" style="34" customWidth="1"/>
    <col min="9486" max="9486" width="5" style="34" customWidth="1"/>
    <col min="9487" max="9487" width="7.625" style="34" customWidth="1"/>
    <col min="9488" max="9488" width="7.125" style="34" customWidth="1"/>
    <col min="9489" max="9489" width="17.75" style="34" customWidth="1"/>
    <col min="9490" max="9490" width="15.5" style="34" customWidth="1"/>
    <col min="9491" max="9728" width="9" style="34"/>
    <col min="9729" max="9729" width="4.375" style="34" customWidth="1"/>
    <col min="9730" max="9730" width="9.375" style="34" customWidth="1"/>
    <col min="9731" max="9731" width="7.25" style="34" customWidth="1"/>
    <col min="9732" max="9732" width="9" style="34" customWidth="1"/>
    <col min="9733" max="9733" width="4.125" style="34" customWidth="1"/>
    <col min="9734" max="9734" width="37.25" style="34" customWidth="1"/>
    <col min="9735" max="9735" width="39.25" style="34" customWidth="1"/>
    <col min="9736" max="9736" width="18.75" style="34" customWidth="1"/>
    <col min="9737" max="9737" width="3.5" style="34" customWidth="1"/>
    <col min="9738" max="9738" width="9" style="34" customWidth="1"/>
    <col min="9739" max="9739" width="8.125" style="34" customWidth="1"/>
    <col min="9740" max="9740" width="8.25" style="34" customWidth="1"/>
    <col min="9741" max="9741" width="4.5" style="34" customWidth="1"/>
    <col min="9742" max="9742" width="5" style="34" customWidth="1"/>
    <col min="9743" max="9743" width="7.625" style="34" customWidth="1"/>
    <col min="9744" max="9744" width="7.125" style="34" customWidth="1"/>
    <col min="9745" max="9745" width="17.75" style="34" customWidth="1"/>
    <col min="9746" max="9746" width="15.5" style="34" customWidth="1"/>
    <col min="9747" max="9984" width="9" style="34"/>
    <col min="9985" max="9985" width="4.375" style="34" customWidth="1"/>
    <col min="9986" max="9986" width="9.375" style="34" customWidth="1"/>
    <col min="9987" max="9987" width="7.25" style="34" customWidth="1"/>
    <col min="9988" max="9988" width="9" style="34" customWidth="1"/>
    <col min="9989" max="9989" width="4.125" style="34" customWidth="1"/>
    <col min="9990" max="9990" width="37.25" style="34" customWidth="1"/>
    <col min="9991" max="9991" width="39.25" style="34" customWidth="1"/>
    <col min="9992" max="9992" width="18.75" style="34" customWidth="1"/>
    <col min="9993" max="9993" width="3.5" style="34" customWidth="1"/>
    <col min="9994" max="9994" width="9" style="34" customWidth="1"/>
    <col min="9995" max="9995" width="8.125" style="34" customWidth="1"/>
    <col min="9996" max="9996" width="8.25" style="34" customWidth="1"/>
    <col min="9997" max="9997" width="4.5" style="34" customWidth="1"/>
    <col min="9998" max="9998" width="5" style="34" customWidth="1"/>
    <col min="9999" max="9999" width="7.625" style="34" customWidth="1"/>
    <col min="10000" max="10000" width="7.125" style="34" customWidth="1"/>
    <col min="10001" max="10001" width="17.75" style="34" customWidth="1"/>
    <col min="10002" max="10002" width="15.5" style="34" customWidth="1"/>
    <col min="10003" max="10240" width="9" style="34"/>
    <col min="10241" max="10241" width="4.375" style="34" customWidth="1"/>
    <col min="10242" max="10242" width="9.375" style="34" customWidth="1"/>
    <col min="10243" max="10243" width="7.25" style="34" customWidth="1"/>
    <col min="10244" max="10244" width="9" style="34" customWidth="1"/>
    <col min="10245" max="10245" width="4.125" style="34" customWidth="1"/>
    <col min="10246" max="10246" width="37.25" style="34" customWidth="1"/>
    <col min="10247" max="10247" width="39.25" style="34" customWidth="1"/>
    <col min="10248" max="10248" width="18.75" style="34" customWidth="1"/>
    <col min="10249" max="10249" width="3.5" style="34" customWidth="1"/>
    <col min="10250" max="10250" width="9" style="34" customWidth="1"/>
    <col min="10251" max="10251" width="8.125" style="34" customWidth="1"/>
    <col min="10252" max="10252" width="8.25" style="34" customWidth="1"/>
    <col min="10253" max="10253" width="4.5" style="34" customWidth="1"/>
    <col min="10254" max="10254" width="5" style="34" customWidth="1"/>
    <col min="10255" max="10255" width="7.625" style="34" customWidth="1"/>
    <col min="10256" max="10256" width="7.125" style="34" customWidth="1"/>
    <col min="10257" max="10257" width="17.75" style="34" customWidth="1"/>
    <col min="10258" max="10258" width="15.5" style="34" customWidth="1"/>
    <col min="10259" max="10496" width="9" style="34"/>
    <col min="10497" max="10497" width="4.375" style="34" customWidth="1"/>
    <col min="10498" max="10498" width="9.375" style="34" customWidth="1"/>
    <col min="10499" max="10499" width="7.25" style="34" customWidth="1"/>
    <col min="10500" max="10500" width="9" style="34" customWidth="1"/>
    <col min="10501" max="10501" width="4.125" style="34" customWidth="1"/>
    <col min="10502" max="10502" width="37.25" style="34" customWidth="1"/>
    <col min="10503" max="10503" width="39.25" style="34" customWidth="1"/>
    <col min="10504" max="10504" width="18.75" style="34" customWidth="1"/>
    <col min="10505" max="10505" width="3.5" style="34" customWidth="1"/>
    <col min="10506" max="10506" width="9" style="34" customWidth="1"/>
    <col min="10507" max="10507" width="8.125" style="34" customWidth="1"/>
    <col min="10508" max="10508" width="8.25" style="34" customWidth="1"/>
    <col min="10509" max="10509" width="4.5" style="34" customWidth="1"/>
    <col min="10510" max="10510" width="5" style="34" customWidth="1"/>
    <col min="10511" max="10511" width="7.625" style="34" customWidth="1"/>
    <col min="10512" max="10512" width="7.125" style="34" customWidth="1"/>
    <col min="10513" max="10513" width="17.75" style="34" customWidth="1"/>
    <col min="10514" max="10514" width="15.5" style="34" customWidth="1"/>
    <col min="10515" max="10752" width="9" style="34"/>
    <col min="10753" max="10753" width="4.375" style="34" customWidth="1"/>
    <col min="10754" max="10754" width="9.375" style="34" customWidth="1"/>
    <col min="10755" max="10755" width="7.25" style="34" customWidth="1"/>
    <col min="10756" max="10756" width="9" style="34" customWidth="1"/>
    <col min="10757" max="10757" width="4.125" style="34" customWidth="1"/>
    <col min="10758" max="10758" width="37.25" style="34" customWidth="1"/>
    <col min="10759" max="10759" width="39.25" style="34" customWidth="1"/>
    <col min="10760" max="10760" width="18.75" style="34" customWidth="1"/>
    <col min="10761" max="10761" width="3.5" style="34" customWidth="1"/>
    <col min="10762" max="10762" width="9" style="34" customWidth="1"/>
    <col min="10763" max="10763" width="8.125" style="34" customWidth="1"/>
    <col min="10764" max="10764" width="8.25" style="34" customWidth="1"/>
    <col min="10765" max="10765" width="4.5" style="34" customWidth="1"/>
    <col min="10766" max="10766" width="5" style="34" customWidth="1"/>
    <col min="10767" max="10767" width="7.625" style="34" customWidth="1"/>
    <col min="10768" max="10768" width="7.125" style="34" customWidth="1"/>
    <col min="10769" max="10769" width="17.75" style="34" customWidth="1"/>
    <col min="10770" max="10770" width="15.5" style="34" customWidth="1"/>
    <col min="10771" max="11008" width="9" style="34"/>
    <col min="11009" max="11009" width="4.375" style="34" customWidth="1"/>
    <col min="11010" max="11010" width="9.375" style="34" customWidth="1"/>
    <col min="11011" max="11011" width="7.25" style="34" customWidth="1"/>
    <col min="11012" max="11012" width="9" style="34" customWidth="1"/>
    <col min="11013" max="11013" width="4.125" style="34" customWidth="1"/>
    <col min="11014" max="11014" width="37.25" style="34" customWidth="1"/>
    <col min="11015" max="11015" width="39.25" style="34" customWidth="1"/>
    <col min="11016" max="11016" width="18.75" style="34" customWidth="1"/>
    <col min="11017" max="11017" width="3.5" style="34" customWidth="1"/>
    <col min="11018" max="11018" width="9" style="34" customWidth="1"/>
    <col min="11019" max="11019" width="8.125" style="34" customWidth="1"/>
    <col min="11020" max="11020" width="8.25" style="34" customWidth="1"/>
    <col min="11021" max="11021" width="4.5" style="34" customWidth="1"/>
    <col min="11022" max="11022" width="5" style="34" customWidth="1"/>
    <col min="11023" max="11023" width="7.625" style="34" customWidth="1"/>
    <col min="11024" max="11024" width="7.125" style="34" customWidth="1"/>
    <col min="11025" max="11025" width="17.75" style="34" customWidth="1"/>
    <col min="11026" max="11026" width="15.5" style="34" customWidth="1"/>
    <col min="11027" max="11264" width="9" style="34"/>
    <col min="11265" max="11265" width="4.375" style="34" customWidth="1"/>
    <col min="11266" max="11266" width="9.375" style="34" customWidth="1"/>
    <col min="11267" max="11267" width="7.25" style="34" customWidth="1"/>
    <col min="11268" max="11268" width="9" style="34" customWidth="1"/>
    <col min="11269" max="11269" width="4.125" style="34" customWidth="1"/>
    <col min="11270" max="11270" width="37.25" style="34" customWidth="1"/>
    <col min="11271" max="11271" width="39.25" style="34" customWidth="1"/>
    <col min="11272" max="11272" width="18.75" style="34" customWidth="1"/>
    <col min="11273" max="11273" width="3.5" style="34" customWidth="1"/>
    <col min="11274" max="11274" width="9" style="34" customWidth="1"/>
    <col min="11275" max="11275" width="8.125" style="34" customWidth="1"/>
    <col min="11276" max="11276" width="8.25" style="34" customWidth="1"/>
    <col min="11277" max="11277" width="4.5" style="34" customWidth="1"/>
    <col min="11278" max="11278" width="5" style="34" customWidth="1"/>
    <col min="11279" max="11279" width="7.625" style="34" customWidth="1"/>
    <col min="11280" max="11280" width="7.125" style="34" customWidth="1"/>
    <col min="11281" max="11281" width="17.75" style="34" customWidth="1"/>
    <col min="11282" max="11282" width="15.5" style="34" customWidth="1"/>
    <col min="11283" max="11520" width="9" style="34"/>
    <col min="11521" max="11521" width="4.375" style="34" customWidth="1"/>
    <col min="11522" max="11522" width="9.375" style="34" customWidth="1"/>
    <col min="11523" max="11523" width="7.25" style="34" customWidth="1"/>
    <col min="11524" max="11524" width="9" style="34" customWidth="1"/>
    <col min="11525" max="11525" width="4.125" style="34" customWidth="1"/>
    <col min="11526" max="11526" width="37.25" style="34" customWidth="1"/>
    <col min="11527" max="11527" width="39.25" style="34" customWidth="1"/>
    <col min="11528" max="11528" width="18.75" style="34" customWidth="1"/>
    <col min="11529" max="11529" width="3.5" style="34" customWidth="1"/>
    <col min="11530" max="11530" width="9" style="34" customWidth="1"/>
    <col min="11531" max="11531" width="8.125" style="34" customWidth="1"/>
    <col min="11532" max="11532" width="8.25" style="34" customWidth="1"/>
    <col min="11533" max="11533" width="4.5" style="34" customWidth="1"/>
    <col min="11534" max="11534" width="5" style="34" customWidth="1"/>
    <col min="11535" max="11535" width="7.625" style="34" customWidth="1"/>
    <col min="11536" max="11536" width="7.125" style="34" customWidth="1"/>
    <col min="11537" max="11537" width="17.75" style="34" customWidth="1"/>
    <col min="11538" max="11538" width="15.5" style="34" customWidth="1"/>
    <col min="11539" max="11776" width="9" style="34"/>
    <col min="11777" max="11777" width="4.375" style="34" customWidth="1"/>
    <col min="11778" max="11778" width="9.375" style="34" customWidth="1"/>
    <col min="11779" max="11779" width="7.25" style="34" customWidth="1"/>
    <col min="11780" max="11780" width="9" style="34" customWidth="1"/>
    <col min="11781" max="11781" width="4.125" style="34" customWidth="1"/>
    <col min="11782" max="11782" width="37.25" style="34" customWidth="1"/>
    <col min="11783" max="11783" width="39.25" style="34" customWidth="1"/>
    <col min="11784" max="11784" width="18.75" style="34" customWidth="1"/>
    <col min="11785" max="11785" width="3.5" style="34" customWidth="1"/>
    <col min="11786" max="11786" width="9" style="34" customWidth="1"/>
    <col min="11787" max="11787" width="8.125" style="34" customWidth="1"/>
    <col min="11788" max="11788" width="8.25" style="34" customWidth="1"/>
    <col min="11789" max="11789" width="4.5" style="34" customWidth="1"/>
    <col min="11790" max="11790" width="5" style="34" customWidth="1"/>
    <col min="11791" max="11791" width="7.625" style="34" customWidth="1"/>
    <col min="11792" max="11792" width="7.125" style="34" customWidth="1"/>
    <col min="11793" max="11793" width="17.75" style="34" customWidth="1"/>
    <col min="11794" max="11794" width="15.5" style="34" customWidth="1"/>
    <col min="11795" max="12032" width="9" style="34"/>
    <col min="12033" max="12033" width="4.375" style="34" customWidth="1"/>
    <col min="12034" max="12034" width="9.375" style="34" customWidth="1"/>
    <col min="12035" max="12035" width="7.25" style="34" customWidth="1"/>
    <col min="12036" max="12036" width="9" style="34" customWidth="1"/>
    <col min="12037" max="12037" width="4.125" style="34" customWidth="1"/>
    <col min="12038" max="12038" width="37.25" style="34" customWidth="1"/>
    <col min="12039" max="12039" width="39.25" style="34" customWidth="1"/>
    <col min="12040" max="12040" width="18.75" style="34" customWidth="1"/>
    <col min="12041" max="12041" width="3.5" style="34" customWidth="1"/>
    <col min="12042" max="12042" width="9" style="34" customWidth="1"/>
    <col min="12043" max="12043" width="8.125" style="34" customWidth="1"/>
    <col min="12044" max="12044" width="8.25" style="34" customWidth="1"/>
    <col min="12045" max="12045" width="4.5" style="34" customWidth="1"/>
    <col min="12046" max="12046" width="5" style="34" customWidth="1"/>
    <col min="12047" max="12047" width="7.625" style="34" customWidth="1"/>
    <col min="12048" max="12048" width="7.125" style="34" customWidth="1"/>
    <col min="12049" max="12049" width="17.75" style="34" customWidth="1"/>
    <col min="12050" max="12050" width="15.5" style="34" customWidth="1"/>
    <col min="12051" max="12288" width="9" style="34"/>
    <col min="12289" max="12289" width="4.375" style="34" customWidth="1"/>
    <col min="12290" max="12290" width="9.375" style="34" customWidth="1"/>
    <col min="12291" max="12291" width="7.25" style="34" customWidth="1"/>
    <col min="12292" max="12292" width="9" style="34" customWidth="1"/>
    <col min="12293" max="12293" width="4.125" style="34" customWidth="1"/>
    <col min="12294" max="12294" width="37.25" style="34" customWidth="1"/>
    <col min="12295" max="12295" width="39.25" style="34" customWidth="1"/>
    <col min="12296" max="12296" width="18.75" style="34" customWidth="1"/>
    <col min="12297" max="12297" width="3.5" style="34" customWidth="1"/>
    <col min="12298" max="12298" width="9" style="34" customWidth="1"/>
    <col min="12299" max="12299" width="8.125" style="34" customWidth="1"/>
    <col min="12300" max="12300" width="8.25" style="34" customWidth="1"/>
    <col min="12301" max="12301" width="4.5" style="34" customWidth="1"/>
    <col min="12302" max="12302" width="5" style="34" customWidth="1"/>
    <col min="12303" max="12303" width="7.625" style="34" customWidth="1"/>
    <col min="12304" max="12304" width="7.125" style="34" customWidth="1"/>
    <col min="12305" max="12305" width="17.75" style="34" customWidth="1"/>
    <col min="12306" max="12306" width="15.5" style="34" customWidth="1"/>
    <col min="12307" max="12544" width="9" style="34"/>
    <col min="12545" max="12545" width="4.375" style="34" customWidth="1"/>
    <col min="12546" max="12546" width="9.375" style="34" customWidth="1"/>
    <col min="12547" max="12547" width="7.25" style="34" customWidth="1"/>
    <col min="12548" max="12548" width="9" style="34" customWidth="1"/>
    <col min="12549" max="12549" width="4.125" style="34" customWidth="1"/>
    <col min="12550" max="12550" width="37.25" style="34" customWidth="1"/>
    <col min="12551" max="12551" width="39.25" style="34" customWidth="1"/>
    <col min="12552" max="12552" width="18.75" style="34" customWidth="1"/>
    <col min="12553" max="12553" width="3.5" style="34" customWidth="1"/>
    <col min="12554" max="12554" width="9" style="34" customWidth="1"/>
    <col min="12555" max="12555" width="8.125" style="34" customWidth="1"/>
    <col min="12556" max="12556" width="8.25" style="34" customWidth="1"/>
    <col min="12557" max="12557" width="4.5" style="34" customWidth="1"/>
    <col min="12558" max="12558" width="5" style="34" customWidth="1"/>
    <col min="12559" max="12559" width="7.625" style="34" customWidth="1"/>
    <col min="12560" max="12560" width="7.125" style="34" customWidth="1"/>
    <col min="12561" max="12561" width="17.75" style="34" customWidth="1"/>
    <col min="12562" max="12562" width="15.5" style="34" customWidth="1"/>
    <col min="12563" max="12800" width="9" style="34"/>
    <col min="12801" max="12801" width="4.375" style="34" customWidth="1"/>
    <col min="12802" max="12802" width="9.375" style="34" customWidth="1"/>
    <col min="12803" max="12803" width="7.25" style="34" customWidth="1"/>
    <col min="12804" max="12804" width="9" style="34" customWidth="1"/>
    <col min="12805" max="12805" width="4.125" style="34" customWidth="1"/>
    <col min="12806" max="12806" width="37.25" style="34" customWidth="1"/>
    <col min="12807" max="12807" width="39.25" style="34" customWidth="1"/>
    <col min="12808" max="12808" width="18.75" style="34" customWidth="1"/>
    <col min="12809" max="12809" width="3.5" style="34" customWidth="1"/>
    <col min="12810" max="12810" width="9" style="34" customWidth="1"/>
    <col min="12811" max="12811" width="8.125" style="34" customWidth="1"/>
    <col min="12812" max="12812" width="8.25" style="34" customWidth="1"/>
    <col min="12813" max="12813" width="4.5" style="34" customWidth="1"/>
    <col min="12814" max="12814" width="5" style="34" customWidth="1"/>
    <col min="12815" max="12815" width="7.625" style="34" customWidth="1"/>
    <col min="12816" max="12816" width="7.125" style="34" customWidth="1"/>
    <col min="12817" max="12817" width="17.75" style="34" customWidth="1"/>
    <col min="12818" max="12818" width="15.5" style="34" customWidth="1"/>
    <col min="12819" max="13056" width="9" style="34"/>
    <col min="13057" max="13057" width="4.375" style="34" customWidth="1"/>
    <col min="13058" max="13058" width="9.375" style="34" customWidth="1"/>
    <col min="13059" max="13059" width="7.25" style="34" customWidth="1"/>
    <col min="13060" max="13060" width="9" style="34" customWidth="1"/>
    <col min="13061" max="13061" width="4.125" style="34" customWidth="1"/>
    <col min="13062" max="13062" width="37.25" style="34" customWidth="1"/>
    <col min="13063" max="13063" width="39.25" style="34" customWidth="1"/>
    <col min="13064" max="13064" width="18.75" style="34" customWidth="1"/>
    <col min="13065" max="13065" width="3.5" style="34" customWidth="1"/>
    <col min="13066" max="13066" width="9" style="34" customWidth="1"/>
    <col min="13067" max="13067" width="8.125" style="34" customWidth="1"/>
    <col min="13068" max="13068" width="8.25" style="34" customWidth="1"/>
    <col min="13069" max="13069" width="4.5" style="34" customWidth="1"/>
    <col min="13070" max="13070" width="5" style="34" customWidth="1"/>
    <col min="13071" max="13071" width="7.625" style="34" customWidth="1"/>
    <col min="13072" max="13072" width="7.125" style="34" customWidth="1"/>
    <col min="13073" max="13073" width="17.75" style="34" customWidth="1"/>
    <col min="13074" max="13074" width="15.5" style="34" customWidth="1"/>
    <col min="13075" max="13312" width="9" style="34"/>
    <col min="13313" max="13313" width="4.375" style="34" customWidth="1"/>
    <col min="13314" max="13314" width="9.375" style="34" customWidth="1"/>
    <col min="13315" max="13315" width="7.25" style="34" customWidth="1"/>
    <col min="13316" max="13316" width="9" style="34" customWidth="1"/>
    <col min="13317" max="13317" width="4.125" style="34" customWidth="1"/>
    <col min="13318" max="13318" width="37.25" style="34" customWidth="1"/>
    <col min="13319" max="13319" width="39.25" style="34" customWidth="1"/>
    <col min="13320" max="13320" width="18.75" style="34" customWidth="1"/>
    <col min="13321" max="13321" width="3.5" style="34" customWidth="1"/>
    <col min="13322" max="13322" width="9" style="34" customWidth="1"/>
    <col min="13323" max="13323" width="8.125" style="34" customWidth="1"/>
    <col min="13324" max="13324" width="8.25" style="34" customWidth="1"/>
    <col min="13325" max="13325" width="4.5" style="34" customWidth="1"/>
    <col min="13326" max="13326" width="5" style="34" customWidth="1"/>
    <col min="13327" max="13327" width="7.625" style="34" customWidth="1"/>
    <col min="13328" max="13328" width="7.125" style="34" customWidth="1"/>
    <col min="13329" max="13329" width="17.75" style="34" customWidth="1"/>
    <col min="13330" max="13330" width="15.5" style="34" customWidth="1"/>
    <col min="13331" max="13568" width="9" style="34"/>
    <col min="13569" max="13569" width="4.375" style="34" customWidth="1"/>
    <col min="13570" max="13570" width="9.375" style="34" customWidth="1"/>
    <col min="13571" max="13571" width="7.25" style="34" customWidth="1"/>
    <col min="13572" max="13572" width="9" style="34" customWidth="1"/>
    <col min="13573" max="13573" width="4.125" style="34" customWidth="1"/>
    <col min="13574" max="13574" width="37.25" style="34" customWidth="1"/>
    <col min="13575" max="13575" width="39.25" style="34" customWidth="1"/>
    <col min="13576" max="13576" width="18.75" style="34" customWidth="1"/>
    <col min="13577" max="13577" width="3.5" style="34" customWidth="1"/>
    <col min="13578" max="13578" width="9" style="34" customWidth="1"/>
    <col min="13579" max="13579" width="8.125" style="34" customWidth="1"/>
    <col min="13580" max="13580" width="8.25" style="34" customWidth="1"/>
    <col min="13581" max="13581" width="4.5" style="34" customWidth="1"/>
    <col min="13582" max="13582" width="5" style="34" customWidth="1"/>
    <col min="13583" max="13583" width="7.625" style="34" customWidth="1"/>
    <col min="13584" max="13584" width="7.125" style="34" customWidth="1"/>
    <col min="13585" max="13585" width="17.75" style="34" customWidth="1"/>
    <col min="13586" max="13586" width="15.5" style="34" customWidth="1"/>
    <col min="13587" max="13824" width="9" style="34"/>
    <col min="13825" max="13825" width="4.375" style="34" customWidth="1"/>
    <col min="13826" max="13826" width="9.375" style="34" customWidth="1"/>
    <col min="13827" max="13827" width="7.25" style="34" customWidth="1"/>
    <col min="13828" max="13828" width="9" style="34" customWidth="1"/>
    <col min="13829" max="13829" width="4.125" style="34" customWidth="1"/>
    <col min="13830" max="13830" width="37.25" style="34" customWidth="1"/>
    <col min="13831" max="13831" width="39.25" style="34" customWidth="1"/>
    <col min="13832" max="13832" width="18.75" style="34" customWidth="1"/>
    <col min="13833" max="13833" width="3.5" style="34" customWidth="1"/>
    <col min="13834" max="13834" width="9" style="34" customWidth="1"/>
    <col min="13835" max="13835" width="8.125" style="34" customWidth="1"/>
    <col min="13836" max="13836" width="8.25" style="34" customWidth="1"/>
    <col min="13837" max="13837" width="4.5" style="34" customWidth="1"/>
    <col min="13838" max="13838" width="5" style="34" customWidth="1"/>
    <col min="13839" max="13839" width="7.625" style="34" customWidth="1"/>
    <col min="13840" max="13840" width="7.125" style="34" customWidth="1"/>
    <col min="13841" max="13841" width="17.75" style="34" customWidth="1"/>
    <col min="13842" max="13842" width="15.5" style="34" customWidth="1"/>
    <col min="13843" max="14080" width="9" style="34"/>
    <col min="14081" max="14081" width="4.375" style="34" customWidth="1"/>
    <col min="14082" max="14082" width="9.375" style="34" customWidth="1"/>
    <col min="14083" max="14083" width="7.25" style="34" customWidth="1"/>
    <col min="14084" max="14084" width="9" style="34" customWidth="1"/>
    <col min="14085" max="14085" width="4.125" style="34" customWidth="1"/>
    <col min="14086" max="14086" width="37.25" style="34" customWidth="1"/>
    <col min="14087" max="14087" width="39.25" style="34" customWidth="1"/>
    <col min="14088" max="14088" width="18.75" style="34" customWidth="1"/>
    <col min="14089" max="14089" width="3.5" style="34" customWidth="1"/>
    <col min="14090" max="14090" width="9" style="34" customWidth="1"/>
    <col min="14091" max="14091" width="8.125" style="34" customWidth="1"/>
    <col min="14092" max="14092" width="8.25" style="34" customWidth="1"/>
    <col min="14093" max="14093" width="4.5" style="34" customWidth="1"/>
    <col min="14094" max="14094" width="5" style="34" customWidth="1"/>
    <col min="14095" max="14095" width="7.625" style="34" customWidth="1"/>
    <col min="14096" max="14096" width="7.125" style="34" customWidth="1"/>
    <col min="14097" max="14097" width="17.75" style="34" customWidth="1"/>
    <col min="14098" max="14098" width="15.5" style="34" customWidth="1"/>
    <col min="14099" max="14336" width="9" style="34"/>
    <col min="14337" max="14337" width="4.375" style="34" customWidth="1"/>
    <col min="14338" max="14338" width="9.375" style="34" customWidth="1"/>
    <col min="14339" max="14339" width="7.25" style="34" customWidth="1"/>
    <col min="14340" max="14340" width="9" style="34" customWidth="1"/>
    <col min="14341" max="14341" width="4.125" style="34" customWidth="1"/>
    <col min="14342" max="14342" width="37.25" style="34" customWidth="1"/>
    <col min="14343" max="14343" width="39.25" style="34" customWidth="1"/>
    <col min="14344" max="14344" width="18.75" style="34" customWidth="1"/>
    <col min="14345" max="14345" width="3.5" style="34" customWidth="1"/>
    <col min="14346" max="14346" width="9" style="34" customWidth="1"/>
    <col min="14347" max="14347" width="8.125" style="34" customWidth="1"/>
    <col min="14348" max="14348" width="8.25" style="34" customWidth="1"/>
    <col min="14349" max="14349" width="4.5" style="34" customWidth="1"/>
    <col min="14350" max="14350" width="5" style="34" customWidth="1"/>
    <col min="14351" max="14351" width="7.625" style="34" customWidth="1"/>
    <col min="14352" max="14352" width="7.125" style="34" customWidth="1"/>
    <col min="14353" max="14353" width="17.75" style="34" customWidth="1"/>
    <col min="14354" max="14354" width="15.5" style="34" customWidth="1"/>
    <col min="14355" max="14592" width="9" style="34"/>
    <col min="14593" max="14593" width="4.375" style="34" customWidth="1"/>
    <col min="14594" max="14594" width="9.375" style="34" customWidth="1"/>
    <col min="14595" max="14595" width="7.25" style="34" customWidth="1"/>
    <col min="14596" max="14596" width="9" style="34" customWidth="1"/>
    <col min="14597" max="14597" width="4.125" style="34" customWidth="1"/>
    <col min="14598" max="14598" width="37.25" style="34" customWidth="1"/>
    <col min="14599" max="14599" width="39.25" style="34" customWidth="1"/>
    <col min="14600" max="14600" width="18.75" style="34" customWidth="1"/>
    <col min="14601" max="14601" width="3.5" style="34" customWidth="1"/>
    <col min="14602" max="14602" width="9" style="34" customWidth="1"/>
    <col min="14603" max="14603" width="8.125" style="34" customWidth="1"/>
    <col min="14604" max="14604" width="8.25" style="34" customWidth="1"/>
    <col min="14605" max="14605" width="4.5" style="34" customWidth="1"/>
    <col min="14606" max="14606" width="5" style="34" customWidth="1"/>
    <col min="14607" max="14607" width="7.625" style="34" customWidth="1"/>
    <col min="14608" max="14608" width="7.125" style="34" customWidth="1"/>
    <col min="14609" max="14609" width="17.75" style="34" customWidth="1"/>
    <col min="14610" max="14610" width="15.5" style="34" customWidth="1"/>
    <col min="14611" max="14848" width="9" style="34"/>
    <col min="14849" max="14849" width="4.375" style="34" customWidth="1"/>
    <col min="14850" max="14850" width="9.375" style="34" customWidth="1"/>
    <col min="14851" max="14851" width="7.25" style="34" customWidth="1"/>
    <col min="14852" max="14852" width="9" style="34" customWidth="1"/>
    <col min="14853" max="14853" width="4.125" style="34" customWidth="1"/>
    <col min="14854" max="14854" width="37.25" style="34" customWidth="1"/>
    <col min="14855" max="14855" width="39.25" style="34" customWidth="1"/>
    <col min="14856" max="14856" width="18.75" style="34" customWidth="1"/>
    <col min="14857" max="14857" width="3.5" style="34" customWidth="1"/>
    <col min="14858" max="14858" width="9" style="34" customWidth="1"/>
    <col min="14859" max="14859" width="8.125" style="34" customWidth="1"/>
    <col min="14860" max="14860" width="8.25" style="34" customWidth="1"/>
    <col min="14861" max="14861" width="4.5" style="34" customWidth="1"/>
    <col min="14862" max="14862" width="5" style="34" customWidth="1"/>
    <col min="14863" max="14863" width="7.625" style="34" customWidth="1"/>
    <col min="14864" max="14864" width="7.125" style="34" customWidth="1"/>
    <col min="14865" max="14865" width="17.75" style="34" customWidth="1"/>
    <col min="14866" max="14866" width="15.5" style="34" customWidth="1"/>
    <col min="14867" max="15104" width="9" style="34"/>
    <col min="15105" max="15105" width="4.375" style="34" customWidth="1"/>
    <col min="15106" max="15106" width="9.375" style="34" customWidth="1"/>
    <col min="15107" max="15107" width="7.25" style="34" customWidth="1"/>
    <col min="15108" max="15108" width="9" style="34" customWidth="1"/>
    <col min="15109" max="15109" width="4.125" style="34" customWidth="1"/>
    <col min="15110" max="15110" width="37.25" style="34" customWidth="1"/>
    <col min="15111" max="15111" width="39.25" style="34" customWidth="1"/>
    <col min="15112" max="15112" width="18.75" style="34" customWidth="1"/>
    <col min="15113" max="15113" width="3.5" style="34" customWidth="1"/>
    <col min="15114" max="15114" width="9" style="34" customWidth="1"/>
    <col min="15115" max="15115" width="8.125" style="34" customWidth="1"/>
    <col min="15116" max="15116" width="8.25" style="34" customWidth="1"/>
    <col min="15117" max="15117" width="4.5" style="34" customWidth="1"/>
    <col min="15118" max="15118" width="5" style="34" customWidth="1"/>
    <col min="15119" max="15119" width="7.625" style="34" customWidth="1"/>
    <col min="15120" max="15120" width="7.125" style="34" customWidth="1"/>
    <col min="15121" max="15121" width="17.75" style="34" customWidth="1"/>
    <col min="15122" max="15122" width="15.5" style="34" customWidth="1"/>
    <col min="15123" max="15360" width="9" style="34"/>
    <col min="15361" max="15361" width="4.375" style="34" customWidth="1"/>
    <col min="15362" max="15362" width="9.375" style="34" customWidth="1"/>
    <col min="15363" max="15363" width="7.25" style="34" customWidth="1"/>
    <col min="15364" max="15364" width="9" style="34" customWidth="1"/>
    <col min="15365" max="15365" width="4.125" style="34" customWidth="1"/>
    <col min="15366" max="15366" width="37.25" style="34" customWidth="1"/>
    <col min="15367" max="15367" width="39.25" style="34" customWidth="1"/>
    <col min="15368" max="15368" width="18.75" style="34" customWidth="1"/>
    <col min="15369" max="15369" width="3.5" style="34" customWidth="1"/>
    <col min="15370" max="15370" width="9" style="34" customWidth="1"/>
    <col min="15371" max="15371" width="8.125" style="34" customWidth="1"/>
    <col min="15372" max="15372" width="8.25" style="34" customWidth="1"/>
    <col min="15373" max="15373" width="4.5" style="34" customWidth="1"/>
    <col min="15374" max="15374" width="5" style="34" customWidth="1"/>
    <col min="15375" max="15375" width="7.625" style="34" customWidth="1"/>
    <col min="15376" max="15376" width="7.125" style="34" customWidth="1"/>
    <col min="15377" max="15377" width="17.75" style="34" customWidth="1"/>
    <col min="15378" max="15378" width="15.5" style="34" customWidth="1"/>
    <col min="15379" max="15616" width="9" style="34"/>
    <col min="15617" max="15617" width="4.375" style="34" customWidth="1"/>
    <col min="15618" max="15618" width="9.375" style="34" customWidth="1"/>
    <col min="15619" max="15619" width="7.25" style="34" customWidth="1"/>
    <col min="15620" max="15620" width="9" style="34" customWidth="1"/>
    <col min="15621" max="15621" width="4.125" style="34" customWidth="1"/>
    <col min="15622" max="15622" width="37.25" style="34" customWidth="1"/>
    <col min="15623" max="15623" width="39.25" style="34" customWidth="1"/>
    <col min="15624" max="15624" width="18.75" style="34" customWidth="1"/>
    <col min="15625" max="15625" width="3.5" style="34" customWidth="1"/>
    <col min="15626" max="15626" width="9" style="34" customWidth="1"/>
    <col min="15627" max="15627" width="8.125" style="34" customWidth="1"/>
    <col min="15628" max="15628" width="8.25" style="34" customWidth="1"/>
    <col min="15629" max="15629" width="4.5" style="34" customWidth="1"/>
    <col min="15630" max="15630" width="5" style="34" customWidth="1"/>
    <col min="15631" max="15631" width="7.625" style="34" customWidth="1"/>
    <col min="15632" max="15632" width="7.125" style="34" customWidth="1"/>
    <col min="15633" max="15633" width="17.75" style="34" customWidth="1"/>
    <col min="15634" max="15634" width="15.5" style="34" customWidth="1"/>
    <col min="15635" max="15872" width="9" style="34"/>
    <col min="15873" max="15873" width="4.375" style="34" customWidth="1"/>
    <col min="15874" max="15874" width="9.375" style="34" customWidth="1"/>
    <col min="15875" max="15875" width="7.25" style="34" customWidth="1"/>
    <col min="15876" max="15876" width="9" style="34" customWidth="1"/>
    <col min="15877" max="15877" width="4.125" style="34" customWidth="1"/>
    <col min="15878" max="15878" width="37.25" style="34" customWidth="1"/>
    <col min="15879" max="15879" width="39.25" style="34" customWidth="1"/>
    <col min="15880" max="15880" width="18.75" style="34" customWidth="1"/>
    <col min="15881" max="15881" width="3.5" style="34" customWidth="1"/>
    <col min="15882" max="15882" width="9" style="34" customWidth="1"/>
    <col min="15883" max="15883" width="8.125" style="34" customWidth="1"/>
    <col min="15884" max="15884" width="8.25" style="34" customWidth="1"/>
    <col min="15885" max="15885" width="4.5" style="34" customWidth="1"/>
    <col min="15886" max="15886" width="5" style="34" customWidth="1"/>
    <col min="15887" max="15887" width="7.625" style="34" customWidth="1"/>
    <col min="15888" max="15888" width="7.125" style="34" customWidth="1"/>
    <col min="15889" max="15889" width="17.75" style="34" customWidth="1"/>
    <col min="15890" max="15890" width="15.5" style="34" customWidth="1"/>
    <col min="15891" max="16128" width="9" style="34"/>
    <col min="16129" max="16129" width="4.375" style="34" customWidth="1"/>
    <col min="16130" max="16130" width="9.375" style="34" customWidth="1"/>
    <col min="16131" max="16131" width="7.25" style="34" customWidth="1"/>
    <col min="16132" max="16132" width="9" style="34" customWidth="1"/>
    <col min="16133" max="16133" width="4.125" style="34" customWidth="1"/>
    <col min="16134" max="16134" width="37.25" style="34" customWidth="1"/>
    <col min="16135" max="16135" width="39.25" style="34" customWidth="1"/>
    <col min="16136" max="16136" width="18.75" style="34" customWidth="1"/>
    <col min="16137" max="16137" width="3.5" style="34" customWidth="1"/>
    <col min="16138" max="16138" width="9" style="34" customWidth="1"/>
    <col min="16139" max="16139" width="8.125" style="34" customWidth="1"/>
    <col min="16140" max="16140" width="8.25" style="34" customWidth="1"/>
    <col min="16141" max="16141" width="4.5" style="34" customWidth="1"/>
    <col min="16142" max="16142" width="5" style="34" customWidth="1"/>
    <col min="16143" max="16143" width="7.625" style="34" customWidth="1"/>
    <col min="16144" max="16144" width="7.125" style="34" customWidth="1"/>
    <col min="16145" max="16145" width="17.75" style="34" customWidth="1"/>
    <col min="16146" max="16146" width="15.5" style="34" customWidth="1"/>
    <col min="16147" max="16384" width="9" style="34"/>
  </cols>
  <sheetData>
    <row r="1" spans="1:19" s="32" customFormat="1" ht="27" customHeight="1">
      <c r="A1" s="27" t="s">
        <v>168</v>
      </c>
      <c r="B1" s="28" t="s">
        <v>169</v>
      </c>
      <c r="C1" s="28" t="s">
        <v>170</v>
      </c>
      <c r="D1" s="28" t="s">
        <v>171</v>
      </c>
      <c r="E1" s="27" t="s">
        <v>172</v>
      </c>
      <c r="F1" s="28" t="s">
        <v>173</v>
      </c>
      <c r="G1" s="28" t="s">
        <v>174</v>
      </c>
      <c r="H1" s="28" t="s">
        <v>175</v>
      </c>
      <c r="I1" s="28" t="s">
        <v>176</v>
      </c>
      <c r="J1" s="27" t="s">
        <v>177</v>
      </c>
      <c r="K1" s="27" t="s">
        <v>178</v>
      </c>
      <c r="L1" s="27" t="s">
        <v>179</v>
      </c>
      <c r="M1" s="27" t="s">
        <v>180</v>
      </c>
      <c r="N1" s="29" t="s">
        <v>181</v>
      </c>
      <c r="O1" s="30" t="s">
        <v>182</v>
      </c>
      <c r="P1" s="30" t="s">
        <v>183</v>
      </c>
      <c r="Q1" s="30" t="s">
        <v>184</v>
      </c>
      <c r="R1" s="31" t="s">
        <v>185</v>
      </c>
    </row>
    <row r="2" spans="1:19" ht="14.25" customHeight="1">
      <c r="A2" s="112">
        <v>1</v>
      </c>
      <c r="B2" s="118">
        <v>42375</v>
      </c>
      <c r="C2" s="116" t="s">
        <v>373</v>
      </c>
      <c r="D2" s="116" t="s">
        <v>32</v>
      </c>
      <c r="E2" s="116" t="s">
        <v>266</v>
      </c>
      <c r="F2" s="108"/>
      <c r="G2" s="162" t="s">
        <v>91</v>
      </c>
      <c r="H2" s="114" t="s">
        <v>374</v>
      </c>
      <c r="I2" s="114" t="s">
        <v>30</v>
      </c>
      <c r="J2" s="114">
        <v>0.2</v>
      </c>
      <c r="K2" s="118">
        <v>42377</v>
      </c>
      <c r="L2" s="118">
        <v>42377</v>
      </c>
      <c r="M2" s="118" t="s">
        <v>375</v>
      </c>
      <c r="N2" s="118" t="s">
        <v>267</v>
      </c>
      <c r="O2" s="118" t="s">
        <v>26</v>
      </c>
      <c r="P2" s="118" t="s">
        <v>24</v>
      </c>
      <c r="Q2" s="114" t="s">
        <v>29</v>
      </c>
      <c r="R2" s="118" t="s">
        <v>92</v>
      </c>
      <c r="S2" s="108"/>
    </row>
    <row r="3" spans="1:19" ht="14.25" customHeight="1">
      <c r="A3" s="112">
        <v>2</v>
      </c>
      <c r="B3" s="118">
        <v>42375</v>
      </c>
      <c r="C3" s="116" t="s">
        <v>44</v>
      </c>
      <c r="D3" s="116" t="s">
        <v>32</v>
      </c>
      <c r="E3" s="116" t="s">
        <v>266</v>
      </c>
      <c r="F3" s="108"/>
      <c r="G3" s="162" t="s">
        <v>376</v>
      </c>
      <c r="H3" s="114" t="s">
        <v>377</v>
      </c>
      <c r="I3" s="114" t="s">
        <v>30</v>
      </c>
      <c r="J3" s="114">
        <v>0.2</v>
      </c>
      <c r="K3" s="118">
        <v>42377</v>
      </c>
      <c r="L3" s="118">
        <v>42377</v>
      </c>
      <c r="M3" s="118" t="s">
        <v>375</v>
      </c>
      <c r="N3" s="118" t="s">
        <v>267</v>
      </c>
      <c r="O3" s="118" t="s">
        <v>26</v>
      </c>
      <c r="P3" s="118" t="s">
        <v>24</v>
      </c>
      <c r="Q3" s="114" t="s">
        <v>29</v>
      </c>
      <c r="R3" s="118" t="s">
        <v>92</v>
      </c>
      <c r="S3" s="108"/>
    </row>
    <row r="4" spans="1:19" ht="14.25" customHeight="1">
      <c r="A4" s="112">
        <v>3</v>
      </c>
      <c r="B4" s="118">
        <v>42375</v>
      </c>
      <c r="C4" s="116" t="s">
        <v>378</v>
      </c>
      <c r="D4" s="116" t="s">
        <v>379</v>
      </c>
      <c r="E4" s="116" t="s">
        <v>266</v>
      </c>
      <c r="F4" s="108"/>
      <c r="G4" s="162" t="s">
        <v>380</v>
      </c>
      <c r="H4" s="114" t="s">
        <v>381</v>
      </c>
      <c r="I4" s="114" t="s">
        <v>30</v>
      </c>
      <c r="J4" s="114">
        <v>0.2</v>
      </c>
      <c r="K4" s="118">
        <v>42377</v>
      </c>
      <c r="L4" s="118">
        <v>42377</v>
      </c>
      <c r="M4" s="118" t="s">
        <v>375</v>
      </c>
      <c r="N4" s="118" t="s">
        <v>267</v>
      </c>
      <c r="O4" s="118" t="s">
        <v>26</v>
      </c>
      <c r="P4" s="118" t="s">
        <v>24</v>
      </c>
      <c r="Q4" s="114" t="s">
        <v>29</v>
      </c>
      <c r="R4" s="118" t="s">
        <v>382</v>
      </c>
      <c r="S4" s="114" t="s">
        <v>191</v>
      </c>
    </row>
    <row r="5" spans="1:19" ht="14.25" customHeight="1">
      <c r="A5" s="112">
        <v>4</v>
      </c>
      <c r="B5" s="119">
        <v>42375</v>
      </c>
      <c r="C5" s="116" t="s">
        <v>378</v>
      </c>
      <c r="D5" s="116" t="s">
        <v>379</v>
      </c>
      <c r="E5" s="116" t="s">
        <v>266</v>
      </c>
      <c r="F5" s="108"/>
      <c r="G5" s="163" t="s">
        <v>383</v>
      </c>
      <c r="H5" s="114" t="s">
        <v>384</v>
      </c>
      <c r="I5" s="114" t="s">
        <v>30</v>
      </c>
      <c r="J5" s="114">
        <v>0.2</v>
      </c>
      <c r="K5" s="119">
        <v>42377</v>
      </c>
      <c r="L5" s="118">
        <v>42377</v>
      </c>
      <c r="M5" s="118" t="s">
        <v>375</v>
      </c>
      <c r="N5" s="118" t="s">
        <v>267</v>
      </c>
      <c r="O5" s="118" t="s">
        <v>26</v>
      </c>
      <c r="P5" s="118" t="s">
        <v>24</v>
      </c>
      <c r="Q5" s="114" t="s">
        <v>29</v>
      </c>
      <c r="R5" s="118" t="s">
        <v>143</v>
      </c>
      <c r="S5" s="108"/>
    </row>
    <row r="6" spans="1:19" ht="14.25" customHeight="1">
      <c r="A6" s="112">
        <v>5</v>
      </c>
      <c r="B6" s="119">
        <v>42375</v>
      </c>
      <c r="C6" s="117" t="s">
        <v>378</v>
      </c>
      <c r="D6" s="116" t="s">
        <v>379</v>
      </c>
      <c r="E6" s="116" t="s">
        <v>266</v>
      </c>
      <c r="F6" s="108"/>
      <c r="G6" s="163" t="s">
        <v>385</v>
      </c>
      <c r="H6" s="114" t="s">
        <v>386</v>
      </c>
      <c r="I6" s="114" t="s">
        <v>30</v>
      </c>
      <c r="J6" s="114">
        <v>0.2</v>
      </c>
      <c r="K6" s="119">
        <v>42377</v>
      </c>
      <c r="L6" s="118">
        <v>42377</v>
      </c>
      <c r="M6" s="118" t="s">
        <v>375</v>
      </c>
      <c r="N6" s="118" t="s">
        <v>267</v>
      </c>
      <c r="O6" s="118" t="s">
        <v>26</v>
      </c>
      <c r="P6" s="118" t="s">
        <v>24</v>
      </c>
      <c r="Q6" s="114" t="s">
        <v>29</v>
      </c>
      <c r="R6" s="118" t="s">
        <v>92</v>
      </c>
      <c r="S6" s="155" t="s">
        <v>192</v>
      </c>
    </row>
    <row r="7" spans="1:19" ht="14.25" customHeight="1">
      <c r="A7" s="112">
        <v>6</v>
      </c>
      <c r="B7" s="119">
        <v>42380</v>
      </c>
      <c r="C7" s="117" t="s">
        <v>44</v>
      </c>
      <c r="D7" s="116" t="s">
        <v>32</v>
      </c>
      <c r="E7" s="116" t="s">
        <v>266</v>
      </c>
      <c r="F7" s="108"/>
      <c r="G7" s="163" t="s">
        <v>387</v>
      </c>
      <c r="H7" s="114" t="s">
        <v>388</v>
      </c>
      <c r="I7" s="114" t="s">
        <v>30</v>
      </c>
      <c r="J7" s="114">
        <v>0.2</v>
      </c>
      <c r="K7" s="119">
        <v>42384</v>
      </c>
      <c r="L7" s="118">
        <v>42387</v>
      </c>
      <c r="M7" s="118" t="s">
        <v>375</v>
      </c>
      <c r="N7" s="118" t="s">
        <v>267</v>
      </c>
      <c r="O7" s="118" t="s">
        <v>26</v>
      </c>
      <c r="P7" s="118" t="s">
        <v>24</v>
      </c>
      <c r="Q7" s="114" t="s">
        <v>29</v>
      </c>
      <c r="R7" s="118" t="s">
        <v>92</v>
      </c>
      <c r="S7" s="108"/>
    </row>
    <row r="8" spans="1:19" ht="14.25" customHeight="1">
      <c r="A8" s="112">
        <v>7</v>
      </c>
      <c r="B8" s="119">
        <v>42382</v>
      </c>
      <c r="C8" s="117" t="s">
        <v>389</v>
      </c>
      <c r="D8" s="116" t="s">
        <v>32</v>
      </c>
      <c r="E8" s="116" t="s">
        <v>266</v>
      </c>
      <c r="F8" s="108"/>
      <c r="G8" s="163" t="s">
        <v>390</v>
      </c>
      <c r="H8" s="114" t="s">
        <v>391</v>
      </c>
      <c r="I8" s="114" t="s">
        <v>30</v>
      </c>
      <c r="J8" s="114">
        <v>0.2</v>
      </c>
      <c r="K8" s="119">
        <v>42384</v>
      </c>
      <c r="L8" s="118">
        <v>42387</v>
      </c>
      <c r="M8" s="118" t="s">
        <v>375</v>
      </c>
      <c r="N8" s="118" t="s">
        <v>267</v>
      </c>
      <c r="O8" s="118" t="s">
        <v>26</v>
      </c>
      <c r="P8" s="118" t="s">
        <v>24</v>
      </c>
      <c r="Q8" s="114" t="s">
        <v>29</v>
      </c>
      <c r="R8" s="118" t="s">
        <v>392</v>
      </c>
      <c r="S8" s="108"/>
    </row>
    <row r="9" spans="1:19" ht="14.25" customHeight="1">
      <c r="A9" s="112">
        <v>8</v>
      </c>
      <c r="B9" s="119">
        <v>42382</v>
      </c>
      <c r="C9" s="117" t="s">
        <v>33</v>
      </c>
      <c r="D9" s="116" t="s">
        <v>32</v>
      </c>
      <c r="E9" s="116" t="s">
        <v>266</v>
      </c>
      <c r="F9" s="108"/>
      <c r="G9" s="163" t="s">
        <v>390</v>
      </c>
      <c r="H9" s="114" t="s">
        <v>393</v>
      </c>
      <c r="I9" s="114" t="s">
        <v>30</v>
      </c>
      <c r="J9" s="114">
        <v>0.2</v>
      </c>
      <c r="K9" s="119">
        <v>42384</v>
      </c>
      <c r="L9" s="118">
        <v>42387</v>
      </c>
      <c r="M9" s="118" t="s">
        <v>375</v>
      </c>
      <c r="N9" s="118" t="s">
        <v>267</v>
      </c>
      <c r="O9" s="118" t="s">
        <v>26</v>
      </c>
      <c r="P9" s="118" t="s">
        <v>24</v>
      </c>
      <c r="Q9" s="114" t="s">
        <v>29</v>
      </c>
      <c r="R9" s="118" t="s">
        <v>394</v>
      </c>
      <c r="S9" s="108"/>
    </row>
    <row r="10" spans="1:19" ht="14.25" customHeight="1">
      <c r="A10" s="112">
        <v>9</v>
      </c>
      <c r="B10" s="119">
        <v>42382</v>
      </c>
      <c r="C10" s="117" t="s">
        <v>395</v>
      </c>
      <c r="D10" s="116" t="s">
        <v>32</v>
      </c>
      <c r="E10" s="116" t="s">
        <v>266</v>
      </c>
      <c r="F10" s="108"/>
      <c r="G10" s="163" t="s">
        <v>396</v>
      </c>
      <c r="H10" s="114" t="s">
        <v>397</v>
      </c>
      <c r="I10" s="114" t="s">
        <v>30</v>
      </c>
      <c r="J10" s="114">
        <v>0.2</v>
      </c>
      <c r="K10" s="119">
        <v>42391</v>
      </c>
      <c r="L10" s="119">
        <v>42395</v>
      </c>
      <c r="M10" s="118" t="s">
        <v>375</v>
      </c>
      <c r="N10" s="118" t="s">
        <v>267</v>
      </c>
      <c r="O10" s="118" t="s">
        <v>25</v>
      </c>
      <c r="P10" s="118" t="s">
        <v>24</v>
      </c>
      <c r="Q10" s="114" t="s">
        <v>29</v>
      </c>
      <c r="R10" s="118" t="s">
        <v>25</v>
      </c>
      <c r="S10" s="108"/>
    </row>
    <row r="11" spans="1:19" ht="14.25" customHeight="1">
      <c r="A11" s="112">
        <v>10</v>
      </c>
      <c r="B11" s="119">
        <v>42383</v>
      </c>
      <c r="C11" s="117" t="s">
        <v>378</v>
      </c>
      <c r="D11" s="116" t="s">
        <v>379</v>
      </c>
      <c r="E11" s="116" t="s">
        <v>266</v>
      </c>
      <c r="F11" s="108"/>
      <c r="G11" s="163" t="s">
        <v>398</v>
      </c>
      <c r="H11" s="114" t="s">
        <v>399</v>
      </c>
      <c r="I11" s="114" t="s">
        <v>30</v>
      </c>
      <c r="J11" s="114">
        <v>0.2</v>
      </c>
      <c r="K11" s="119">
        <v>42391</v>
      </c>
      <c r="L11" s="120">
        <v>42390</v>
      </c>
      <c r="M11" s="118" t="s">
        <v>375</v>
      </c>
      <c r="N11" s="118" t="s">
        <v>267</v>
      </c>
      <c r="O11" s="118" t="s">
        <v>26</v>
      </c>
      <c r="P11" s="118" t="s">
        <v>24</v>
      </c>
      <c r="Q11" s="114" t="s">
        <v>29</v>
      </c>
      <c r="R11" s="118" t="s">
        <v>382</v>
      </c>
      <c r="S11" s="108"/>
    </row>
    <row r="12" spans="1:19" ht="14.25" customHeight="1">
      <c r="A12" s="112">
        <v>11</v>
      </c>
      <c r="B12" s="119">
        <v>42383</v>
      </c>
      <c r="C12" s="117" t="s">
        <v>400</v>
      </c>
      <c r="D12" s="116" t="s">
        <v>379</v>
      </c>
      <c r="E12" s="116" t="s">
        <v>266</v>
      </c>
      <c r="F12" s="108"/>
      <c r="G12" s="163" t="s">
        <v>401</v>
      </c>
      <c r="H12" s="114" t="s">
        <v>386</v>
      </c>
      <c r="I12" s="114" t="s">
        <v>30</v>
      </c>
      <c r="J12" s="114">
        <v>0.2</v>
      </c>
      <c r="K12" s="119">
        <v>42391</v>
      </c>
      <c r="L12" s="120">
        <v>42390</v>
      </c>
      <c r="M12" s="118" t="s">
        <v>375</v>
      </c>
      <c r="N12" s="118" t="s">
        <v>267</v>
      </c>
      <c r="O12" s="118" t="s">
        <v>26</v>
      </c>
      <c r="P12" s="118" t="s">
        <v>24</v>
      </c>
      <c r="Q12" s="114" t="s">
        <v>29</v>
      </c>
      <c r="R12" s="118" t="s">
        <v>92</v>
      </c>
      <c r="S12" s="155"/>
    </row>
    <row r="13" spans="1:19" ht="14.25" customHeight="1">
      <c r="A13" s="112">
        <v>12</v>
      </c>
      <c r="B13" s="119">
        <v>42383</v>
      </c>
      <c r="C13" s="117" t="s">
        <v>402</v>
      </c>
      <c r="D13" s="116" t="s">
        <v>379</v>
      </c>
      <c r="E13" s="116" t="s">
        <v>266</v>
      </c>
      <c r="F13" s="108"/>
      <c r="G13" s="163" t="s">
        <v>403</v>
      </c>
      <c r="H13" s="114" t="s">
        <v>404</v>
      </c>
      <c r="I13" s="114" t="s">
        <v>30</v>
      </c>
      <c r="J13" s="114">
        <v>0.2</v>
      </c>
      <c r="K13" s="118">
        <v>42391</v>
      </c>
      <c r="L13" s="120">
        <v>42390</v>
      </c>
      <c r="M13" s="118" t="s">
        <v>375</v>
      </c>
      <c r="N13" s="118" t="s">
        <v>267</v>
      </c>
      <c r="O13" s="118" t="s">
        <v>26</v>
      </c>
      <c r="P13" s="118" t="s">
        <v>24</v>
      </c>
      <c r="Q13" s="114" t="s">
        <v>29</v>
      </c>
      <c r="R13" s="118" t="s">
        <v>92</v>
      </c>
      <c r="S13" s="151" t="s">
        <v>193</v>
      </c>
    </row>
    <row r="14" spans="1:19" ht="14.25" customHeight="1">
      <c r="A14" s="112">
        <v>13</v>
      </c>
      <c r="B14" s="119">
        <v>42384</v>
      </c>
      <c r="C14" s="117" t="s">
        <v>35</v>
      </c>
      <c r="D14" s="116" t="s">
        <v>32</v>
      </c>
      <c r="E14" s="116" t="s">
        <v>266</v>
      </c>
      <c r="F14" s="108"/>
      <c r="G14" s="163" t="s">
        <v>405</v>
      </c>
      <c r="H14" s="114" t="s">
        <v>406</v>
      </c>
      <c r="I14" s="114" t="s">
        <v>30</v>
      </c>
      <c r="J14" s="114">
        <v>0.2</v>
      </c>
      <c r="K14" s="119">
        <v>42391</v>
      </c>
      <c r="L14" s="120">
        <v>42390</v>
      </c>
      <c r="M14" s="118" t="s">
        <v>375</v>
      </c>
      <c r="N14" s="118" t="s">
        <v>267</v>
      </c>
      <c r="O14" s="118" t="s">
        <v>26</v>
      </c>
      <c r="P14" s="118" t="s">
        <v>24</v>
      </c>
      <c r="Q14" s="114" t="s">
        <v>29</v>
      </c>
      <c r="R14" s="118" t="s">
        <v>92</v>
      </c>
      <c r="S14" s="108"/>
    </row>
    <row r="15" spans="1:19" ht="14.25" customHeight="1">
      <c r="A15" s="112">
        <v>14</v>
      </c>
      <c r="B15" s="118">
        <v>42387</v>
      </c>
      <c r="C15" s="117" t="s">
        <v>407</v>
      </c>
      <c r="D15" s="116" t="s">
        <v>32</v>
      </c>
      <c r="E15" s="116" t="s">
        <v>266</v>
      </c>
      <c r="F15" s="108"/>
      <c r="G15" s="163" t="s">
        <v>408</v>
      </c>
      <c r="H15" s="114" t="s">
        <v>409</v>
      </c>
      <c r="I15" s="114" t="s">
        <v>30</v>
      </c>
      <c r="J15" s="114">
        <v>0.2</v>
      </c>
      <c r="K15" s="118">
        <v>42391</v>
      </c>
      <c r="L15" s="120">
        <v>42390</v>
      </c>
      <c r="M15" s="118" t="s">
        <v>375</v>
      </c>
      <c r="N15" s="118" t="s">
        <v>267</v>
      </c>
      <c r="O15" s="118" t="s">
        <v>26</v>
      </c>
      <c r="P15" s="118" t="s">
        <v>24</v>
      </c>
      <c r="Q15" s="114" t="s">
        <v>29</v>
      </c>
      <c r="R15" s="118" t="s">
        <v>392</v>
      </c>
      <c r="S15" s="108"/>
    </row>
    <row r="16" spans="1:19" ht="14.25" customHeight="1">
      <c r="A16" s="112">
        <v>15</v>
      </c>
      <c r="B16" s="119">
        <v>42387</v>
      </c>
      <c r="C16" s="117" t="s">
        <v>407</v>
      </c>
      <c r="D16" s="116" t="s">
        <v>32</v>
      </c>
      <c r="E16" s="116" t="s">
        <v>266</v>
      </c>
      <c r="F16" s="108"/>
      <c r="G16" s="163" t="s">
        <v>410</v>
      </c>
      <c r="H16" s="114" t="s">
        <v>409</v>
      </c>
      <c r="I16" s="114" t="s">
        <v>30</v>
      </c>
      <c r="J16" s="114">
        <v>0.2</v>
      </c>
      <c r="K16" s="119">
        <v>42391</v>
      </c>
      <c r="L16" s="120">
        <v>42390</v>
      </c>
      <c r="M16" s="118" t="s">
        <v>375</v>
      </c>
      <c r="N16" s="118" t="s">
        <v>267</v>
      </c>
      <c r="O16" s="118" t="s">
        <v>26</v>
      </c>
      <c r="P16" s="118" t="s">
        <v>24</v>
      </c>
      <c r="Q16" s="114" t="s">
        <v>29</v>
      </c>
      <c r="R16" s="118" t="s">
        <v>392</v>
      </c>
      <c r="S16" s="108"/>
    </row>
    <row r="17" spans="1:19" ht="14.25" customHeight="1">
      <c r="A17" s="112">
        <v>16</v>
      </c>
      <c r="B17" s="119">
        <v>42387</v>
      </c>
      <c r="C17" s="117" t="s">
        <v>407</v>
      </c>
      <c r="D17" s="116" t="s">
        <v>32</v>
      </c>
      <c r="E17" s="116" t="s">
        <v>266</v>
      </c>
      <c r="F17" s="108"/>
      <c r="G17" s="163" t="s">
        <v>411</v>
      </c>
      <c r="H17" s="114" t="s">
        <v>409</v>
      </c>
      <c r="I17" s="114" t="s">
        <v>30</v>
      </c>
      <c r="J17" s="114">
        <v>0.2</v>
      </c>
      <c r="K17" s="120">
        <v>42391</v>
      </c>
      <c r="L17" s="120">
        <v>42406</v>
      </c>
      <c r="M17" s="118" t="s">
        <v>375</v>
      </c>
      <c r="N17" s="118" t="s">
        <v>267</v>
      </c>
      <c r="O17" s="118" t="s">
        <v>26</v>
      </c>
      <c r="P17" s="118" t="s">
        <v>24</v>
      </c>
      <c r="Q17" s="114" t="s">
        <v>29</v>
      </c>
      <c r="R17" s="118" t="s">
        <v>392</v>
      </c>
      <c r="S17" s="108"/>
    </row>
    <row r="18" spans="1:19" ht="14.25" customHeight="1">
      <c r="A18" s="112">
        <v>17</v>
      </c>
      <c r="B18" s="119">
        <v>42387</v>
      </c>
      <c r="C18" s="117" t="s">
        <v>33</v>
      </c>
      <c r="D18" s="116" t="s">
        <v>32</v>
      </c>
      <c r="E18" s="116" t="s">
        <v>266</v>
      </c>
      <c r="F18" s="108"/>
      <c r="G18" s="163" t="s">
        <v>412</v>
      </c>
      <c r="H18" s="114" t="s">
        <v>413</v>
      </c>
      <c r="I18" s="114" t="s">
        <v>30</v>
      </c>
      <c r="J18" s="114">
        <v>0.2</v>
      </c>
      <c r="K18" s="119">
        <v>42391</v>
      </c>
      <c r="L18" s="120">
        <v>42390</v>
      </c>
      <c r="M18" s="118" t="s">
        <v>375</v>
      </c>
      <c r="N18" s="118" t="s">
        <v>267</v>
      </c>
      <c r="O18" s="118" t="s">
        <v>26</v>
      </c>
      <c r="P18" s="118" t="s">
        <v>24</v>
      </c>
      <c r="Q18" s="114" t="s">
        <v>29</v>
      </c>
      <c r="R18" s="118" t="s">
        <v>92</v>
      </c>
      <c r="S18" s="108"/>
    </row>
    <row r="19" spans="1:19" ht="14.25" customHeight="1">
      <c r="A19" s="112">
        <v>18</v>
      </c>
      <c r="B19" s="119">
        <v>42388</v>
      </c>
      <c r="C19" s="116" t="s">
        <v>31</v>
      </c>
      <c r="D19" s="116" t="s">
        <v>32</v>
      </c>
      <c r="E19" s="116" t="s">
        <v>266</v>
      </c>
      <c r="F19" s="108"/>
      <c r="G19" s="126" t="s">
        <v>414</v>
      </c>
      <c r="H19" s="114" t="s">
        <v>415</v>
      </c>
      <c r="I19" s="114" t="s">
        <v>30</v>
      </c>
      <c r="J19" s="114">
        <v>0.2</v>
      </c>
      <c r="K19" s="119">
        <v>42391</v>
      </c>
      <c r="L19" s="119">
        <v>42395</v>
      </c>
      <c r="M19" s="118" t="s">
        <v>375</v>
      </c>
      <c r="N19" s="118" t="s">
        <v>267</v>
      </c>
      <c r="O19" s="118" t="s">
        <v>26</v>
      </c>
      <c r="P19" s="118" t="s">
        <v>24</v>
      </c>
      <c r="Q19" s="114" t="s">
        <v>29</v>
      </c>
      <c r="R19" s="118" t="s">
        <v>392</v>
      </c>
      <c r="S19" s="108"/>
    </row>
    <row r="20" spans="1:19" ht="14.25" customHeight="1">
      <c r="A20" s="112">
        <v>19</v>
      </c>
      <c r="B20" s="119">
        <v>42390</v>
      </c>
      <c r="C20" s="117" t="s">
        <v>416</v>
      </c>
      <c r="D20" s="116" t="s">
        <v>379</v>
      </c>
      <c r="E20" s="116" t="s">
        <v>266</v>
      </c>
      <c r="F20" s="108"/>
      <c r="G20" s="126" t="s">
        <v>417</v>
      </c>
      <c r="H20" s="114" t="s">
        <v>418</v>
      </c>
      <c r="I20" s="114" t="s">
        <v>30</v>
      </c>
      <c r="J20" s="114">
        <v>0.2</v>
      </c>
      <c r="K20" s="119">
        <v>42391</v>
      </c>
      <c r="L20" s="120">
        <v>42395</v>
      </c>
      <c r="M20" s="118" t="s">
        <v>375</v>
      </c>
      <c r="N20" s="118" t="s">
        <v>267</v>
      </c>
      <c r="O20" s="118" t="s">
        <v>26</v>
      </c>
      <c r="P20" s="118" t="s">
        <v>24</v>
      </c>
      <c r="Q20" s="114" t="s">
        <v>29</v>
      </c>
      <c r="R20" s="118" t="s">
        <v>92</v>
      </c>
      <c r="S20" s="156" t="s">
        <v>194</v>
      </c>
    </row>
    <row r="21" spans="1:19" ht="14.25" customHeight="1">
      <c r="A21" s="112">
        <v>20</v>
      </c>
      <c r="B21" s="119">
        <v>42390</v>
      </c>
      <c r="C21" s="116" t="s">
        <v>419</v>
      </c>
      <c r="D21" s="116" t="s">
        <v>32</v>
      </c>
      <c r="E21" s="116" t="s">
        <v>266</v>
      </c>
      <c r="F21" s="108"/>
      <c r="G21" s="164" t="s">
        <v>420</v>
      </c>
      <c r="H21" s="114" t="s">
        <v>421</v>
      </c>
      <c r="I21" s="114" t="s">
        <v>30</v>
      </c>
      <c r="J21" s="114">
        <v>0.2</v>
      </c>
      <c r="K21" s="119">
        <v>42405</v>
      </c>
      <c r="L21" s="120">
        <v>42406</v>
      </c>
      <c r="M21" s="118" t="s">
        <v>375</v>
      </c>
      <c r="N21" s="118" t="s">
        <v>267</v>
      </c>
      <c r="O21" s="118" t="s">
        <v>26</v>
      </c>
      <c r="P21" s="118" t="s">
        <v>24</v>
      </c>
      <c r="Q21" s="114" t="s">
        <v>29</v>
      </c>
      <c r="R21" s="118" t="s">
        <v>92</v>
      </c>
      <c r="S21" s="108"/>
    </row>
    <row r="22" spans="1:19" ht="14.25" customHeight="1">
      <c r="A22" s="112">
        <v>21</v>
      </c>
      <c r="B22" s="119">
        <v>42394</v>
      </c>
      <c r="C22" s="122" t="s">
        <v>422</v>
      </c>
      <c r="D22" s="116" t="s">
        <v>379</v>
      </c>
      <c r="E22" s="116" t="s">
        <v>266</v>
      </c>
      <c r="F22" s="108"/>
      <c r="G22" s="126" t="s">
        <v>423</v>
      </c>
      <c r="H22" s="114" t="s">
        <v>424</v>
      </c>
      <c r="I22" s="114" t="s">
        <v>30</v>
      </c>
      <c r="J22" s="114">
        <v>0.2</v>
      </c>
      <c r="K22" s="119">
        <v>42398</v>
      </c>
      <c r="L22" s="120">
        <v>42395</v>
      </c>
      <c r="M22" s="123" t="s">
        <v>375</v>
      </c>
      <c r="N22" s="124" t="s">
        <v>267</v>
      </c>
      <c r="O22" s="124" t="s">
        <v>26</v>
      </c>
      <c r="P22" s="125" t="s">
        <v>24</v>
      </c>
      <c r="Q22" s="114" t="s">
        <v>29</v>
      </c>
      <c r="R22" s="118" t="s">
        <v>92</v>
      </c>
      <c r="S22" s="157" t="s">
        <v>195</v>
      </c>
    </row>
    <row r="23" spans="1:19" ht="14.25" customHeight="1">
      <c r="A23" s="112">
        <v>22</v>
      </c>
      <c r="B23" s="119">
        <v>42394</v>
      </c>
      <c r="C23" s="116" t="s">
        <v>407</v>
      </c>
      <c r="D23" s="116" t="s">
        <v>32</v>
      </c>
      <c r="E23" s="116" t="s">
        <v>266</v>
      </c>
      <c r="F23" s="108"/>
      <c r="G23" s="126" t="s">
        <v>425</v>
      </c>
      <c r="H23" s="114" t="s">
        <v>426</v>
      </c>
      <c r="I23" s="114" t="s">
        <v>30</v>
      </c>
      <c r="J23" s="114">
        <v>0.2</v>
      </c>
      <c r="K23" s="119">
        <v>42398</v>
      </c>
      <c r="L23" s="119">
        <v>42395</v>
      </c>
      <c r="M23" s="123" t="s">
        <v>375</v>
      </c>
      <c r="N23" s="124" t="s">
        <v>267</v>
      </c>
      <c r="O23" s="124" t="s">
        <v>26</v>
      </c>
      <c r="P23" s="125" t="s">
        <v>24</v>
      </c>
      <c r="Q23" s="114" t="s">
        <v>29</v>
      </c>
      <c r="R23" s="118" t="s">
        <v>392</v>
      </c>
      <c r="S23" s="108"/>
    </row>
    <row r="24" spans="1:19" ht="14.25" customHeight="1">
      <c r="A24" s="112">
        <v>23</v>
      </c>
      <c r="B24" s="119">
        <v>42394</v>
      </c>
      <c r="C24" s="116" t="s">
        <v>378</v>
      </c>
      <c r="D24" s="116" t="s">
        <v>379</v>
      </c>
      <c r="E24" s="116" t="s">
        <v>266</v>
      </c>
      <c r="F24" s="108"/>
      <c r="G24" s="126" t="s">
        <v>427</v>
      </c>
      <c r="H24" s="114" t="s">
        <v>428</v>
      </c>
      <c r="I24" s="114" t="s">
        <v>30</v>
      </c>
      <c r="J24" s="114">
        <v>0.2</v>
      </c>
      <c r="K24" s="119">
        <v>42398</v>
      </c>
      <c r="L24" s="120">
        <v>42395</v>
      </c>
      <c r="M24" s="123" t="s">
        <v>375</v>
      </c>
      <c r="N24" s="124" t="s">
        <v>267</v>
      </c>
      <c r="O24" s="124" t="s">
        <v>26</v>
      </c>
      <c r="P24" s="125" t="s">
        <v>24</v>
      </c>
      <c r="Q24" s="114" t="s">
        <v>29</v>
      </c>
      <c r="R24" s="118" t="s">
        <v>92</v>
      </c>
      <c r="S24" s="157" t="s">
        <v>196</v>
      </c>
    </row>
    <row r="25" spans="1:19" ht="14.25" customHeight="1">
      <c r="A25" s="112">
        <v>24</v>
      </c>
      <c r="B25" s="119">
        <v>42396</v>
      </c>
      <c r="C25" s="116" t="s">
        <v>429</v>
      </c>
      <c r="D25" s="116" t="s">
        <v>379</v>
      </c>
      <c r="E25" s="116" t="s">
        <v>266</v>
      </c>
      <c r="F25" s="108"/>
      <c r="G25" s="126" t="s">
        <v>430</v>
      </c>
      <c r="H25" s="111"/>
      <c r="I25" s="114" t="s">
        <v>30</v>
      </c>
      <c r="J25" s="114">
        <v>0.5</v>
      </c>
      <c r="K25" s="119">
        <v>42396</v>
      </c>
      <c r="L25" s="119">
        <v>42396</v>
      </c>
      <c r="M25" s="118" t="s">
        <v>375</v>
      </c>
      <c r="N25" s="118" t="s">
        <v>267</v>
      </c>
      <c r="O25" s="118" t="s">
        <v>26</v>
      </c>
      <c r="P25" s="118" t="s">
        <v>24</v>
      </c>
      <c r="Q25" s="114" t="s">
        <v>29</v>
      </c>
      <c r="R25" s="118" t="s">
        <v>92</v>
      </c>
      <c r="S25" s="108"/>
    </row>
    <row r="26" spans="1:19" ht="14.25" customHeight="1">
      <c r="A26" s="112">
        <v>25</v>
      </c>
      <c r="B26" s="119">
        <v>42401</v>
      </c>
      <c r="C26" s="116" t="s">
        <v>429</v>
      </c>
      <c r="D26" s="116" t="s">
        <v>379</v>
      </c>
      <c r="E26" s="116" t="s">
        <v>266</v>
      </c>
      <c r="F26" s="108"/>
      <c r="G26" s="126" t="s">
        <v>431</v>
      </c>
      <c r="H26" s="114" t="s">
        <v>432</v>
      </c>
      <c r="I26" s="114" t="s">
        <v>30</v>
      </c>
      <c r="J26" s="114">
        <v>0.5</v>
      </c>
      <c r="K26" s="119">
        <v>42405</v>
      </c>
      <c r="L26" s="119">
        <v>42426</v>
      </c>
      <c r="M26" s="118" t="s">
        <v>375</v>
      </c>
      <c r="N26" s="118" t="s">
        <v>267</v>
      </c>
      <c r="O26" s="118" t="s">
        <v>25</v>
      </c>
      <c r="P26" s="118" t="s">
        <v>24</v>
      </c>
      <c r="Q26" s="114" t="s">
        <v>433</v>
      </c>
      <c r="R26" s="118" t="s">
        <v>25</v>
      </c>
      <c r="S26" s="108"/>
    </row>
    <row r="27" spans="1:19" ht="14.25" customHeight="1">
      <c r="A27" s="112">
        <v>26</v>
      </c>
      <c r="B27" s="119">
        <v>42401</v>
      </c>
      <c r="C27" s="116" t="s">
        <v>429</v>
      </c>
      <c r="D27" s="116" t="s">
        <v>379</v>
      </c>
      <c r="E27" s="116" t="s">
        <v>266</v>
      </c>
      <c r="F27" s="108"/>
      <c r="G27" s="165" t="s">
        <v>434</v>
      </c>
      <c r="H27" s="108"/>
      <c r="I27" s="114" t="s">
        <v>30</v>
      </c>
      <c r="J27" s="114">
        <v>0.5</v>
      </c>
      <c r="K27" s="119">
        <v>42405</v>
      </c>
      <c r="L27" s="119">
        <v>42433</v>
      </c>
      <c r="M27" s="118" t="s">
        <v>375</v>
      </c>
      <c r="N27" s="118" t="s">
        <v>267</v>
      </c>
      <c r="O27" s="118" t="s">
        <v>26</v>
      </c>
      <c r="P27" s="118" t="s">
        <v>24</v>
      </c>
      <c r="Q27" s="114" t="s">
        <v>433</v>
      </c>
      <c r="R27" s="118" t="s">
        <v>435</v>
      </c>
      <c r="S27" s="108"/>
    </row>
    <row r="28" spans="1:19" ht="14.25" customHeight="1">
      <c r="A28" s="112">
        <v>27</v>
      </c>
      <c r="B28" s="119">
        <v>42401</v>
      </c>
      <c r="C28" s="116" t="s">
        <v>436</v>
      </c>
      <c r="D28" s="116" t="s">
        <v>32</v>
      </c>
      <c r="E28" s="116" t="s">
        <v>266</v>
      </c>
      <c r="F28" s="108"/>
      <c r="G28" s="126" t="s">
        <v>437</v>
      </c>
      <c r="H28" s="111"/>
      <c r="I28" s="114" t="s">
        <v>30</v>
      </c>
      <c r="J28" s="114">
        <v>0.5</v>
      </c>
      <c r="K28" s="119">
        <v>42405</v>
      </c>
      <c r="L28" s="119">
        <v>42406</v>
      </c>
      <c r="M28" s="118" t="s">
        <v>375</v>
      </c>
      <c r="N28" s="118" t="s">
        <v>267</v>
      </c>
      <c r="O28" s="118" t="s">
        <v>26</v>
      </c>
      <c r="P28" s="118" t="s">
        <v>24</v>
      </c>
      <c r="Q28" s="114" t="s">
        <v>433</v>
      </c>
      <c r="R28" s="118" t="s">
        <v>392</v>
      </c>
      <c r="S28" s="108"/>
    </row>
    <row r="29" spans="1:19" ht="14.25" customHeight="1">
      <c r="A29" s="112">
        <v>28</v>
      </c>
      <c r="B29" s="119">
        <v>42401</v>
      </c>
      <c r="C29" s="116" t="s">
        <v>400</v>
      </c>
      <c r="D29" s="116" t="s">
        <v>379</v>
      </c>
      <c r="E29" s="116" t="s">
        <v>266</v>
      </c>
      <c r="F29" s="108"/>
      <c r="G29" s="164" t="s">
        <v>438</v>
      </c>
      <c r="H29" s="111"/>
      <c r="I29" s="114" t="s">
        <v>30</v>
      </c>
      <c r="J29" s="114">
        <v>0.5</v>
      </c>
      <c r="K29" s="119">
        <v>42405</v>
      </c>
      <c r="L29" s="119">
        <v>42433</v>
      </c>
      <c r="M29" s="118" t="s">
        <v>375</v>
      </c>
      <c r="N29" s="118" t="s">
        <v>267</v>
      </c>
      <c r="O29" s="118" t="s">
        <v>26</v>
      </c>
      <c r="P29" s="118" t="s">
        <v>24</v>
      </c>
      <c r="Q29" s="114" t="s">
        <v>433</v>
      </c>
      <c r="R29" s="118" t="s">
        <v>92</v>
      </c>
      <c r="S29" s="158" t="s">
        <v>197</v>
      </c>
    </row>
    <row r="30" spans="1:19" ht="14.25" customHeight="1">
      <c r="A30" s="112">
        <v>29</v>
      </c>
      <c r="B30" s="119">
        <v>42401</v>
      </c>
      <c r="C30" s="116" t="s">
        <v>402</v>
      </c>
      <c r="D30" s="116" t="s">
        <v>379</v>
      </c>
      <c r="E30" s="116" t="s">
        <v>266</v>
      </c>
      <c r="F30" s="108"/>
      <c r="G30" s="164" t="s">
        <v>439</v>
      </c>
      <c r="H30" s="114" t="s">
        <v>440</v>
      </c>
      <c r="I30" s="114" t="s">
        <v>30</v>
      </c>
      <c r="J30" s="114">
        <v>0.5</v>
      </c>
      <c r="K30" s="119">
        <v>42405</v>
      </c>
      <c r="L30" s="119">
        <v>42433</v>
      </c>
      <c r="M30" s="118" t="s">
        <v>375</v>
      </c>
      <c r="N30" s="118" t="s">
        <v>267</v>
      </c>
      <c r="O30" s="118" t="s">
        <v>26</v>
      </c>
      <c r="P30" s="118" t="s">
        <v>24</v>
      </c>
      <c r="Q30" s="114" t="s">
        <v>433</v>
      </c>
      <c r="R30" s="118" t="s">
        <v>92</v>
      </c>
      <c r="S30" s="159" t="s">
        <v>198</v>
      </c>
    </row>
    <row r="31" spans="1:19" ht="14.25" customHeight="1">
      <c r="A31" s="112">
        <v>30</v>
      </c>
      <c r="B31" s="119">
        <v>42403</v>
      </c>
      <c r="C31" s="116" t="s">
        <v>441</v>
      </c>
      <c r="D31" s="116" t="s">
        <v>379</v>
      </c>
      <c r="E31" s="116" t="s">
        <v>266</v>
      </c>
      <c r="F31" s="108"/>
      <c r="G31" s="164" t="s">
        <v>442</v>
      </c>
      <c r="H31" s="114" t="s">
        <v>443</v>
      </c>
      <c r="I31" s="114" t="s">
        <v>28</v>
      </c>
      <c r="J31" s="114">
        <v>0.5</v>
      </c>
      <c r="K31" s="119">
        <v>42405</v>
      </c>
      <c r="L31" s="120">
        <v>42406</v>
      </c>
      <c r="M31" s="118" t="s">
        <v>375</v>
      </c>
      <c r="N31" s="118" t="s">
        <v>267</v>
      </c>
      <c r="O31" s="118" t="s">
        <v>26</v>
      </c>
      <c r="P31" s="118" t="s">
        <v>24</v>
      </c>
      <c r="Q31" s="114" t="s">
        <v>433</v>
      </c>
      <c r="R31" s="118" t="s">
        <v>92</v>
      </c>
      <c r="S31" s="159" t="s">
        <v>199</v>
      </c>
    </row>
    <row r="32" spans="1:19" ht="14.25" customHeight="1">
      <c r="A32" s="112">
        <v>31</v>
      </c>
      <c r="B32" s="119">
        <v>42403</v>
      </c>
      <c r="C32" s="116" t="s">
        <v>35</v>
      </c>
      <c r="D32" s="116" t="s">
        <v>32</v>
      </c>
      <c r="E32" s="116" t="s">
        <v>266</v>
      </c>
      <c r="F32" s="108"/>
      <c r="G32" s="164" t="s">
        <v>444</v>
      </c>
      <c r="H32" s="111"/>
      <c r="I32" s="114" t="s">
        <v>30</v>
      </c>
      <c r="J32" s="114">
        <v>0.5</v>
      </c>
      <c r="K32" s="119">
        <v>42405</v>
      </c>
      <c r="L32" s="120">
        <v>42406</v>
      </c>
      <c r="M32" s="118" t="s">
        <v>375</v>
      </c>
      <c r="N32" s="118" t="s">
        <v>267</v>
      </c>
      <c r="O32" s="118" t="s">
        <v>26</v>
      </c>
      <c r="P32" s="118" t="s">
        <v>24</v>
      </c>
      <c r="Q32" s="114" t="s">
        <v>433</v>
      </c>
      <c r="R32" s="118" t="s">
        <v>145</v>
      </c>
      <c r="S32" s="108"/>
    </row>
    <row r="33" spans="1:19" ht="14.25" customHeight="1">
      <c r="A33" s="112">
        <v>32</v>
      </c>
      <c r="B33" s="119">
        <v>42403</v>
      </c>
      <c r="C33" s="116" t="s">
        <v>429</v>
      </c>
      <c r="D33" s="116" t="s">
        <v>379</v>
      </c>
      <c r="E33" s="116" t="s">
        <v>266</v>
      </c>
      <c r="F33" s="108"/>
      <c r="G33" s="164" t="s">
        <v>445</v>
      </c>
      <c r="H33" s="111"/>
      <c r="I33" s="114" t="s">
        <v>30</v>
      </c>
      <c r="J33" s="114">
        <v>0.5</v>
      </c>
      <c r="K33" s="119">
        <v>42405</v>
      </c>
      <c r="L33" s="120">
        <v>42406</v>
      </c>
      <c r="M33" s="118" t="s">
        <v>375</v>
      </c>
      <c r="N33" s="118" t="s">
        <v>267</v>
      </c>
      <c r="O33" s="118" t="s">
        <v>26</v>
      </c>
      <c r="P33" s="118" t="s">
        <v>24</v>
      </c>
      <c r="Q33" s="114" t="s">
        <v>433</v>
      </c>
      <c r="R33" s="118" t="s">
        <v>25</v>
      </c>
      <c r="S33" s="108"/>
    </row>
    <row r="34" spans="1:19" ht="14.25" customHeight="1">
      <c r="A34" s="112">
        <v>33</v>
      </c>
      <c r="B34" s="119">
        <v>42403</v>
      </c>
      <c r="C34" s="116" t="s">
        <v>446</v>
      </c>
      <c r="D34" s="116" t="s">
        <v>379</v>
      </c>
      <c r="E34" s="116" t="s">
        <v>266</v>
      </c>
      <c r="F34" s="108"/>
      <c r="G34" s="164" t="s">
        <v>447</v>
      </c>
      <c r="H34" s="111"/>
      <c r="I34" s="114" t="s">
        <v>30</v>
      </c>
      <c r="J34" s="114">
        <v>0.5</v>
      </c>
      <c r="K34" s="119">
        <v>42405</v>
      </c>
      <c r="L34" s="120">
        <v>42406</v>
      </c>
      <c r="M34" s="118" t="s">
        <v>375</v>
      </c>
      <c r="N34" s="118" t="s">
        <v>267</v>
      </c>
      <c r="O34" s="118" t="s">
        <v>26</v>
      </c>
      <c r="P34" s="118" t="s">
        <v>24</v>
      </c>
      <c r="Q34" s="114" t="s">
        <v>433</v>
      </c>
      <c r="R34" s="118" t="s">
        <v>145</v>
      </c>
      <c r="S34" s="108"/>
    </row>
    <row r="35" spans="1:19" ht="14.25" customHeight="1">
      <c r="A35" s="112">
        <v>35</v>
      </c>
      <c r="B35" s="119">
        <v>42406</v>
      </c>
      <c r="C35" s="116" t="s">
        <v>448</v>
      </c>
      <c r="D35" s="116" t="s">
        <v>32</v>
      </c>
      <c r="E35" s="116" t="s">
        <v>266</v>
      </c>
      <c r="F35" s="108"/>
      <c r="G35" s="164" t="s">
        <v>449</v>
      </c>
      <c r="H35" s="114"/>
      <c r="I35" s="114" t="s">
        <v>30</v>
      </c>
      <c r="J35" s="114">
        <v>0.5</v>
      </c>
      <c r="K35" s="119">
        <v>42405</v>
      </c>
      <c r="L35" s="120">
        <v>42406</v>
      </c>
      <c r="M35" s="118" t="s">
        <v>375</v>
      </c>
      <c r="N35" s="118" t="s">
        <v>267</v>
      </c>
      <c r="O35" s="118" t="s">
        <v>26</v>
      </c>
      <c r="P35" s="118" t="s">
        <v>24</v>
      </c>
      <c r="Q35" s="114" t="s">
        <v>433</v>
      </c>
      <c r="R35" s="118" t="s">
        <v>92</v>
      </c>
      <c r="S35" s="108"/>
    </row>
    <row r="36" spans="1:19" ht="14.25" customHeight="1">
      <c r="A36" s="112">
        <v>36</v>
      </c>
      <c r="B36" s="119">
        <v>42408</v>
      </c>
      <c r="C36" s="116" t="s">
        <v>35</v>
      </c>
      <c r="D36" s="116" t="s">
        <v>32</v>
      </c>
      <c r="E36" s="116" t="s">
        <v>266</v>
      </c>
      <c r="F36" s="108"/>
      <c r="G36" s="164" t="s">
        <v>450</v>
      </c>
      <c r="H36" s="115" t="s">
        <v>451</v>
      </c>
      <c r="I36" s="114" t="s">
        <v>30</v>
      </c>
      <c r="J36" s="114">
        <v>0.5</v>
      </c>
      <c r="K36" s="119">
        <v>42419</v>
      </c>
      <c r="L36" s="119">
        <v>42433</v>
      </c>
      <c r="M36" s="118" t="s">
        <v>375</v>
      </c>
      <c r="N36" s="118" t="s">
        <v>267</v>
      </c>
      <c r="O36" s="118" t="s">
        <v>26</v>
      </c>
      <c r="P36" s="118" t="s">
        <v>24</v>
      </c>
      <c r="Q36" s="114" t="s">
        <v>433</v>
      </c>
      <c r="R36" s="118" t="s">
        <v>92</v>
      </c>
      <c r="S36" s="108"/>
    </row>
    <row r="37" spans="1:19" ht="14.25" customHeight="1">
      <c r="A37" s="112">
        <v>37</v>
      </c>
      <c r="B37" s="119">
        <v>42414</v>
      </c>
      <c r="C37" s="116" t="s">
        <v>44</v>
      </c>
      <c r="D37" s="116" t="s">
        <v>32</v>
      </c>
      <c r="E37" s="116" t="s">
        <v>266</v>
      </c>
      <c r="F37" s="108"/>
      <c r="G37" s="164" t="s">
        <v>452</v>
      </c>
      <c r="H37" s="115" t="s">
        <v>453</v>
      </c>
      <c r="I37" s="114" t="s">
        <v>30</v>
      </c>
      <c r="J37" s="114">
        <v>0.5</v>
      </c>
      <c r="K37" s="119">
        <v>42419</v>
      </c>
      <c r="L37" s="119">
        <v>42433</v>
      </c>
      <c r="M37" s="118" t="s">
        <v>375</v>
      </c>
      <c r="N37" s="118" t="s">
        <v>267</v>
      </c>
      <c r="O37" s="118" t="s">
        <v>26</v>
      </c>
      <c r="P37" s="118" t="s">
        <v>24</v>
      </c>
      <c r="Q37" s="114" t="s">
        <v>433</v>
      </c>
      <c r="R37" s="118" t="s">
        <v>92</v>
      </c>
      <c r="S37" s="108"/>
    </row>
    <row r="38" spans="1:19" ht="14.25" customHeight="1">
      <c r="A38" s="112">
        <v>38</v>
      </c>
      <c r="B38" s="119">
        <v>42415</v>
      </c>
      <c r="C38" s="116" t="s">
        <v>44</v>
      </c>
      <c r="D38" s="116" t="s">
        <v>32</v>
      </c>
      <c r="E38" s="116" t="s">
        <v>266</v>
      </c>
      <c r="F38" s="108"/>
      <c r="G38" s="164" t="s">
        <v>454</v>
      </c>
      <c r="H38" s="115" t="s">
        <v>455</v>
      </c>
      <c r="I38" s="114" t="s">
        <v>30</v>
      </c>
      <c r="J38" s="114">
        <v>0.5</v>
      </c>
      <c r="K38" s="119">
        <v>42419</v>
      </c>
      <c r="L38" s="119">
        <v>42433</v>
      </c>
      <c r="M38" s="118" t="s">
        <v>375</v>
      </c>
      <c r="N38" s="118" t="s">
        <v>267</v>
      </c>
      <c r="O38" s="118" t="s">
        <v>26</v>
      </c>
      <c r="P38" s="118" t="s">
        <v>24</v>
      </c>
      <c r="Q38" s="114" t="s">
        <v>433</v>
      </c>
      <c r="R38" s="118" t="s">
        <v>92</v>
      </c>
      <c r="S38" s="108"/>
    </row>
    <row r="39" spans="1:19" ht="14.25" customHeight="1">
      <c r="A39" s="112">
        <v>39</v>
      </c>
      <c r="B39" s="119">
        <v>42417</v>
      </c>
      <c r="C39" s="116" t="s">
        <v>378</v>
      </c>
      <c r="D39" s="116" t="s">
        <v>379</v>
      </c>
      <c r="E39" s="116" t="s">
        <v>266</v>
      </c>
      <c r="F39" s="108"/>
      <c r="G39" s="126" t="s">
        <v>456</v>
      </c>
      <c r="H39" s="115" t="s">
        <v>457</v>
      </c>
      <c r="I39" s="114" t="s">
        <v>30</v>
      </c>
      <c r="J39" s="114">
        <v>0.5</v>
      </c>
      <c r="K39" s="119">
        <v>42419</v>
      </c>
      <c r="L39" s="119">
        <v>42422</v>
      </c>
      <c r="M39" s="118" t="s">
        <v>375</v>
      </c>
      <c r="N39" s="118" t="s">
        <v>267</v>
      </c>
      <c r="O39" s="118" t="s">
        <v>26</v>
      </c>
      <c r="P39" s="118" t="s">
        <v>24</v>
      </c>
      <c r="Q39" s="114" t="s">
        <v>433</v>
      </c>
      <c r="R39" s="118" t="s">
        <v>145</v>
      </c>
      <c r="S39" s="108"/>
    </row>
    <row r="40" spans="1:19" ht="14.25" customHeight="1">
      <c r="A40" s="112">
        <v>40</v>
      </c>
      <c r="B40" s="119">
        <v>42418</v>
      </c>
      <c r="C40" s="116" t="s">
        <v>378</v>
      </c>
      <c r="D40" s="116" t="s">
        <v>379</v>
      </c>
      <c r="E40" s="116" t="s">
        <v>266</v>
      </c>
      <c r="F40" s="108"/>
      <c r="G40" s="126" t="s">
        <v>458</v>
      </c>
      <c r="H40" s="111"/>
      <c r="I40" s="114" t="s">
        <v>30</v>
      </c>
      <c r="J40" s="114">
        <v>0.5</v>
      </c>
      <c r="K40" s="119">
        <v>42419</v>
      </c>
      <c r="L40" s="119">
        <v>42422</v>
      </c>
      <c r="M40" s="118" t="s">
        <v>375</v>
      </c>
      <c r="N40" s="118" t="s">
        <v>267</v>
      </c>
      <c r="O40" s="118" t="s">
        <v>26</v>
      </c>
      <c r="P40" s="118" t="s">
        <v>24</v>
      </c>
      <c r="Q40" s="114" t="s">
        <v>433</v>
      </c>
      <c r="R40" s="118" t="s">
        <v>92</v>
      </c>
      <c r="S40" s="108"/>
    </row>
    <row r="41" spans="1:19" ht="14.25" customHeight="1">
      <c r="A41" s="112">
        <v>41</v>
      </c>
      <c r="B41" s="119">
        <v>42419</v>
      </c>
      <c r="C41" s="116" t="s">
        <v>373</v>
      </c>
      <c r="D41" s="116" t="s">
        <v>32</v>
      </c>
      <c r="E41" s="116" t="s">
        <v>266</v>
      </c>
      <c r="F41" s="108"/>
      <c r="G41" s="126" t="s">
        <v>459</v>
      </c>
      <c r="H41" s="115" t="s">
        <v>460</v>
      </c>
      <c r="I41" s="114" t="s">
        <v>30</v>
      </c>
      <c r="J41" s="114">
        <v>0.5</v>
      </c>
      <c r="K41" s="119">
        <v>42426</v>
      </c>
      <c r="L41" s="119">
        <v>42422</v>
      </c>
      <c r="M41" s="118" t="s">
        <v>375</v>
      </c>
      <c r="N41" s="118" t="s">
        <v>267</v>
      </c>
      <c r="O41" s="118" t="s">
        <v>26</v>
      </c>
      <c r="P41" s="118" t="s">
        <v>24</v>
      </c>
      <c r="Q41" s="114" t="s">
        <v>433</v>
      </c>
      <c r="R41" s="118" t="s">
        <v>392</v>
      </c>
      <c r="S41" s="108"/>
    </row>
    <row r="42" spans="1:19" ht="14.25" customHeight="1">
      <c r="A42" s="112">
        <v>42</v>
      </c>
      <c r="B42" s="119">
        <v>42419</v>
      </c>
      <c r="C42" s="116" t="s">
        <v>378</v>
      </c>
      <c r="D42" s="116" t="s">
        <v>379</v>
      </c>
      <c r="E42" s="116" t="s">
        <v>266</v>
      </c>
      <c r="F42" s="108"/>
      <c r="G42" s="126" t="s">
        <v>461</v>
      </c>
      <c r="H42" s="115" t="s">
        <v>462</v>
      </c>
      <c r="I42" s="114" t="s">
        <v>30</v>
      </c>
      <c r="J42" s="114">
        <v>0.5</v>
      </c>
      <c r="K42" s="119">
        <v>42426</v>
      </c>
      <c r="L42" s="119">
        <v>42425</v>
      </c>
      <c r="M42" s="118" t="s">
        <v>375</v>
      </c>
      <c r="N42" s="118" t="s">
        <v>267</v>
      </c>
      <c r="O42" s="118" t="s">
        <v>26</v>
      </c>
      <c r="P42" s="118" t="s">
        <v>24</v>
      </c>
      <c r="Q42" s="114" t="s">
        <v>433</v>
      </c>
      <c r="R42" s="118" t="s">
        <v>92</v>
      </c>
      <c r="S42" s="153"/>
    </row>
    <row r="43" spans="1:19" ht="14.25" customHeight="1">
      <c r="A43" s="112">
        <v>43</v>
      </c>
      <c r="B43" s="119">
        <v>42419</v>
      </c>
      <c r="C43" s="116" t="s">
        <v>463</v>
      </c>
      <c r="D43" s="116" t="s">
        <v>32</v>
      </c>
      <c r="E43" s="116" t="s">
        <v>266</v>
      </c>
      <c r="F43" s="108"/>
      <c r="G43" s="126" t="s">
        <v>464</v>
      </c>
      <c r="H43" s="115" t="s">
        <v>460</v>
      </c>
      <c r="I43" s="114" t="s">
        <v>30</v>
      </c>
      <c r="J43" s="114">
        <v>0.5</v>
      </c>
      <c r="K43" s="119">
        <v>42426</v>
      </c>
      <c r="L43" s="119">
        <v>42426</v>
      </c>
      <c r="M43" s="118" t="s">
        <v>375</v>
      </c>
      <c r="N43" s="118" t="s">
        <v>267</v>
      </c>
      <c r="O43" s="118" t="s">
        <v>26</v>
      </c>
      <c r="P43" s="118" t="s">
        <v>24</v>
      </c>
      <c r="Q43" s="114" t="s">
        <v>433</v>
      </c>
      <c r="R43" s="118" t="s">
        <v>392</v>
      </c>
      <c r="S43" s="108"/>
    </row>
    <row r="44" spans="1:19" ht="14.25" customHeight="1">
      <c r="A44" s="112">
        <v>44</v>
      </c>
      <c r="B44" s="119">
        <v>42420</v>
      </c>
      <c r="C44" s="116" t="s">
        <v>465</v>
      </c>
      <c r="D44" s="116" t="s">
        <v>379</v>
      </c>
      <c r="E44" s="116" t="s">
        <v>266</v>
      </c>
      <c r="F44" s="108"/>
      <c r="G44" s="126" t="s">
        <v>466</v>
      </c>
      <c r="H44" s="115" t="s">
        <v>467</v>
      </c>
      <c r="I44" s="114" t="s">
        <v>30</v>
      </c>
      <c r="J44" s="114">
        <v>0.5</v>
      </c>
      <c r="K44" s="119">
        <v>42426</v>
      </c>
      <c r="L44" s="119">
        <v>42422</v>
      </c>
      <c r="M44" s="118" t="s">
        <v>375</v>
      </c>
      <c r="N44" s="118" t="s">
        <v>267</v>
      </c>
      <c r="O44" s="118" t="s">
        <v>26</v>
      </c>
      <c r="P44" s="118" t="s">
        <v>24</v>
      </c>
      <c r="Q44" s="114" t="s">
        <v>433</v>
      </c>
      <c r="R44" s="118" t="s">
        <v>92</v>
      </c>
      <c r="S44" s="115" t="s">
        <v>200</v>
      </c>
    </row>
    <row r="45" spans="1:19" ht="14.25" customHeight="1">
      <c r="A45" s="112">
        <v>45</v>
      </c>
      <c r="B45" s="119">
        <v>42424</v>
      </c>
      <c r="C45" s="116" t="s">
        <v>35</v>
      </c>
      <c r="D45" s="116" t="s">
        <v>32</v>
      </c>
      <c r="E45" s="116" t="s">
        <v>266</v>
      </c>
      <c r="F45" s="108"/>
      <c r="G45" s="126" t="s">
        <v>468</v>
      </c>
      <c r="H45" s="115" t="s">
        <v>469</v>
      </c>
      <c r="I45" s="114" t="s">
        <v>30</v>
      </c>
      <c r="J45" s="114">
        <v>0.5</v>
      </c>
      <c r="K45" s="119">
        <v>42426</v>
      </c>
      <c r="L45" s="119">
        <v>42425</v>
      </c>
      <c r="M45" s="118" t="s">
        <v>375</v>
      </c>
      <c r="N45" s="118" t="s">
        <v>267</v>
      </c>
      <c r="O45" s="118" t="s">
        <v>26</v>
      </c>
      <c r="P45" s="118" t="s">
        <v>24</v>
      </c>
      <c r="Q45" s="114" t="s">
        <v>433</v>
      </c>
      <c r="R45" s="118" t="s">
        <v>25</v>
      </c>
      <c r="S45" s="108"/>
    </row>
    <row r="46" spans="1:19" ht="14.25" customHeight="1">
      <c r="A46" s="112">
        <v>46</v>
      </c>
      <c r="B46" s="119">
        <v>42424</v>
      </c>
      <c r="C46" s="116" t="s">
        <v>470</v>
      </c>
      <c r="D46" s="116" t="s">
        <v>471</v>
      </c>
      <c r="E46" s="116" t="s">
        <v>266</v>
      </c>
      <c r="F46" s="108"/>
      <c r="G46" s="126" t="s">
        <v>472</v>
      </c>
      <c r="H46" s="115" t="s">
        <v>473</v>
      </c>
      <c r="I46" s="114" t="s">
        <v>30</v>
      </c>
      <c r="J46" s="114">
        <v>0.5</v>
      </c>
      <c r="K46" s="119">
        <v>42426</v>
      </c>
      <c r="L46" s="119">
        <v>42425</v>
      </c>
      <c r="M46" s="118" t="s">
        <v>375</v>
      </c>
      <c r="N46" s="118" t="s">
        <v>267</v>
      </c>
      <c r="O46" s="118" t="s">
        <v>25</v>
      </c>
      <c r="P46" s="118" t="s">
        <v>24</v>
      </c>
      <c r="Q46" s="114" t="s">
        <v>433</v>
      </c>
      <c r="R46" s="118" t="s">
        <v>25</v>
      </c>
      <c r="S46" s="108"/>
    </row>
    <row r="47" spans="1:19" ht="14.25" customHeight="1">
      <c r="A47" s="112">
        <v>47</v>
      </c>
      <c r="B47" s="119">
        <v>42424</v>
      </c>
      <c r="C47" s="116" t="s">
        <v>474</v>
      </c>
      <c r="D47" s="116" t="s">
        <v>379</v>
      </c>
      <c r="E47" s="116" t="s">
        <v>266</v>
      </c>
      <c r="F47" s="108"/>
      <c r="G47" s="126" t="s">
        <v>475</v>
      </c>
      <c r="H47" s="115" t="s">
        <v>476</v>
      </c>
      <c r="I47" s="114" t="s">
        <v>30</v>
      </c>
      <c r="J47" s="114">
        <v>0.5</v>
      </c>
      <c r="K47" s="119">
        <v>42426</v>
      </c>
      <c r="L47" s="119">
        <v>42425</v>
      </c>
      <c r="M47" s="118" t="s">
        <v>375</v>
      </c>
      <c r="N47" s="118" t="s">
        <v>267</v>
      </c>
      <c r="O47" s="118" t="s">
        <v>26</v>
      </c>
      <c r="P47" s="118" t="s">
        <v>24</v>
      </c>
      <c r="Q47" s="114" t="s">
        <v>433</v>
      </c>
      <c r="R47" s="118" t="s">
        <v>92</v>
      </c>
      <c r="S47" s="115" t="s">
        <v>200</v>
      </c>
    </row>
    <row r="48" spans="1:19" ht="14.25" customHeight="1">
      <c r="A48" s="112">
        <v>48</v>
      </c>
      <c r="B48" s="119">
        <v>42422</v>
      </c>
      <c r="C48" s="116" t="s">
        <v>477</v>
      </c>
      <c r="D48" s="116" t="s">
        <v>32</v>
      </c>
      <c r="E48" s="116" t="s">
        <v>266</v>
      </c>
      <c r="F48" s="108"/>
      <c r="G48" s="126" t="s">
        <v>478</v>
      </c>
      <c r="H48" s="115" t="s">
        <v>479</v>
      </c>
      <c r="I48" s="114" t="s">
        <v>30</v>
      </c>
      <c r="J48" s="114">
        <v>0.5</v>
      </c>
      <c r="K48" s="119">
        <v>42426</v>
      </c>
      <c r="L48" s="119">
        <v>42425</v>
      </c>
      <c r="M48" s="118" t="s">
        <v>375</v>
      </c>
      <c r="N48" s="118" t="s">
        <v>267</v>
      </c>
      <c r="O48" s="118" t="s">
        <v>26</v>
      </c>
      <c r="P48" s="118" t="s">
        <v>24</v>
      </c>
      <c r="Q48" s="114" t="s">
        <v>433</v>
      </c>
      <c r="R48" s="118" t="s">
        <v>92</v>
      </c>
      <c r="S48" s="108"/>
    </row>
    <row r="49" spans="1:19" ht="14.25" customHeight="1">
      <c r="A49" s="112">
        <v>49</v>
      </c>
      <c r="B49" s="119">
        <v>42425</v>
      </c>
      <c r="C49" s="116" t="s">
        <v>436</v>
      </c>
      <c r="D49" s="116" t="s">
        <v>32</v>
      </c>
      <c r="E49" s="116" t="s">
        <v>266</v>
      </c>
      <c r="F49" s="108"/>
      <c r="G49" s="164" t="s">
        <v>437</v>
      </c>
      <c r="H49" s="115"/>
      <c r="I49" s="114" t="s">
        <v>30</v>
      </c>
      <c r="J49" s="114">
        <v>0.5</v>
      </c>
      <c r="K49" s="119">
        <v>42426</v>
      </c>
      <c r="L49" s="119">
        <v>42433</v>
      </c>
      <c r="M49" s="118" t="s">
        <v>375</v>
      </c>
      <c r="N49" s="118" t="s">
        <v>267</v>
      </c>
      <c r="O49" s="118" t="s">
        <v>26</v>
      </c>
      <c r="P49" s="118" t="s">
        <v>24</v>
      </c>
      <c r="Q49" s="114" t="s">
        <v>433</v>
      </c>
      <c r="R49" s="118" t="s">
        <v>392</v>
      </c>
      <c r="S49" s="108"/>
    </row>
    <row r="50" spans="1:19" ht="14.25" customHeight="1">
      <c r="A50" s="112">
        <v>50</v>
      </c>
      <c r="B50" s="119">
        <v>42425</v>
      </c>
      <c r="C50" s="116" t="s">
        <v>448</v>
      </c>
      <c r="D50" s="116" t="s">
        <v>32</v>
      </c>
      <c r="E50" s="116" t="s">
        <v>266</v>
      </c>
      <c r="F50" s="108"/>
      <c r="G50" s="164" t="s">
        <v>480</v>
      </c>
      <c r="H50" s="115" t="s">
        <v>481</v>
      </c>
      <c r="I50" s="114" t="s">
        <v>30</v>
      </c>
      <c r="J50" s="114">
        <v>0.5</v>
      </c>
      <c r="K50" s="119">
        <v>42426</v>
      </c>
      <c r="L50" s="119">
        <v>42433</v>
      </c>
      <c r="M50" s="118" t="s">
        <v>375</v>
      </c>
      <c r="N50" s="118" t="s">
        <v>267</v>
      </c>
      <c r="O50" s="118" t="s">
        <v>26</v>
      </c>
      <c r="P50" s="118" t="s">
        <v>24</v>
      </c>
      <c r="Q50" s="114" t="s">
        <v>433</v>
      </c>
      <c r="R50" s="118" t="s">
        <v>92</v>
      </c>
      <c r="S50" s="108"/>
    </row>
    <row r="51" spans="1:19" ht="14.25" customHeight="1">
      <c r="A51" s="112">
        <v>51</v>
      </c>
      <c r="B51" s="119">
        <v>42425</v>
      </c>
      <c r="C51" s="116" t="s">
        <v>407</v>
      </c>
      <c r="D51" s="116" t="s">
        <v>32</v>
      </c>
      <c r="E51" s="116" t="s">
        <v>266</v>
      </c>
      <c r="F51" s="108"/>
      <c r="G51" s="164" t="s">
        <v>482</v>
      </c>
      <c r="H51" s="115"/>
      <c r="I51" s="114" t="s">
        <v>30</v>
      </c>
      <c r="J51" s="114">
        <v>0.5</v>
      </c>
      <c r="K51" s="119">
        <v>42426</v>
      </c>
      <c r="L51" s="119">
        <v>42433</v>
      </c>
      <c r="M51" s="118" t="s">
        <v>375</v>
      </c>
      <c r="N51" s="118" t="s">
        <v>267</v>
      </c>
      <c r="O51" s="118" t="s">
        <v>26</v>
      </c>
      <c r="P51" s="118" t="s">
        <v>24</v>
      </c>
      <c r="Q51" s="114" t="s">
        <v>433</v>
      </c>
      <c r="R51" s="118" t="s">
        <v>92</v>
      </c>
      <c r="S51" s="108"/>
    </row>
    <row r="52" spans="1:19" ht="14.25" customHeight="1">
      <c r="A52" s="112">
        <v>52</v>
      </c>
      <c r="B52" s="119">
        <v>42429</v>
      </c>
      <c r="C52" s="116" t="s">
        <v>483</v>
      </c>
      <c r="D52" s="116" t="s">
        <v>379</v>
      </c>
      <c r="E52" s="116" t="s">
        <v>266</v>
      </c>
      <c r="F52" s="108"/>
      <c r="G52" s="126" t="s">
        <v>484</v>
      </c>
      <c r="H52" s="115"/>
      <c r="I52" s="114" t="s">
        <v>30</v>
      </c>
      <c r="J52" s="114">
        <v>0.5</v>
      </c>
      <c r="K52" s="119">
        <v>42426</v>
      </c>
      <c r="L52" s="119">
        <v>42436</v>
      </c>
      <c r="M52" s="118" t="s">
        <v>375</v>
      </c>
      <c r="N52" s="118" t="s">
        <v>267</v>
      </c>
      <c r="O52" s="118" t="s">
        <v>26</v>
      </c>
      <c r="P52" s="118" t="s">
        <v>24</v>
      </c>
      <c r="Q52" s="114" t="s">
        <v>433</v>
      </c>
      <c r="R52" s="148" t="s">
        <v>92</v>
      </c>
      <c r="S52" s="159" t="s">
        <v>201</v>
      </c>
    </row>
    <row r="53" spans="1:19" ht="14.25" customHeight="1">
      <c r="A53" s="112">
        <v>53</v>
      </c>
      <c r="B53" s="119">
        <v>42425</v>
      </c>
      <c r="C53" s="116" t="s">
        <v>483</v>
      </c>
      <c r="D53" s="116" t="s">
        <v>379</v>
      </c>
      <c r="E53" s="116" t="s">
        <v>266</v>
      </c>
      <c r="F53" s="108"/>
      <c r="G53" s="126" t="s">
        <v>485</v>
      </c>
      <c r="H53" s="115" t="s">
        <v>486</v>
      </c>
      <c r="I53" s="114" t="s">
        <v>30</v>
      </c>
      <c r="J53" s="114">
        <v>0.5</v>
      </c>
      <c r="K53" s="119">
        <v>42426</v>
      </c>
      <c r="L53" s="119">
        <v>42426</v>
      </c>
      <c r="M53" s="118" t="s">
        <v>375</v>
      </c>
      <c r="N53" s="118" t="s">
        <v>267</v>
      </c>
      <c r="O53" s="118" t="s">
        <v>26</v>
      </c>
      <c r="P53" s="118" t="s">
        <v>24</v>
      </c>
      <c r="Q53" s="114" t="s">
        <v>433</v>
      </c>
      <c r="R53" s="148" t="s">
        <v>92</v>
      </c>
      <c r="S53" s="159" t="s">
        <v>202</v>
      </c>
    </row>
    <row r="54" spans="1:19" ht="14.25" customHeight="1">
      <c r="A54" s="112">
        <v>54</v>
      </c>
      <c r="B54" s="119">
        <v>42429</v>
      </c>
      <c r="C54" s="116" t="s">
        <v>429</v>
      </c>
      <c r="D54" s="116" t="s">
        <v>379</v>
      </c>
      <c r="E54" s="116" t="s">
        <v>266</v>
      </c>
      <c r="F54" s="108"/>
      <c r="G54" s="126" t="s">
        <v>487</v>
      </c>
      <c r="H54" s="115"/>
      <c r="I54" s="114" t="s">
        <v>30</v>
      </c>
      <c r="J54" s="114">
        <v>0.5</v>
      </c>
      <c r="K54" s="119">
        <v>42426</v>
      </c>
      <c r="L54" s="119">
        <v>42426</v>
      </c>
      <c r="M54" s="118" t="s">
        <v>375</v>
      </c>
      <c r="N54" s="118" t="s">
        <v>267</v>
      </c>
      <c r="O54" s="118" t="s">
        <v>25</v>
      </c>
      <c r="P54" s="118" t="s">
        <v>24</v>
      </c>
      <c r="Q54" s="114" t="s">
        <v>433</v>
      </c>
      <c r="R54" s="118" t="s">
        <v>435</v>
      </c>
      <c r="S54" s="108"/>
    </row>
    <row r="55" spans="1:19" ht="14.25" customHeight="1">
      <c r="A55" s="112">
        <v>55</v>
      </c>
      <c r="B55" s="119">
        <v>42430</v>
      </c>
      <c r="C55" s="116" t="s">
        <v>463</v>
      </c>
      <c r="D55" s="116" t="s">
        <v>32</v>
      </c>
      <c r="E55" s="116" t="s">
        <v>266</v>
      </c>
      <c r="F55" s="108"/>
      <c r="G55" s="126" t="s">
        <v>488</v>
      </c>
      <c r="H55" s="115"/>
      <c r="I55" s="114" t="s">
        <v>30</v>
      </c>
      <c r="J55" s="114">
        <v>0.5</v>
      </c>
      <c r="K55" s="119">
        <v>42426</v>
      </c>
      <c r="L55" s="119">
        <v>42440</v>
      </c>
      <c r="M55" s="118" t="s">
        <v>375</v>
      </c>
      <c r="N55" s="118" t="s">
        <v>267</v>
      </c>
      <c r="O55" s="118" t="s">
        <v>26</v>
      </c>
      <c r="P55" s="118" t="s">
        <v>24</v>
      </c>
      <c r="Q55" s="114" t="s">
        <v>489</v>
      </c>
      <c r="R55" s="118" t="s">
        <v>92</v>
      </c>
      <c r="S55" s="108"/>
    </row>
    <row r="56" spans="1:19" ht="14.25" customHeight="1">
      <c r="A56" s="112">
        <v>56</v>
      </c>
      <c r="B56" s="119">
        <v>42425</v>
      </c>
      <c r="C56" s="116" t="s">
        <v>490</v>
      </c>
      <c r="D56" s="116" t="s">
        <v>32</v>
      </c>
      <c r="E56" s="116" t="s">
        <v>266</v>
      </c>
      <c r="F56" s="108"/>
      <c r="G56" s="166" t="s">
        <v>91</v>
      </c>
      <c r="H56" s="115" t="s">
        <v>491</v>
      </c>
      <c r="I56" s="114" t="s">
        <v>30</v>
      </c>
      <c r="J56" s="114">
        <v>0.5</v>
      </c>
      <c r="K56" s="119">
        <v>42433</v>
      </c>
      <c r="L56" s="119">
        <v>42459</v>
      </c>
      <c r="M56" s="118" t="s">
        <v>375</v>
      </c>
      <c r="N56" s="118" t="s">
        <v>267</v>
      </c>
      <c r="O56" s="118" t="s">
        <v>26</v>
      </c>
      <c r="P56" s="118" t="s">
        <v>24</v>
      </c>
      <c r="Q56" s="114" t="s">
        <v>489</v>
      </c>
      <c r="R56" s="118" t="s">
        <v>92</v>
      </c>
      <c r="S56" s="108"/>
    </row>
    <row r="57" spans="1:19" ht="14.25" customHeight="1">
      <c r="A57" s="112">
        <v>57</v>
      </c>
      <c r="B57" s="119">
        <v>42429</v>
      </c>
      <c r="C57" s="116" t="s">
        <v>44</v>
      </c>
      <c r="D57" s="116" t="s">
        <v>32</v>
      </c>
      <c r="E57" s="116" t="s">
        <v>266</v>
      </c>
      <c r="F57" s="108"/>
      <c r="G57" s="166" t="s">
        <v>492</v>
      </c>
      <c r="H57" s="115" t="s">
        <v>493</v>
      </c>
      <c r="I57" s="114" t="s">
        <v>30</v>
      </c>
      <c r="J57" s="114">
        <v>0.5</v>
      </c>
      <c r="K57" s="119">
        <v>42433</v>
      </c>
      <c r="L57" s="119">
        <v>42459</v>
      </c>
      <c r="M57" s="118" t="s">
        <v>375</v>
      </c>
      <c r="N57" s="118" t="s">
        <v>267</v>
      </c>
      <c r="O57" s="118" t="s">
        <v>26</v>
      </c>
      <c r="P57" s="118" t="s">
        <v>24</v>
      </c>
      <c r="Q57" s="114" t="s">
        <v>489</v>
      </c>
      <c r="R57" s="118" t="s">
        <v>92</v>
      </c>
      <c r="S57" s="108"/>
    </row>
    <row r="58" spans="1:19" ht="14.25" customHeight="1">
      <c r="A58" s="112">
        <v>58</v>
      </c>
      <c r="B58" s="119">
        <v>42429</v>
      </c>
      <c r="C58" s="116" t="s">
        <v>429</v>
      </c>
      <c r="D58" s="116" t="s">
        <v>379</v>
      </c>
      <c r="E58" s="116" t="s">
        <v>266</v>
      </c>
      <c r="F58" s="108"/>
      <c r="G58" s="126" t="s">
        <v>494</v>
      </c>
      <c r="H58" s="115"/>
      <c r="I58" s="114" t="s">
        <v>30</v>
      </c>
      <c r="J58" s="114">
        <v>0.5</v>
      </c>
      <c r="K58" s="119">
        <v>42433</v>
      </c>
      <c r="L58" s="119">
        <v>42433</v>
      </c>
      <c r="M58" s="118" t="s">
        <v>375</v>
      </c>
      <c r="N58" s="118" t="s">
        <v>267</v>
      </c>
      <c r="O58" s="118" t="s">
        <v>26</v>
      </c>
      <c r="P58" s="118" t="s">
        <v>24</v>
      </c>
      <c r="Q58" s="114" t="s">
        <v>489</v>
      </c>
      <c r="R58" s="118" t="s">
        <v>435</v>
      </c>
      <c r="S58" s="108"/>
    </row>
    <row r="59" spans="1:19" ht="14.25" customHeight="1">
      <c r="A59" s="112">
        <v>59</v>
      </c>
      <c r="B59" s="119">
        <v>42431</v>
      </c>
      <c r="C59" s="116" t="s">
        <v>407</v>
      </c>
      <c r="D59" s="116" t="s">
        <v>32</v>
      </c>
      <c r="E59" s="116" t="s">
        <v>266</v>
      </c>
      <c r="F59" s="108"/>
      <c r="G59" s="126" t="s">
        <v>495</v>
      </c>
      <c r="H59" s="115" t="s">
        <v>496</v>
      </c>
      <c r="I59" s="114" t="s">
        <v>30</v>
      </c>
      <c r="J59" s="114">
        <v>0.5</v>
      </c>
      <c r="K59" s="119">
        <v>42433</v>
      </c>
      <c r="L59" s="119">
        <v>42433</v>
      </c>
      <c r="M59" s="118" t="s">
        <v>375</v>
      </c>
      <c r="N59" s="118" t="s">
        <v>267</v>
      </c>
      <c r="O59" s="118" t="s">
        <v>26</v>
      </c>
      <c r="P59" s="118" t="s">
        <v>24</v>
      </c>
      <c r="Q59" s="114" t="s">
        <v>489</v>
      </c>
      <c r="R59" s="118" t="s">
        <v>394</v>
      </c>
      <c r="S59" s="108"/>
    </row>
    <row r="60" spans="1:19" ht="14.25" customHeight="1">
      <c r="A60" s="112">
        <v>60</v>
      </c>
      <c r="B60" s="119">
        <v>42431</v>
      </c>
      <c r="C60" s="116" t="s">
        <v>448</v>
      </c>
      <c r="D60" s="116" t="s">
        <v>32</v>
      </c>
      <c r="E60" s="116" t="s">
        <v>266</v>
      </c>
      <c r="F60" s="108"/>
      <c r="G60" s="126" t="s">
        <v>497</v>
      </c>
      <c r="H60" s="115" t="s">
        <v>498</v>
      </c>
      <c r="I60" s="114" t="s">
        <v>30</v>
      </c>
      <c r="J60" s="114">
        <v>0.5</v>
      </c>
      <c r="K60" s="119">
        <v>42433</v>
      </c>
      <c r="L60" s="119">
        <v>42440</v>
      </c>
      <c r="M60" s="118" t="s">
        <v>375</v>
      </c>
      <c r="N60" s="118" t="s">
        <v>267</v>
      </c>
      <c r="O60" s="118" t="s">
        <v>26</v>
      </c>
      <c r="P60" s="118" t="s">
        <v>24</v>
      </c>
      <c r="Q60" s="114" t="s">
        <v>489</v>
      </c>
      <c r="R60" s="118" t="s">
        <v>92</v>
      </c>
      <c r="S60" s="108"/>
    </row>
    <row r="61" spans="1:19" ht="14.25" customHeight="1">
      <c r="A61" s="112">
        <v>61</v>
      </c>
      <c r="B61" s="119">
        <v>42431</v>
      </c>
      <c r="C61" s="116" t="s">
        <v>395</v>
      </c>
      <c r="D61" s="116" t="s">
        <v>32</v>
      </c>
      <c r="E61" s="116" t="s">
        <v>266</v>
      </c>
      <c r="F61" s="108"/>
      <c r="G61" s="126" t="s">
        <v>499</v>
      </c>
      <c r="H61" s="115" t="s">
        <v>500</v>
      </c>
      <c r="I61" s="114" t="s">
        <v>30</v>
      </c>
      <c r="J61" s="114">
        <v>0.5</v>
      </c>
      <c r="K61" s="119">
        <v>42433</v>
      </c>
      <c r="L61" s="119">
        <v>42433</v>
      </c>
      <c r="M61" s="118" t="s">
        <v>375</v>
      </c>
      <c r="N61" s="118" t="s">
        <v>267</v>
      </c>
      <c r="O61" s="118" t="s">
        <v>26</v>
      </c>
      <c r="P61" s="118" t="s">
        <v>24</v>
      </c>
      <c r="Q61" s="114" t="s">
        <v>489</v>
      </c>
      <c r="R61" s="118" t="s">
        <v>145</v>
      </c>
      <c r="S61" s="149" t="s">
        <v>501</v>
      </c>
    </row>
    <row r="62" spans="1:19" ht="14.25" customHeight="1">
      <c r="A62" s="112">
        <v>62</v>
      </c>
      <c r="B62" s="119">
        <v>42433</v>
      </c>
      <c r="C62" s="116" t="s">
        <v>402</v>
      </c>
      <c r="D62" s="116" t="s">
        <v>379</v>
      </c>
      <c r="E62" s="116" t="s">
        <v>266</v>
      </c>
      <c r="F62" s="108"/>
      <c r="G62" s="126" t="s">
        <v>478</v>
      </c>
      <c r="H62" s="115" t="s">
        <v>502</v>
      </c>
      <c r="I62" s="114" t="s">
        <v>30</v>
      </c>
      <c r="J62" s="114">
        <v>0.5</v>
      </c>
      <c r="K62" s="119">
        <v>42440</v>
      </c>
      <c r="L62" s="119">
        <v>42450</v>
      </c>
      <c r="M62" s="118" t="s">
        <v>375</v>
      </c>
      <c r="N62" s="118" t="s">
        <v>267</v>
      </c>
      <c r="O62" s="118" t="s">
        <v>26</v>
      </c>
      <c r="P62" s="118" t="s">
        <v>24</v>
      </c>
      <c r="Q62" s="114" t="s">
        <v>489</v>
      </c>
      <c r="R62" s="118" t="s">
        <v>146</v>
      </c>
      <c r="S62" s="149" t="s">
        <v>204</v>
      </c>
    </row>
    <row r="63" spans="1:19" ht="14.25" customHeight="1">
      <c r="A63" s="112">
        <v>63</v>
      </c>
      <c r="B63" s="119">
        <v>42432</v>
      </c>
      <c r="C63" s="116" t="s">
        <v>436</v>
      </c>
      <c r="D63" s="116" t="s">
        <v>32</v>
      </c>
      <c r="E63" s="116" t="s">
        <v>266</v>
      </c>
      <c r="F63" s="108"/>
      <c r="G63" s="126" t="s">
        <v>503</v>
      </c>
      <c r="H63" s="115" t="s">
        <v>504</v>
      </c>
      <c r="I63" s="114" t="s">
        <v>30</v>
      </c>
      <c r="J63" s="114">
        <v>0.5</v>
      </c>
      <c r="K63" s="119">
        <v>42440</v>
      </c>
      <c r="L63" s="119">
        <v>42450</v>
      </c>
      <c r="M63" s="118" t="s">
        <v>375</v>
      </c>
      <c r="N63" s="118" t="s">
        <v>267</v>
      </c>
      <c r="O63" s="118" t="s">
        <v>26</v>
      </c>
      <c r="P63" s="118" t="s">
        <v>24</v>
      </c>
      <c r="Q63" s="114" t="s">
        <v>489</v>
      </c>
      <c r="R63" s="118" t="s">
        <v>92</v>
      </c>
      <c r="S63" s="108"/>
    </row>
    <row r="64" spans="1:19" ht="14.25" customHeight="1">
      <c r="A64" s="112">
        <v>64</v>
      </c>
      <c r="B64" s="119">
        <v>42432</v>
      </c>
      <c r="C64" s="116" t="s">
        <v>44</v>
      </c>
      <c r="D64" s="116" t="s">
        <v>32</v>
      </c>
      <c r="E64" s="116" t="s">
        <v>266</v>
      </c>
      <c r="F64" s="108"/>
      <c r="G64" s="126" t="s">
        <v>505</v>
      </c>
      <c r="H64" s="126" t="s">
        <v>506</v>
      </c>
      <c r="I64" s="114" t="s">
        <v>30</v>
      </c>
      <c r="J64" s="114">
        <v>0.5</v>
      </c>
      <c r="K64" s="119">
        <v>42440</v>
      </c>
      <c r="L64" s="119">
        <v>42450</v>
      </c>
      <c r="M64" s="118" t="s">
        <v>375</v>
      </c>
      <c r="N64" s="118" t="s">
        <v>267</v>
      </c>
      <c r="O64" s="118" t="s">
        <v>26</v>
      </c>
      <c r="P64" s="118" t="s">
        <v>24</v>
      </c>
      <c r="Q64" s="114" t="s">
        <v>489</v>
      </c>
      <c r="R64" s="118" t="s">
        <v>92</v>
      </c>
      <c r="S64" s="108"/>
    </row>
    <row r="65" spans="1:19" ht="14.25" customHeight="1">
      <c r="A65" s="112">
        <v>65</v>
      </c>
      <c r="B65" s="119">
        <v>42432</v>
      </c>
      <c r="C65" s="116" t="s">
        <v>35</v>
      </c>
      <c r="D65" s="116" t="s">
        <v>32</v>
      </c>
      <c r="E65" s="116" t="s">
        <v>266</v>
      </c>
      <c r="F65" s="108"/>
      <c r="G65" s="126" t="s">
        <v>507</v>
      </c>
      <c r="H65" s="115"/>
      <c r="I65" s="114" t="s">
        <v>30</v>
      </c>
      <c r="J65" s="114">
        <v>0.5</v>
      </c>
      <c r="K65" s="119">
        <v>42440</v>
      </c>
      <c r="L65" s="119">
        <v>42450</v>
      </c>
      <c r="M65" s="118" t="s">
        <v>375</v>
      </c>
      <c r="N65" s="118" t="s">
        <v>267</v>
      </c>
      <c r="O65" s="118" t="s">
        <v>26</v>
      </c>
      <c r="P65" s="118" t="s">
        <v>24</v>
      </c>
      <c r="Q65" s="114" t="s">
        <v>489</v>
      </c>
      <c r="R65" s="118" t="s">
        <v>145</v>
      </c>
      <c r="S65" s="149" t="s">
        <v>205</v>
      </c>
    </row>
    <row r="66" spans="1:19" ht="14.25" customHeight="1">
      <c r="A66" s="112">
        <v>66</v>
      </c>
      <c r="B66" s="119">
        <v>42432</v>
      </c>
      <c r="C66" s="116" t="s">
        <v>402</v>
      </c>
      <c r="D66" s="116" t="s">
        <v>379</v>
      </c>
      <c r="E66" s="116" t="s">
        <v>266</v>
      </c>
      <c r="F66" s="108"/>
      <c r="G66" s="126" t="s">
        <v>508</v>
      </c>
      <c r="H66" s="115"/>
      <c r="I66" s="114" t="s">
        <v>30</v>
      </c>
      <c r="J66" s="114">
        <v>0.5</v>
      </c>
      <c r="K66" s="119">
        <v>42440</v>
      </c>
      <c r="L66" s="119">
        <v>42450</v>
      </c>
      <c r="M66" s="118" t="s">
        <v>375</v>
      </c>
      <c r="N66" s="118" t="s">
        <v>267</v>
      </c>
      <c r="O66" s="118" t="s">
        <v>26</v>
      </c>
      <c r="P66" s="118" t="s">
        <v>24</v>
      </c>
      <c r="Q66" s="114" t="s">
        <v>489</v>
      </c>
      <c r="R66" s="118" t="s">
        <v>146</v>
      </c>
      <c r="S66" s="149" t="s">
        <v>509</v>
      </c>
    </row>
    <row r="67" spans="1:19" ht="14.25" customHeight="1">
      <c r="A67" s="112">
        <v>67</v>
      </c>
      <c r="B67" s="119">
        <v>42432</v>
      </c>
      <c r="C67" s="116" t="s">
        <v>389</v>
      </c>
      <c r="D67" s="116" t="s">
        <v>32</v>
      </c>
      <c r="E67" s="116" t="s">
        <v>266</v>
      </c>
      <c r="F67" s="108"/>
      <c r="G67" s="126" t="s">
        <v>510</v>
      </c>
      <c r="H67" s="111"/>
      <c r="I67" s="114" t="s">
        <v>30</v>
      </c>
      <c r="J67" s="114">
        <v>0.5</v>
      </c>
      <c r="K67" s="119">
        <v>42440</v>
      </c>
      <c r="L67" s="119">
        <v>42450</v>
      </c>
      <c r="M67" s="118" t="s">
        <v>375</v>
      </c>
      <c r="N67" s="118" t="s">
        <v>267</v>
      </c>
      <c r="O67" s="118" t="s">
        <v>26</v>
      </c>
      <c r="P67" s="118" t="s">
        <v>24</v>
      </c>
      <c r="Q67" s="114" t="s">
        <v>489</v>
      </c>
      <c r="R67" s="118" t="s">
        <v>145</v>
      </c>
      <c r="S67" s="149" t="s">
        <v>511</v>
      </c>
    </row>
    <row r="68" spans="1:19" ht="14.25" customHeight="1">
      <c r="A68" s="112">
        <v>68</v>
      </c>
      <c r="B68" s="119">
        <v>42433</v>
      </c>
      <c r="C68" s="116" t="s">
        <v>395</v>
      </c>
      <c r="D68" s="116" t="s">
        <v>379</v>
      </c>
      <c r="E68" s="116" t="s">
        <v>266</v>
      </c>
      <c r="F68" s="108"/>
      <c r="G68" s="126" t="s">
        <v>512</v>
      </c>
      <c r="H68" s="126"/>
      <c r="I68" s="114" t="s">
        <v>30</v>
      </c>
      <c r="J68" s="114">
        <v>0.5</v>
      </c>
      <c r="K68" s="119">
        <v>42440</v>
      </c>
      <c r="L68" s="119">
        <v>42450</v>
      </c>
      <c r="M68" s="118" t="s">
        <v>375</v>
      </c>
      <c r="N68" s="118" t="s">
        <v>267</v>
      </c>
      <c r="O68" s="118" t="s">
        <v>26</v>
      </c>
      <c r="P68" s="118" t="s">
        <v>24</v>
      </c>
      <c r="Q68" s="114" t="s">
        <v>489</v>
      </c>
      <c r="R68" s="118"/>
      <c r="S68" s="108"/>
    </row>
    <row r="69" spans="1:19" ht="14.25" customHeight="1">
      <c r="A69" s="112">
        <v>69</v>
      </c>
      <c r="B69" s="119">
        <v>42436</v>
      </c>
      <c r="C69" s="116" t="s">
        <v>513</v>
      </c>
      <c r="D69" s="116" t="s">
        <v>379</v>
      </c>
      <c r="E69" s="116" t="s">
        <v>266</v>
      </c>
      <c r="F69" s="108"/>
      <c r="G69" s="126" t="s">
        <v>423</v>
      </c>
      <c r="H69" s="126" t="s">
        <v>514</v>
      </c>
      <c r="I69" s="114" t="s">
        <v>30</v>
      </c>
      <c r="J69" s="114">
        <v>0.5</v>
      </c>
      <c r="K69" s="119">
        <v>42440</v>
      </c>
      <c r="L69" s="119">
        <v>42450</v>
      </c>
      <c r="M69" s="118" t="s">
        <v>375</v>
      </c>
      <c r="N69" s="118" t="s">
        <v>267</v>
      </c>
      <c r="O69" s="118" t="s">
        <v>26</v>
      </c>
      <c r="P69" s="118" t="s">
        <v>24</v>
      </c>
      <c r="Q69" s="114" t="s">
        <v>489</v>
      </c>
      <c r="R69" s="118" t="s">
        <v>92</v>
      </c>
      <c r="S69" s="108"/>
    </row>
    <row r="70" spans="1:19" ht="14.25" customHeight="1">
      <c r="A70" s="112">
        <v>70</v>
      </c>
      <c r="B70" s="119">
        <v>42436</v>
      </c>
      <c r="C70" s="116" t="s">
        <v>515</v>
      </c>
      <c r="D70" s="116" t="s">
        <v>379</v>
      </c>
      <c r="E70" s="116" t="s">
        <v>266</v>
      </c>
      <c r="F70" s="108"/>
      <c r="G70" s="126" t="s">
        <v>516</v>
      </c>
      <c r="H70" s="126" t="s">
        <v>473</v>
      </c>
      <c r="I70" s="114" t="s">
        <v>30</v>
      </c>
      <c r="J70" s="114">
        <v>0.5</v>
      </c>
      <c r="K70" s="119">
        <v>42440</v>
      </c>
      <c r="L70" s="119">
        <v>42445</v>
      </c>
      <c r="M70" s="118" t="s">
        <v>375</v>
      </c>
      <c r="N70" s="118" t="s">
        <v>267</v>
      </c>
      <c r="O70" s="118" t="s">
        <v>26</v>
      </c>
      <c r="P70" s="118" t="s">
        <v>24</v>
      </c>
      <c r="Q70" s="114" t="s">
        <v>489</v>
      </c>
      <c r="R70" s="118" t="s">
        <v>435</v>
      </c>
      <c r="S70" s="108"/>
    </row>
    <row r="71" spans="1:19" ht="14.25" customHeight="1">
      <c r="A71" s="112">
        <v>71</v>
      </c>
      <c r="B71" s="119">
        <v>42436</v>
      </c>
      <c r="C71" s="116" t="s">
        <v>517</v>
      </c>
      <c r="D71" s="116" t="s">
        <v>32</v>
      </c>
      <c r="E71" s="116" t="s">
        <v>266</v>
      </c>
      <c r="F71" s="108"/>
      <c r="G71" s="126" t="s">
        <v>518</v>
      </c>
      <c r="H71" s="115" t="s">
        <v>519</v>
      </c>
      <c r="I71" s="114" t="s">
        <v>30</v>
      </c>
      <c r="J71" s="114">
        <v>0.5</v>
      </c>
      <c r="K71" s="119">
        <v>42440</v>
      </c>
      <c r="L71" s="119">
        <v>42450</v>
      </c>
      <c r="M71" s="118" t="s">
        <v>375</v>
      </c>
      <c r="N71" s="118" t="s">
        <v>267</v>
      </c>
      <c r="O71" s="118" t="s">
        <v>26</v>
      </c>
      <c r="P71" s="118" t="s">
        <v>24</v>
      </c>
      <c r="Q71" s="114" t="s">
        <v>489</v>
      </c>
      <c r="R71" s="118" t="s">
        <v>25</v>
      </c>
      <c r="S71" s="108"/>
    </row>
    <row r="72" spans="1:19" ht="14.25" customHeight="1">
      <c r="A72" s="112">
        <v>72</v>
      </c>
      <c r="B72" s="119">
        <v>42437</v>
      </c>
      <c r="C72" s="116" t="s">
        <v>378</v>
      </c>
      <c r="D72" s="116" t="s">
        <v>379</v>
      </c>
      <c r="E72" s="116" t="s">
        <v>266</v>
      </c>
      <c r="F72" s="108"/>
      <c r="G72" s="126" t="s">
        <v>520</v>
      </c>
      <c r="H72" s="126"/>
      <c r="I72" s="114" t="s">
        <v>28</v>
      </c>
      <c r="J72" s="114">
        <v>0.5</v>
      </c>
      <c r="K72" s="119">
        <v>42440</v>
      </c>
      <c r="L72" s="119">
        <v>42450</v>
      </c>
      <c r="M72" s="118" t="s">
        <v>375</v>
      </c>
      <c r="N72" s="118" t="s">
        <v>267</v>
      </c>
      <c r="O72" s="118" t="s">
        <v>26</v>
      </c>
      <c r="P72" s="118" t="s">
        <v>24</v>
      </c>
      <c r="Q72" s="114" t="s">
        <v>489</v>
      </c>
      <c r="R72" s="150" t="s">
        <v>92</v>
      </c>
      <c r="S72" s="151" t="s">
        <v>193</v>
      </c>
    </row>
    <row r="73" spans="1:19" ht="14.25" customHeight="1">
      <c r="A73" s="112">
        <v>73</v>
      </c>
      <c r="B73" s="119">
        <v>42437</v>
      </c>
      <c r="C73" s="116" t="s">
        <v>378</v>
      </c>
      <c r="D73" s="116" t="s">
        <v>379</v>
      </c>
      <c r="E73" s="116" t="s">
        <v>266</v>
      </c>
      <c r="F73" s="108"/>
      <c r="G73" s="126" t="s">
        <v>521</v>
      </c>
      <c r="H73" s="126" t="s">
        <v>500</v>
      </c>
      <c r="I73" s="114" t="s">
        <v>30</v>
      </c>
      <c r="J73" s="114">
        <v>0.5</v>
      </c>
      <c r="K73" s="119">
        <v>42440</v>
      </c>
      <c r="L73" s="119">
        <v>42450</v>
      </c>
      <c r="M73" s="118" t="s">
        <v>375</v>
      </c>
      <c r="N73" s="118" t="s">
        <v>267</v>
      </c>
      <c r="O73" s="118" t="s">
        <v>26</v>
      </c>
      <c r="P73" s="118" t="s">
        <v>24</v>
      </c>
      <c r="Q73" s="114" t="s">
        <v>489</v>
      </c>
      <c r="R73" s="118" t="s">
        <v>145</v>
      </c>
      <c r="S73" s="115" t="s">
        <v>208</v>
      </c>
    </row>
    <row r="74" spans="1:19" ht="14.25" customHeight="1">
      <c r="A74" s="112">
        <v>74</v>
      </c>
      <c r="B74" s="119">
        <v>42439</v>
      </c>
      <c r="C74" s="116" t="s">
        <v>463</v>
      </c>
      <c r="D74" s="116" t="s">
        <v>32</v>
      </c>
      <c r="E74" s="116" t="s">
        <v>266</v>
      </c>
      <c r="F74" s="108"/>
      <c r="G74" s="126" t="s">
        <v>522</v>
      </c>
      <c r="H74" s="126"/>
      <c r="I74" s="114" t="s">
        <v>30</v>
      </c>
      <c r="J74" s="114">
        <v>0.5</v>
      </c>
      <c r="K74" s="119">
        <v>42447</v>
      </c>
      <c r="L74" s="119">
        <v>42450</v>
      </c>
      <c r="M74" s="118" t="s">
        <v>375</v>
      </c>
      <c r="N74" s="118" t="s">
        <v>267</v>
      </c>
      <c r="O74" s="118" t="s">
        <v>26</v>
      </c>
      <c r="P74" s="118" t="s">
        <v>24</v>
      </c>
      <c r="Q74" s="114" t="s">
        <v>489</v>
      </c>
      <c r="R74" s="118" t="s">
        <v>392</v>
      </c>
      <c r="S74" s="108"/>
    </row>
    <row r="75" spans="1:19" ht="14.25" customHeight="1">
      <c r="A75" s="112">
        <v>75</v>
      </c>
      <c r="B75" s="119">
        <v>42439</v>
      </c>
      <c r="C75" s="116" t="s">
        <v>436</v>
      </c>
      <c r="D75" s="116" t="s">
        <v>32</v>
      </c>
      <c r="E75" s="116" t="s">
        <v>266</v>
      </c>
      <c r="F75" s="108"/>
      <c r="G75" s="126" t="s">
        <v>523</v>
      </c>
      <c r="H75" s="126"/>
      <c r="I75" s="114" t="s">
        <v>30</v>
      </c>
      <c r="J75" s="114">
        <v>0.5</v>
      </c>
      <c r="K75" s="119">
        <v>42447</v>
      </c>
      <c r="L75" s="119">
        <v>42450</v>
      </c>
      <c r="M75" s="118" t="s">
        <v>375</v>
      </c>
      <c r="N75" s="118" t="s">
        <v>267</v>
      </c>
      <c r="O75" s="118" t="s">
        <v>26</v>
      </c>
      <c r="P75" s="118" t="s">
        <v>24</v>
      </c>
      <c r="Q75" s="114" t="s">
        <v>489</v>
      </c>
      <c r="R75" s="118" t="s">
        <v>92</v>
      </c>
      <c r="S75" s="108"/>
    </row>
    <row r="76" spans="1:19" ht="14.25" customHeight="1">
      <c r="A76" s="112">
        <v>76</v>
      </c>
      <c r="B76" s="119">
        <v>42439</v>
      </c>
      <c r="C76" s="116" t="s">
        <v>402</v>
      </c>
      <c r="D76" s="116" t="s">
        <v>379</v>
      </c>
      <c r="E76" s="116" t="s">
        <v>266</v>
      </c>
      <c r="F76" s="108"/>
      <c r="G76" s="126" t="s">
        <v>524</v>
      </c>
      <c r="H76" s="115" t="s">
        <v>525</v>
      </c>
      <c r="I76" s="114" t="s">
        <v>30</v>
      </c>
      <c r="J76" s="114">
        <v>0.5</v>
      </c>
      <c r="K76" s="119">
        <v>42447</v>
      </c>
      <c r="L76" s="119">
        <v>42450</v>
      </c>
      <c r="M76" s="118" t="s">
        <v>375</v>
      </c>
      <c r="N76" s="118" t="s">
        <v>267</v>
      </c>
      <c r="O76" s="118" t="s">
        <v>26</v>
      </c>
      <c r="P76" s="118" t="s">
        <v>24</v>
      </c>
      <c r="Q76" s="114" t="s">
        <v>489</v>
      </c>
      <c r="R76" s="152" t="s">
        <v>92</v>
      </c>
      <c r="S76" s="153"/>
    </row>
    <row r="77" spans="1:19" ht="14.25" customHeight="1">
      <c r="A77" s="112">
        <v>77</v>
      </c>
      <c r="B77" s="119">
        <v>42440</v>
      </c>
      <c r="C77" s="116" t="s">
        <v>402</v>
      </c>
      <c r="D77" s="116" t="s">
        <v>379</v>
      </c>
      <c r="E77" s="116" t="s">
        <v>266</v>
      </c>
      <c r="F77" s="108"/>
      <c r="G77" s="126" t="s">
        <v>526</v>
      </c>
      <c r="H77" s="126"/>
      <c r="I77" s="114" t="s">
        <v>30</v>
      </c>
      <c r="J77" s="114">
        <v>0.5</v>
      </c>
      <c r="K77" s="119">
        <v>42447</v>
      </c>
      <c r="L77" s="119">
        <v>42450</v>
      </c>
      <c r="M77" s="118" t="s">
        <v>375</v>
      </c>
      <c r="N77" s="118" t="s">
        <v>267</v>
      </c>
      <c r="O77" s="118" t="s">
        <v>26</v>
      </c>
      <c r="P77" s="118" t="s">
        <v>24</v>
      </c>
      <c r="Q77" s="114" t="s">
        <v>489</v>
      </c>
      <c r="R77" s="118" t="s">
        <v>146</v>
      </c>
      <c r="S77" s="149" t="s">
        <v>204</v>
      </c>
    </row>
    <row r="78" spans="1:19" ht="14.25" customHeight="1">
      <c r="A78" s="112">
        <v>78</v>
      </c>
      <c r="B78" s="119">
        <v>42443</v>
      </c>
      <c r="C78" s="116" t="s">
        <v>402</v>
      </c>
      <c r="D78" s="116" t="s">
        <v>379</v>
      </c>
      <c r="E78" s="116" t="s">
        <v>266</v>
      </c>
      <c r="F78" s="108"/>
      <c r="G78" s="126" t="s">
        <v>527</v>
      </c>
      <c r="H78" s="126"/>
      <c r="I78" s="114" t="s">
        <v>30</v>
      </c>
      <c r="J78" s="114">
        <v>0.5</v>
      </c>
      <c r="K78" s="119">
        <v>42447</v>
      </c>
      <c r="L78" s="119">
        <v>42450</v>
      </c>
      <c r="M78" s="118" t="s">
        <v>375</v>
      </c>
      <c r="N78" s="118" t="s">
        <v>267</v>
      </c>
      <c r="O78" s="118" t="s">
        <v>26</v>
      </c>
      <c r="P78" s="118" t="s">
        <v>24</v>
      </c>
      <c r="Q78" s="114" t="s">
        <v>489</v>
      </c>
      <c r="R78" s="118" t="s">
        <v>146</v>
      </c>
      <c r="S78" s="149" t="s">
        <v>204</v>
      </c>
    </row>
    <row r="79" spans="1:19" ht="14.25" customHeight="1">
      <c r="A79" s="112">
        <v>79</v>
      </c>
      <c r="B79" s="119">
        <v>42440</v>
      </c>
      <c r="C79" s="116" t="s">
        <v>33</v>
      </c>
      <c r="D79" s="116" t="s">
        <v>32</v>
      </c>
      <c r="E79" s="116" t="s">
        <v>266</v>
      </c>
      <c r="F79" s="108"/>
      <c r="G79" s="126" t="s">
        <v>528</v>
      </c>
      <c r="H79" s="126" t="s">
        <v>460</v>
      </c>
      <c r="I79" s="114" t="s">
        <v>30</v>
      </c>
      <c r="J79" s="114">
        <v>0.5</v>
      </c>
      <c r="K79" s="119">
        <v>42447</v>
      </c>
      <c r="L79" s="119">
        <v>42444</v>
      </c>
      <c r="M79" s="118" t="s">
        <v>375</v>
      </c>
      <c r="N79" s="118" t="s">
        <v>267</v>
      </c>
      <c r="O79" s="118" t="s">
        <v>26</v>
      </c>
      <c r="P79" s="118" t="s">
        <v>24</v>
      </c>
      <c r="Q79" s="114" t="s">
        <v>489</v>
      </c>
      <c r="R79" s="118" t="s">
        <v>394</v>
      </c>
      <c r="S79" s="108"/>
    </row>
    <row r="80" spans="1:19" ht="14.25" customHeight="1">
      <c r="A80" s="112">
        <v>80</v>
      </c>
      <c r="B80" s="119">
        <v>42441</v>
      </c>
      <c r="C80" s="116" t="s">
        <v>35</v>
      </c>
      <c r="D80" s="116" t="s">
        <v>32</v>
      </c>
      <c r="E80" s="116" t="s">
        <v>266</v>
      </c>
      <c r="F80" s="108"/>
      <c r="G80" s="126" t="s">
        <v>529</v>
      </c>
      <c r="H80" s="126"/>
      <c r="I80" s="114" t="s">
        <v>30</v>
      </c>
      <c r="J80" s="114">
        <v>0.5</v>
      </c>
      <c r="K80" s="119">
        <v>42447</v>
      </c>
      <c r="L80" s="119">
        <v>42450</v>
      </c>
      <c r="M80" s="118" t="s">
        <v>375</v>
      </c>
      <c r="N80" s="118" t="s">
        <v>267</v>
      </c>
      <c r="O80" s="118" t="s">
        <v>26</v>
      </c>
      <c r="P80" s="118" t="s">
        <v>24</v>
      </c>
      <c r="Q80" s="114" t="s">
        <v>489</v>
      </c>
      <c r="R80" s="118" t="s">
        <v>146</v>
      </c>
      <c r="S80" s="149" t="s">
        <v>509</v>
      </c>
    </row>
    <row r="81" spans="1:19" ht="14.25" customHeight="1">
      <c r="A81" s="112">
        <v>81</v>
      </c>
      <c r="B81" s="119">
        <v>42443</v>
      </c>
      <c r="C81" s="116" t="s">
        <v>373</v>
      </c>
      <c r="D81" s="116" t="s">
        <v>32</v>
      </c>
      <c r="E81" s="116" t="s">
        <v>266</v>
      </c>
      <c r="F81" s="108"/>
      <c r="G81" s="126" t="s">
        <v>530</v>
      </c>
      <c r="H81" s="126"/>
      <c r="I81" s="114" t="s">
        <v>30</v>
      </c>
      <c r="J81" s="114">
        <v>0.5</v>
      </c>
      <c r="K81" s="119">
        <v>42447</v>
      </c>
      <c r="L81" s="119">
        <v>42450</v>
      </c>
      <c r="M81" s="118" t="s">
        <v>375</v>
      </c>
      <c r="N81" s="118" t="s">
        <v>267</v>
      </c>
      <c r="O81" s="118" t="s">
        <v>26</v>
      </c>
      <c r="P81" s="118" t="s">
        <v>24</v>
      </c>
      <c r="Q81" s="114" t="s">
        <v>489</v>
      </c>
      <c r="R81" s="118" t="s">
        <v>145</v>
      </c>
      <c r="S81" s="149" t="s">
        <v>531</v>
      </c>
    </row>
    <row r="82" spans="1:19" ht="14.25" customHeight="1">
      <c r="A82" s="112">
        <v>82</v>
      </c>
      <c r="B82" s="119">
        <v>42443</v>
      </c>
      <c r="C82" s="116" t="s">
        <v>532</v>
      </c>
      <c r="D82" s="116" t="s">
        <v>379</v>
      </c>
      <c r="E82" s="116" t="s">
        <v>266</v>
      </c>
      <c r="F82" s="108"/>
      <c r="G82" s="126" t="s">
        <v>533</v>
      </c>
      <c r="H82" s="115" t="s">
        <v>534</v>
      </c>
      <c r="I82" s="114" t="s">
        <v>30</v>
      </c>
      <c r="J82" s="114">
        <v>0.5</v>
      </c>
      <c r="K82" s="119">
        <v>42447</v>
      </c>
      <c r="L82" s="119">
        <v>42450</v>
      </c>
      <c r="M82" s="118" t="s">
        <v>375</v>
      </c>
      <c r="N82" s="118" t="s">
        <v>267</v>
      </c>
      <c r="O82" s="118" t="s">
        <v>26</v>
      </c>
      <c r="P82" s="118" t="s">
        <v>24</v>
      </c>
      <c r="Q82" s="114" t="s">
        <v>489</v>
      </c>
      <c r="R82" s="152" t="s">
        <v>92</v>
      </c>
      <c r="S82" s="154" t="s">
        <v>210</v>
      </c>
    </row>
    <row r="83" spans="1:19" ht="14.25" customHeight="1">
      <c r="A83" s="112">
        <v>83</v>
      </c>
      <c r="B83" s="119">
        <v>42444</v>
      </c>
      <c r="C83" s="116" t="s">
        <v>35</v>
      </c>
      <c r="D83" s="116" t="s">
        <v>32</v>
      </c>
      <c r="E83" s="116" t="s">
        <v>266</v>
      </c>
      <c r="F83" s="108"/>
      <c r="G83" s="126" t="s">
        <v>535</v>
      </c>
      <c r="H83" s="126"/>
      <c r="I83" s="114" t="s">
        <v>30</v>
      </c>
      <c r="J83" s="114">
        <v>0.5</v>
      </c>
      <c r="K83" s="119">
        <v>42447</v>
      </c>
      <c r="L83" s="119">
        <v>42450</v>
      </c>
      <c r="M83" s="118" t="s">
        <v>375</v>
      </c>
      <c r="N83" s="118" t="s">
        <v>267</v>
      </c>
      <c r="O83" s="118" t="s">
        <v>26</v>
      </c>
      <c r="P83" s="118" t="s">
        <v>24</v>
      </c>
      <c r="Q83" s="114" t="s">
        <v>489</v>
      </c>
      <c r="R83" s="118"/>
      <c r="S83" s="108"/>
    </row>
    <row r="84" spans="1:19" ht="14.25" customHeight="1">
      <c r="A84" s="112">
        <v>84</v>
      </c>
      <c r="B84" s="119">
        <v>42444</v>
      </c>
      <c r="C84" s="116" t="s">
        <v>448</v>
      </c>
      <c r="D84" s="116" t="s">
        <v>32</v>
      </c>
      <c r="E84" s="116" t="s">
        <v>266</v>
      </c>
      <c r="F84" s="108"/>
      <c r="G84" s="126" t="s">
        <v>536</v>
      </c>
      <c r="H84" s="126"/>
      <c r="I84" s="114" t="s">
        <v>30</v>
      </c>
      <c r="J84" s="114">
        <v>0.5</v>
      </c>
      <c r="K84" s="119">
        <v>42447</v>
      </c>
      <c r="L84" s="119">
        <v>42450</v>
      </c>
      <c r="M84" s="118" t="s">
        <v>375</v>
      </c>
      <c r="N84" s="118" t="s">
        <v>267</v>
      </c>
      <c r="O84" s="118" t="s">
        <v>26</v>
      </c>
      <c r="P84" s="118" t="s">
        <v>24</v>
      </c>
      <c r="Q84" s="114" t="s">
        <v>489</v>
      </c>
      <c r="R84" s="118" t="s">
        <v>394</v>
      </c>
      <c r="S84" s="108"/>
    </row>
    <row r="85" spans="1:19" ht="14.25" customHeight="1">
      <c r="A85" s="112">
        <v>85</v>
      </c>
      <c r="B85" s="119">
        <v>42444</v>
      </c>
      <c r="C85" s="116" t="s">
        <v>35</v>
      </c>
      <c r="D85" s="116" t="s">
        <v>32</v>
      </c>
      <c r="E85" s="116" t="s">
        <v>266</v>
      </c>
      <c r="F85" s="108"/>
      <c r="G85" s="126" t="s">
        <v>537</v>
      </c>
      <c r="H85" s="126"/>
      <c r="I85" s="114" t="s">
        <v>30</v>
      </c>
      <c r="J85" s="114">
        <v>0.5</v>
      </c>
      <c r="K85" s="119">
        <v>42447</v>
      </c>
      <c r="L85" s="119">
        <v>42450</v>
      </c>
      <c r="M85" s="118" t="s">
        <v>375</v>
      </c>
      <c r="N85" s="118" t="s">
        <v>267</v>
      </c>
      <c r="O85" s="118" t="s">
        <v>26</v>
      </c>
      <c r="P85" s="118" t="s">
        <v>24</v>
      </c>
      <c r="Q85" s="114" t="s">
        <v>489</v>
      </c>
      <c r="R85" s="118" t="s">
        <v>145</v>
      </c>
      <c r="S85" s="149" t="s">
        <v>531</v>
      </c>
    </row>
    <row r="86" spans="1:19" ht="14.25" customHeight="1">
      <c r="A86" s="112">
        <v>86</v>
      </c>
      <c r="B86" s="119">
        <v>42444</v>
      </c>
      <c r="C86" s="116" t="s">
        <v>429</v>
      </c>
      <c r="D86" s="116" t="s">
        <v>379</v>
      </c>
      <c r="E86" s="116" t="s">
        <v>266</v>
      </c>
      <c r="F86" s="108"/>
      <c r="G86" s="126" t="s">
        <v>538</v>
      </c>
      <c r="H86" s="126" t="s">
        <v>473</v>
      </c>
      <c r="I86" s="114" t="s">
        <v>30</v>
      </c>
      <c r="J86" s="114">
        <v>0.5</v>
      </c>
      <c r="K86" s="119">
        <v>42447</v>
      </c>
      <c r="L86" s="119">
        <v>42447</v>
      </c>
      <c r="M86" s="118" t="s">
        <v>375</v>
      </c>
      <c r="N86" s="118" t="s">
        <v>267</v>
      </c>
      <c r="O86" s="118" t="s">
        <v>25</v>
      </c>
      <c r="P86" s="118" t="s">
        <v>24</v>
      </c>
      <c r="Q86" s="114" t="s">
        <v>489</v>
      </c>
      <c r="R86" s="118" t="s">
        <v>25</v>
      </c>
      <c r="S86" s="108"/>
    </row>
    <row r="87" spans="1:19" ht="14.25" customHeight="1">
      <c r="A87" s="112">
        <v>87</v>
      </c>
      <c r="B87" s="119">
        <v>42444</v>
      </c>
      <c r="C87" s="116" t="s">
        <v>463</v>
      </c>
      <c r="D87" s="116" t="s">
        <v>32</v>
      </c>
      <c r="E87" s="116" t="s">
        <v>266</v>
      </c>
      <c r="F87" s="108"/>
      <c r="G87" s="126" t="s">
        <v>539</v>
      </c>
      <c r="H87" s="115" t="s">
        <v>540</v>
      </c>
      <c r="I87" s="114" t="s">
        <v>30</v>
      </c>
      <c r="J87" s="114">
        <v>0.5</v>
      </c>
      <c r="K87" s="119">
        <v>42447</v>
      </c>
      <c r="L87" s="119">
        <v>42450</v>
      </c>
      <c r="M87" s="118" t="s">
        <v>375</v>
      </c>
      <c r="N87" s="118" t="s">
        <v>267</v>
      </c>
      <c r="O87" s="118" t="s">
        <v>26</v>
      </c>
      <c r="P87" s="118" t="s">
        <v>24</v>
      </c>
      <c r="Q87" s="114" t="s">
        <v>489</v>
      </c>
      <c r="R87" s="118" t="s">
        <v>92</v>
      </c>
      <c r="S87" s="108"/>
    </row>
    <row r="88" spans="1:19" ht="14.25" customHeight="1">
      <c r="A88" s="112">
        <v>88</v>
      </c>
      <c r="B88" s="119">
        <v>42445</v>
      </c>
      <c r="C88" s="116" t="s">
        <v>465</v>
      </c>
      <c r="D88" s="116" t="s">
        <v>379</v>
      </c>
      <c r="E88" s="116" t="s">
        <v>266</v>
      </c>
      <c r="F88" s="108"/>
      <c r="G88" s="126" t="s">
        <v>541</v>
      </c>
      <c r="H88" s="126" t="s">
        <v>542</v>
      </c>
      <c r="I88" s="114" t="s">
        <v>30</v>
      </c>
      <c r="J88" s="114">
        <v>0.5</v>
      </c>
      <c r="K88" s="119">
        <v>42447</v>
      </c>
      <c r="L88" s="119">
        <v>42450</v>
      </c>
      <c r="M88" s="118" t="s">
        <v>375</v>
      </c>
      <c r="N88" s="118" t="s">
        <v>267</v>
      </c>
      <c r="O88" s="118" t="s">
        <v>26</v>
      </c>
      <c r="P88" s="118" t="s">
        <v>24</v>
      </c>
      <c r="Q88" s="114"/>
      <c r="R88" s="118" t="s">
        <v>92</v>
      </c>
      <c r="S88" s="108"/>
    </row>
    <row r="89" spans="1:19" ht="14.25" customHeight="1">
      <c r="A89" s="112">
        <v>89</v>
      </c>
      <c r="B89" s="119">
        <v>42446</v>
      </c>
      <c r="C89" s="116" t="s">
        <v>402</v>
      </c>
      <c r="D89" s="116" t="s">
        <v>379</v>
      </c>
      <c r="E89" s="116" t="s">
        <v>266</v>
      </c>
      <c r="F89" s="108"/>
      <c r="G89" s="126" t="s">
        <v>543</v>
      </c>
      <c r="H89" s="126"/>
      <c r="I89" s="114" t="s">
        <v>30</v>
      </c>
      <c r="J89" s="114">
        <v>0.5</v>
      </c>
      <c r="K89" s="119">
        <v>42447</v>
      </c>
      <c r="L89" s="119">
        <v>42450</v>
      </c>
      <c r="M89" s="118" t="s">
        <v>375</v>
      </c>
      <c r="N89" s="118" t="s">
        <v>267</v>
      </c>
      <c r="O89" s="118" t="s">
        <v>26</v>
      </c>
      <c r="P89" s="118" t="s">
        <v>24</v>
      </c>
      <c r="Q89" s="114"/>
      <c r="R89" s="150" t="s">
        <v>92</v>
      </c>
      <c r="S89" s="151" t="s">
        <v>193</v>
      </c>
    </row>
    <row r="90" spans="1:19" ht="14.25" customHeight="1">
      <c r="A90" s="112">
        <v>90</v>
      </c>
      <c r="B90" s="119">
        <v>42447</v>
      </c>
      <c r="C90" s="116" t="s">
        <v>35</v>
      </c>
      <c r="D90" s="116" t="s">
        <v>32</v>
      </c>
      <c r="E90" s="116" t="s">
        <v>266</v>
      </c>
      <c r="F90" s="108"/>
      <c r="G90" s="126" t="s">
        <v>544</v>
      </c>
      <c r="H90" s="126" t="s">
        <v>545</v>
      </c>
      <c r="I90" s="114" t="s">
        <v>30</v>
      </c>
      <c r="J90" s="114">
        <v>0.5</v>
      </c>
      <c r="K90" s="119">
        <v>42447</v>
      </c>
      <c r="L90" s="119">
        <v>42450</v>
      </c>
      <c r="M90" s="118" t="s">
        <v>375</v>
      </c>
      <c r="N90" s="118" t="s">
        <v>267</v>
      </c>
      <c r="O90" s="118" t="s">
        <v>26</v>
      </c>
      <c r="P90" s="118" t="s">
        <v>24</v>
      </c>
      <c r="Q90" s="114" t="s">
        <v>46</v>
      </c>
      <c r="R90" s="118" t="s">
        <v>92</v>
      </c>
      <c r="S90" s="108"/>
    </row>
    <row r="91" spans="1:19" ht="14.25" customHeight="1">
      <c r="A91" s="112">
        <v>91</v>
      </c>
      <c r="B91" s="119">
        <v>42447</v>
      </c>
      <c r="C91" s="116" t="s">
        <v>465</v>
      </c>
      <c r="D91" s="116" t="s">
        <v>379</v>
      </c>
      <c r="E91" s="116" t="s">
        <v>266</v>
      </c>
      <c r="F91" s="108"/>
      <c r="G91" s="126" t="s">
        <v>546</v>
      </c>
      <c r="H91" s="126" t="s">
        <v>547</v>
      </c>
      <c r="I91" s="114" t="s">
        <v>30</v>
      </c>
      <c r="J91" s="114">
        <v>0.5</v>
      </c>
      <c r="K91" s="119">
        <v>42447</v>
      </c>
      <c r="L91" s="119">
        <v>42459</v>
      </c>
      <c r="M91" s="118" t="s">
        <v>375</v>
      </c>
      <c r="N91" s="118" t="s">
        <v>267</v>
      </c>
      <c r="O91" s="118" t="s">
        <v>26</v>
      </c>
      <c r="P91" s="118" t="s">
        <v>24</v>
      </c>
      <c r="Q91" s="114"/>
      <c r="R91" s="118" t="s">
        <v>92</v>
      </c>
      <c r="S91" s="108"/>
    </row>
    <row r="92" spans="1:19" ht="22.5" customHeight="1">
      <c r="A92" s="112">
        <v>92</v>
      </c>
      <c r="B92" s="119">
        <v>42445</v>
      </c>
      <c r="C92" s="134" t="s">
        <v>448</v>
      </c>
      <c r="D92" s="134" t="s">
        <v>32</v>
      </c>
      <c r="E92" s="134" t="s">
        <v>266</v>
      </c>
      <c r="F92" s="127" t="s">
        <v>548</v>
      </c>
      <c r="G92" s="135" t="s">
        <v>549</v>
      </c>
      <c r="H92" s="135" t="s">
        <v>550</v>
      </c>
      <c r="I92" s="114" t="s">
        <v>30</v>
      </c>
      <c r="J92" s="114">
        <v>0.5</v>
      </c>
      <c r="K92" s="119"/>
      <c r="L92" s="119">
        <v>42459</v>
      </c>
      <c r="M92" s="118" t="s">
        <v>375</v>
      </c>
      <c r="N92" s="118" t="s">
        <v>267</v>
      </c>
      <c r="O92" s="118" t="s">
        <v>26</v>
      </c>
      <c r="P92" s="118" t="s">
        <v>24</v>
      </c>
      <c r="Q92" s="114" t="s">
        <v>46</v>
      </c>
      <c r="R92" s="133" t="s">
        <v>550</v>
      </c>
      <c r="S92" s="108"/>
    </row>
    <row r="93" spans="1:19" ht="14.25" customHeight="1">
      <c r="A93" s="112">
        <v>93</v>
      </c>
      <c r="B93" s="119">
        <v>42454</v>
      </c>
      <c r="C93" s="116" t="s">
        <v>463</v>
      </c>
      <c r="D93" s="116" t="s">
        <v>32</v>
      </c>
      <c r="E93" s="116" t="s">
        <v>266</v>
      </c>
      <c r="F93" s="115" t="s">
        <v>551</v>
      </c>
      <c r="G93" s="126" t="s">
        <v>551</v>
      </c>
      <c r="H93" s="126"/>
      <c r="I93" s="114" t="s">
        <v>30</v>
      </c>
      <c r="J93" s="114">
        <v>0.1</v>
      </c>
      <c r="K93" s="119"/>
      <c r="L93" s="119">
        <v>42459</v>
      </c>
      <c r="M93" s="118" t="s">
        <v>375</v>
      </c>
      <c r="N93" s="118" t="s">
        <v>267</v>
      </c>
      <c r="O93" s="118" t="s">
        <v>26</v>
      </c>
      <c r="P93" s="118" t="s">
        <v>24</v>
      </c>
      <c r="Q93" s="114" t="s">
        <v>46</v>
      </c>
      <c r="R93" s="118" t="s">
        <v>92</v>
      </c>
      <c r="S93" s="108"/>
    </row>
    <row r="94" spans="1:19" ht="22.5" customHeight="1">
      <c r="A94" s="112">
        <v>94</v>
      </c>
      <c r="B94" s="119">
        <v>42447</v>
      </c>
      <c r="C94" s="116" t="s">
        <v>552</v>
      </c>
      <c r="D94" s="116" t="s">
        <v>32</v>
      </c>
      <c r="E94" s="116" t="s">
        <v>266</v>
      </c>
      <c r="F94" s="115" t="s">
        <v>91</v>
      </c>
      <c r="G94" s="126" t="s">
        <v>553</v>
      </c>
      <c r="H94" s="126"/>
      <c r="I94" s="114" t="s">
        <v>30</v>
      </c>
      <c r="J94" s="114">
        <v>0.1</v>
      </c>
      <c r="K94" s="119"/>
      <c r="L94" s="119">
        <v>42459</v>
      </c>
      <c r="M94" s="118" t="s">
        <v>375</v>
      </c>
      <c r="N94" s="118" t="s">
        <v>267</v>
      </c>
      <c r="O94" s="118" t="s">
        <v>26</v>
      </c>
      <c r="P94" s="118" t="s">
        <v>24</v>
      </c>
      <c r="Q94" s="114" t="s">
        <v>46</v>
      </c>
      <c r="R94" s="118" t="s">
        <v>92</v>
      </c>
      <c r="S94" s="108"/>
    </row>
    <row r="95" spans="1:19" ht="45" customHeight="1">
      <c r="A95" s="112">
        <v>95</v>
      </c>
      <c r="B95" s="119">
        <v>42452</v>
      </c>
      <c r="C95" s="134" t="s">
        <v>436</v>
      </c>
      <c r="D95" s="134" t="s">
        <v>32</v>
      </c>
      <c r="E95" s="134" t="s">
        <v>266</v>
      </c>
      <c r="F95" s="127" t="s">
        <v>554</v>
      </c>
      <c r="G95" s="135" t="s">
        <v>555</v>
      </c>
      <c r="H95" s="135" t="s">
        <v>556</v>
      </c>
      <c r="I95" s="114" t="s">
        <v>30</v>
      </c>
      <c r="J95" s="114">
        <v>0.1</v>
      </c>
      <c r="K95" s="119"/>
      <c r="L95" s="136" t="s">
        <v>557</v>
      </c>
      <c r="M95" s="118" t="s">
        <v>375</v>
      </c>
      <c r="N95" s="118" t="s">
        <v>267</v>
      </c>
      <c r="O95" s="118" t="s">
        <v>26</v>
      </c>
      <c r="P95" s="118" t="s">
        <v>24</v>
      </c>
      <c r="Q95" s="114" t="s">
        <v>46</v>
      </c>
      <c r="R95" s="118" t="s">
        <v>211</v>
      </c>
      <c r="S95" s="108"/>
    </row>
    <row r="96" spans="1:19" ht="67.5" customHeight="1">
      <c r="A96" s="112">
        <v>96</v>
      </c>
      <c r="B96" s="119">
        <v>42452</v>
      </c>
      <c r="C96" s="116" t="s">
        <v>35</v>
      </c>
      <c r="D96" s="116" t="s">
        <v>32</v>
      </c>
      <c r="E96" s="116" t="s">
        <v>266</v>
      </c>
      <c r="F96" s="115" t="s">
        <v>537</v>
      </c>
      <c r="G96" s="126" t="s">
        <v>558</v>
      </c>
      <c r="H96" s="126" t="s">
        <v>559</v>
      </c>
      <c r="I96" s="114" t="s">
        <v>30</v>
      </c>
      <c r="J96" s="114">
        <v>0.5</v>
      </c>
      <c r="K96" s="119"/>
      <c r="L96" s="119">
        <v>42459</v>
      </c>
      <c r="M96" s="118" t="s">
        <v>375</v>
      </c>
      <c r="N96" s="118" t="s">
        <v>267</v>
      </c>
      <c r="O96" s="118" t="s">
        <v>26</v>
      </c>
      <c r="P96" s="118" t="s">
        <v>24</v>
      </c>
      <c r="Q96" s="114" t="s">
        <v>46</v>
      </c>
      <c r="R96" s="118"/>
      <c r="S96" s="108"/>
    </row>
    <row r="97" spans="1:19" ht="33.75" customHeight="1">
      <c r="A97" s="112">
        <v>97</v>
      </c>
      <c r="B97" s="119">
        <v>42453</v>
      </c>
      <c r="C97" s="116" t="s">
        <v>422</v>
      </c>
      <c r="D97" s="116" t="s">
        <v>379</v>
      </c>
      <c r="E97" s="116" t="s">
        <v>266</v>
      </c>
      <c r="F97" s="115" t="s">
        <v>423</v>
      </c>
      <c r="G97" s="126" t="s">
        <v>560</v>
      </c>
      <c r="H97" s="126" t="s">
        <v>561</v>
      </c>
      <c r="I97" s="114" t="s">
        <v>30</v>
      </c>
      <c r="J97" s="114">
        <v>0.5</v>
      </c>
      <c r="K97" s="119"/>
      <c r="L97" s="119">
        <v>42459</v>
      </c>
      <c r="M97" s="118" t="s">
        <v>375</v>
      </c>
      <c r="N97" s="118" t="s">
        <v>267</v>
      </c>
      <c r="O97" s="118" t="s">
        <v>26</v>
      </c>
      <c r="P97" s="118" t="s">
        <v>24</v>
      </c>
      <c r="Q97" s="114" t="s">
        <v>562</v>
      </c>
      <c r="R97" s="118" t="s">
        <v>92</v>
      </c>
      <c r="S97" s="108"/>
    </row>
    <row r="98" spans="1:19" ht="45" customHeight="1">
      <c r="A98" s="112">
        <v>98</v>
      </c>
      <c r="B98" s="119">
        <v>42453</v>
      </c>
      <c r="C98" s="116" t="s">
        <v>429</v>
      </c>
      <c r="D98" s="116" t="s">
        <v>379</v>
      </c>
      <c r="E98" s="116" t="s">
        <v>266</v>
      </c>
      <c r="F98" s="115" t="s">
        <v>563</v>
      </c>
      <c r="G98" s="126" t="s">
        <v>564</v>
      </c>
      <c r="H98" s="126" t="s">
        <v>565</v>
      </c>
      <c r="I98" s="114" t="s">
        <v>30</v>
      </c>
      <c r="J98" s="114">
        <v>0.5</v>
      </c>
      <c r="K98" s="119"/>
      <c r="L98" s="119">
        <v>42459</v>
      </c>
      <c r="M98" s="118" t="s">
        <v>375</v>
      </c>
      <c r="N98" s="118" t="s">
        <v>267</v>
      </c>
      <c r="O98" s="118" t="s">
        <v>26</v>
      </c>
      <c r="P98" s="118" t="s">
        <v>24</v>
      </c>
      <c r="Q98" s="118" t="s">
        <v>566</v>
      </c>
      <c r="R98" s="128" t="s">
        <v>212</v>
      </c>
      <c r="S98" s="108"/>
    </row>
    <row r="99" spans="1:19" ht="14.25" customHeight="1">
      <c r="A99" s="112">
        <v>99</v>
      </c>
      <c r="B99" s="119">
        <v>42453</v>
      </c>
      <c r="C99" s="116" t="s">
        <v>567</v>
      </c>
      <c r="D99" s="116" t="s">
        <v>32</v>
      </c>
      <c r="E99" s="116" t="s">
        <v>266</v>
      </c>
      <c r="F99" s="200" t="s">
        <v>568</v>
      </c>
      <c r="G99" s="126" t="s">
        <v>569</v>
      </c>
      <c r="H99" s="126"/>
      <c r="I99" s="114" t="s">
        <v>30</v>
      </c>
      <c r="J99" s="114">
        <v>0.5</v>
      </c>
      <c r="K99" s="119"/>
      <c r="L99" s="119"/>
      <c r="M99" s="118" t="s">
        <v>375</v>
      </c>
      <c r="N99" s="118" t="s">
        <v>267</v>
      </c>
      <c r="O99" s="118" t="s">
        <v>26</v>
      </c>
      <c r="P99" s="118" t="s">
        <v>24</v>
      </c>
      <c r="Q99" s="114" t="s">
        <v>46</v>
      </c>
      <c r="R99" s="118"/>
      <c r="S99" s="149" t="s">
        <v>570</v>
      </c>
    </row>
    <row r="100" spans="1:19" ht="33.75">
      <c r="A100" s="112">
        <v>100</v>
      </c>
      <c r="B100" s="119">
        <v>42458</v>
      </c>
      <c r="C100" s="116" t="s">
        <v>571</v>
      </c>
      <c r="D100" s="116" t="s">
        <v>32</v>
      </c>
      <c r="E100" s="116" t="s">
        <v>266</v>
      </c>
      <c r="F100" s="126" t="s">
        <v>572</v>
      </c>
      <c r="G100" s="126" t="s">
        <v>573</v>
      </c>
      <c r="H100" s="126" t="s">
        <v>574</v>
      </c>
      <c r="I100" s="119" t="s">
        <v>30</v>
      </c>
      <c r="J100" s="114">
        <v>0.5</v>
      </c>
      <c r="K100" s="119"/>
      <c r="L100" s="119">
        <v>42501</v>
      </c>
      <c r="M100" s="118" t="s">
        <v>375</v>
      </c>
      <c r="N100" s="118" t="s">
        <v>267</v>
      </c>
      <c r="O100" s="118" t="s">
        <v>26</v>
      </c>
      <c r="P100" s="118" t="s">
        <v>24</v>
      </c>
      <c r="Q100" s="114" t="s">
        <v>46</v>
      </c>
      <c r="R100" s="118"/>
      <c r="S100" s="108"/>
    </row>
    <row r="101" spans="1:19" ht="14.25" customHeight="1">
      <c r="A101" s="112">
        <v>101</v>
      </c>
      <c r="B101" s="119">
        <v>42458</v>
      </c>
      <c r="C101" s="116" t="s">
        <v>395</v>
      </c>
      <c r="D101" s="116" t="s">
        <v>32</v>
      </c>
      <c r="E101" s="116" t="s">
        <v>266</v>
      </c>
      <c r="F101" s="196" t="s">
        <v>575</v>
      </c>
      <c r="G101" s="126" t="s">
        <v>575</v>
      </c>
      <c r="H101" s="126"/>
      <c r="I101" s="119" t="s">
        <v>30</v>
      </c>
      <c r="J101" s="114">
        <v>1.5</v>
      </c>
      <c r="K101" s="119"/>
      <c r="L101" s="119"/>
      <c r="M101" s="118" t="s">
        <v>375</v>
      </c>
      <c r="N101" s="118" t="s">
        <v>267</v>
      </c>
      <c r="O101" s="118" t="s">
        <v>26</v>
      </c>
      <c r="P101" s="118" t="s">
        <v>24</v>
      </c>
      <c r="Q101" s="114" t="s">
        <v>46</v>
      </c>
      <c r="R101" s="118"/>
      <c r="S101" s="149" t="s">
        <v>570</v>
      </c>
    </row>
    <row r="102" spans="1:19" ht="67.5" customHeight="1">
      <c r="A102" s="112">
        <v>102</v>
      </c>
      <c r="B102" s="119">
        <v>42458</v>
      </c>
      <c r="C102" s="116" t="s">
        <v>416</v>
      </c>
      <c r="D102" s="116" t="s">
        <v>379</v>
      </c>
      <c r="E102" s="116" t="s">
        <v>266</v>
      </c>
      <c r="F102" s="115" t="s">
        <v>576</v>
      </c>
      <c r="G102" s="126" t="s">
        <v>577</v>
      </c>
      <c r="H102" s="126" t="s">
        <v>578</v>
      </c>
      <c r="I102" s="119" t="s">
        <v>30</v>
      </c>
      <c r="J102" s="111"/>
      <c r="K102" s="119">
        <v>42475</v>
      </c>
      <c r="L102" s="119">
        <v>42489</v>
      </c>
      <c r="M102" s="118" t="s">
        <v>375</v>
      </c>
      <c r="N102" s="118" t="s">
        <v>267</v>
      </c>
      <c r="O102" s="118" t="s">
        <v>26</v>
      </c>
      <c r="P102" s="118" t="s">
        <v>24</v>
      </c>
      <c r="Q102" s="114" t="s">
        <v>579</v>
      </c>
      <c r="R102" s="118"/>
      <c r="S102" s="108"/>
    </row>
    <row r="103" spans="1:19" ht="56.25" customHeight="1">
      <c r="A103" s="112">
        <v>103</v>
      </c>
      <c r="B103" s="119">
        <v>42458</v>
      </c>
      <c r="C103" s="116" t="s">
        <v>580</v>
      </c>
      <c r="D103" s="116" t="s">
        <v>379</v>
      </c>
      <c r="E103" s="116" t="s">
        <v>266</v>
      </c>
      <c r="F103" s="126" t="s">
        <v>581</v>
      </c>
      <c r="G103" s="126" t="s">
        <v>582</v>
      </c>
      <c r="H103" s="119" t="s">
        <v>578</v>
      </c>
      <c r="I103" s="119" t="s">
        <v>28</v>
      </c>
      <c r="J103" s="114">
        <v>0.5</v>
      </c>
      <c r="K103" s="119">
        <v>42458</v>
      </c>
      <c r="L103" s="119">
        <v>42458</v>
      </c>
      <c r="M103" s="118" t="s">
        <v>375</v>
      </c>
      <c r="N103" s="118" t="s">
        <v>267</v>
      </c>
      <c r="O103" s="118" t="s">
        <v>26</v>
      </c>
      <c r="P103" s="118" t="s">
        <v>24</v>
      </c>
      <c r="Q103" s="114" t="s">
        <v>583</v>
      </c>
      <c r="R103" s="118"/>
      <c r="S103" s="108"/>
    </row>
    <row r="104" spans="1:19" ht="67.5" customHeight="1">
      <c r="A104" s="112">
        <v>104</v>
      </c>
      <c r="B104" s="119">
        <v>42460</v>
      </c>
      <c r="C104" s="116" t="s">
        <v>402</v>
      </c>
      <c r="D104" s="116" t="s">
        <v>379</v>
      </c>
      <c r="E104" s="116" t="s">
        <v>266</v>
      </c>
      <c r="F104" s="115" t="s">
        <v>584</v>
      </c>
      <c r="G104" s="126" t="s">
        <v>585</v>
      </c>
      <c r="H104" s="126" t="s">
        <v>586</v>
      </c>
      <c r="I104" s="119" t="s">
        <v>28</v>
      </c>
      <c r="J104" s="126">
        <v>0.5</v>
      </c>
      <c r="K104" s="132">
        <v>42460</v>
      </c>
      <c r="L104" s="132">
        <v>42460</v>
      </c>
      <c r="M104" s="118" t="s">
        <v>587</v>
      </c>
      <c r="N104" s="118" t="s">
        <v>267</v>
      </c>
      <c r="O104" s="118" t="s">
        <v>26</v>
      </c>
      <c r="P104" s="118" t="s">
        <v>24</v>
      </c>
      <c r="Q104" s="114" t="s">
        <v>588</v>
      </c>
      <c r="R104" s="118"/>
      <c r="S104" s="108"/>
    </row>
    <row r="105" spans="1:19" ht="22.5" customHeight="1">
      <c r="A105" s="112">
        <v>105</v>
      </c>
      <c r="B105" s="119">
        <v>42457</v>
      </c>
      <c r="C105" s="116" t="s">
        <v>589</v>
      </c>
      <c r="D105" s="116" t="s">
        <v>590</v>
      </c>
      <c r="E105" s="129" t="s">
        <v>266</v>
      </c>
      <c r="F105" s="126" t="s">
        <v>591</v>
      </c>
      <c r="G105" s="126"/>
      <c r="H105" s="126" t="s">
        <v>592</v>
      </c>
      <c r="I105" s="129" t="s">
        <v>30</v>
      </c>
      <c r="J105" s="129">
        <v>0.5</v>
      </c>
      <c r="K105" s="131">
        <v>42461</v>
      </c>
      <c r="L105" s="119">
        <v>42461</v>
      </c>
      <c r="M105" s="130" t="s">
        <v>275</v>
      </c>
      <c r="N105" s="130" t="s">
        <v>267</v>
      </c>
      <c r="O105" s="118" t="s">
        <v>25</v>
      </c>
      <c r="P105" s="118" t="s">
        <v>24</v>
      </c>
      <c r="Q105" s="114" t="s">
        <v>593</v>
      </c>
      <c r="R105" s="118" t="s">
        <v>594</v>
      </c>
      <c r="S105" s="108"/>
    </row>
    <row r="106" spans="1:19" ht="67.5" customHeight="1">
      <c r="A106" s="112">
        <v>106</v>
      </c>
      <c r="B106" s="119">
        <v>42461</v>
      </c>
      <c r="C106" s="116" t="s">
        <v>595</v>
      </c>
      <c r="D106" s="116" t="s">
        <v>379</v>
      </c>
      <c r="E106" s="129" t="s">
        <v>596</v>
      </c>
      <c r="F106" s="126" t="s">
        <v>597</v>
      </c>
      <c r="G106" s="126" t="s">
        <v>598</v>
      </c>
      <c r="H106" s="126"/>
      <c r="I106" s="129" t="s">
        <v>28</v>
      </c>
      <c r="J106" s="129">
        <v>0.5</v>
      </c>
      <c r="K106" s="131">
        <v>42461</v>
      </c>
      <c r="L106" s="119">
        <v>42461</v>
      </c>
      <c r="M106" s="130" t="s">
        <v>587</v>
      </c>
      <c r="N106" s="130" t="s">
        <v>267</v>
      </c>
      <c r="O106" s="118" t="s">
        <v>26</v>
      </c>
      <c r="P106" s="118" t="s">
        <v>24</v>
      </c>
      <c r="Q106" s="114" t="s">
        <v>599</v>
      </c>
      <c r="R106" s="118"/>
      <c r="S106" s="108"/>
    </row>
    <row r="107" spans="1:19" ht="33.75" customHeight="1">
      <c r="A107" s="112">
        <v>107</v>
      </c>
      <c r="B107" s="119">
        <v>42466</v>
      </c>
      <c r="C107" s="116" t="s">
        <v>429</v>
      </c>
      <c r="D107" s="116" t="s">
        <v>379</v>
      </c>
      <c r="E107" s="129" t="s">
        <v>596</v>
      </c>
      <c r="F107" s="126" t="s">
        <v>600</v>
      </c>
      <c r="G107" s="126" t="s">
        <v>601</v>
      </c>
      <c r="H107" s="126"/>
      <c r="I107" s="129" t="s">
        <v>28</v>
      </c>
      <c r="J107" s="129">
        <v>0.5</v>
      </c>
      <c r="K107" s="131">
        <v>42466</v>
      </c>
      <c r="L107" s="119">
        <v>42466</v>
      </c>
      <c r="M107" s="130" t="s">
        <v>587</v>
      </c>
      <c r="N107" s="130" t="s">
        <v>267</v>
      </c>
      <c r="O107" s="118" t="s">
        <v>26</v>
      </c>
      <c r="P107" s="118" t="s">
        <v>24</v>
      </c>
      <c r="Q107" s="114" t="s">
        <v>602</v>
      </c>
      <c r="R107" s="118"/>
      <c r="S107" s="108"/>
    </row>
    <row r="108" spans="1:19" ht="33.75" customHeight="1">
      <c r="A108" s="112">
        <v>108</v>
      </c>
      <c r="B108" s="119">
        <v>42468</v>
      </c>
      <c r="C108" s="116" t="s">
        <v>402</v>
      </c>
      <c r="D108" s="116" t="s">
        <v>379</v>
      </c>
      <c r="E108" s="116" t="s">
        <v>266</v>
      </c>
      <c r="F108" s="115" t="s">
        <v>603</v>
      </c>
      <c r="G108" s="126" t="s">
        <v>604</v>
      </c>
      <c r="H108" s="126" t="s">
        <v>605</v>
      </c>
      <c r="I108" s="129" t="s">
        <v>30</v>
      </c>
      <c r="J108" s="111">
        <v>1</v>
      </c>
      <c r="K108" s="119">
        <v>42475</v>
      </c>
      <c r="L108" s="136" t="s">
        <v>606</v>
      </c>
      <c r="M108" s="130" t="s">
        <v>587</v>
      </c>
      <c r="N108" s="130" t="s">
        <v>267</v>
      </c>
      <c r="O108" s="118" t="s">
        <v>26</v>
      </c>
      <c r="P108" s="129" t="s">
        <v>24</v>
      </c>
      <c r="Q108" s="114" t="s">
        <v>579</v>
      </c>
      <c r="R108" s="118" t="s">
        <v>92</v>
      </c>
      <c r="S108" s="108"/>
    </row>
    <row r="109" spans="1:19" ht="56.25" customHeight="1">
      <c r="A109" s="112">
        <v>109</v>
      </c>
      <c r="B109" s="119">
        <v>42468</v>
      </c>
      <c r="C109" s="116" t="s">
        <v>402</v>
      </c>
      <c r="D109" s="116" t="s">
        <v>379</v>
      </c>
      <c r="E109" s="116" t="s">
        <v>266</v>
      </c>
      <c r="F109" s="115" t="s">
        <v>607</v>
      </c>
      <c r="G109" s="126" t="s">
        <v>608</v>
      </c>
      <c r="H109" s="126" t="s">
        <v>609</v>
      </c>
      <c r="I109" s="129" t="s">
        <v>28</v>
      </c>
      <c r="J109" s="126"/>
      <c r="K109" s="119">
        <v>42471</v>
      </c>
      <c r="L109" s="119">
        <v>42471</v>
      </c>
      <c r="M109" s="130" t="s">
        <v>587</v>
      </c>
      <c r="N109" s="130" t="s">
        <v>267</v>
      </c>
      <c r="O109" s="118" t="s">
        <v>26</v>
      </c>
      <c r="P109" s="129" t="s">
        <v>24</v>
      </c>
      <c r="Q109" s="114" t="s">
        <v>579</v>
      </c>
      <c r="R109" s="118" t="s">
        <v>610</v>
      </c>
      <c r="S109" s="108"/>
    </row>
    <row r="110" spans="1:19" ht="22.5" customHeight="1">
      <c r="A110" s="112">
        <v>110</v>
      </c>
      <c r="B110" s="119">
        <v>42468</v>
      </c>
      <c r="C110" s="116" t="s">
        <v>31</v>
      </c>
      <c r="D110" s="116" t="s">
        <v>32</v>
      </c>
      <c r="E110" s="116" t="s">
        <v>266</v>
      </c>
      <c r="F110" s="115" t="s">
        <v>25</v>
      </c>
      <c r="G110" s="126" t="s">
        <v>611</v>
      </c>
      <c r="H110" s="126"/>
      <c r="I110" s="129" t="s">
        <v>30</v>
      </c>
      <c r="J110" s="126">
        <v>0.5</v>
      </c>
      <c r="K110" s="119">
        <v>42468</v>
      </c>
      <c r="L110" s="119">
        <v>42468</v>
      </c>
      <c r="M110" s="130" t="s">
        <v>275</v>
      </c>
      <c r="N110" s="130" t="s">
        <v>267</v>
      </c>
      <c r="O110" s="118" t="s">
        <v>25</v>
      </c>
      <c r="P110" s="129" t="s">
        <v>24</v>
      </c>
      <c r="Q110" s="114" t="s">
        <v>612</v>
      </c>
      <c r="R110" s="118"/>
      <c r="S110" s="108"/>
    </row>
    <row r="111" spans="1:19" ht="33.75" customHeight="1">
      <c r="A111" s="112">
        <v>111</v>
      </c>
      <c r="B111" s="119">
        <v>42471</v>
      </c>
      <c r="C111" s="116" t="s">
        <v>402</v>
      </c>
      <c r="D111" s="116" t="s">
        <v>379</v>
      </c>
      <c r="E111" s="116" t="s">
        <v>266</v>
      </c>
      <c r="F111" s="115" t="s">
        <v>613</v>
      </c>
      <c r="G111" s="126" t="s">
        <v>614</v>
      </c>
      <c r="H111" s="126"/>
      <c r="I111" s="129" t="s">
        <v>30</v>
      </c>
      <c r="J111" s="126">
        <v>0.5</v>
      </c>
      <c r="K111" s="119">
        <v>42475</v>
      </c>
      <c r="L111" s="119">
        <v>42482</v>
      </c>
      <c r="M111" s="130" t="s">
        <v>587</v>
      </c>
      <c r="N111" s="130" t="s">
        <v>267</v>
      </c>
      <c r="O111" s="118" t="s">
        <v>26</v>
      </c>
      <c r="P111" s="129" t="s">
        <v>24</v>
      </c>
      <c r="Q111" s="114" t="s">
        <v>579</v>
      </c>
      <c r="R111" s="118"/>
      <c r="S111" s="108"/>
    </row>
    <row r="112" spans="1:19" ht="14.25" customHeight="1">
      <c r="A112" s="112">
        <v>112</v>
      </c>
      <c r="B112" s="119">
        <v>42471</v>
      </c>
      <c r="C112" s="116" t="s">
        <v>402</v>
      </c>
      <c r="D112" s="116" t="s">
        <v>379</v>
      </c>
      <c r="E112" s="116" t="s">
        <v>266</v>
      </c>
      <c r="F112" s="115" t="s">
        <v>615</v>
      </c>
      <c r="G112" s="126" t="s">
        <v>616</v>
      </c>
      <c r="H112" s="126"/>
      <c r="I112" s="129" t="s">
        <v>28</v>
      </c>
      <c r="J112" s="126">
        <v>0.5</v>
      </c>
      <c r="K112" s="119">
        <v>42475</v>
      </c>
      <c r="L112" s="119">
        <v>42472</v>
      </c>
      <c r="M112" s="130" t="s">
        <v>587</v>
      </c>
      <c r="N112" s="130" t="s">
        <v>267</v>
      </c>
      <c r="O112" s="118" t="s">
        <v>26</v>
      </c>
      <c r="P112" s="129" t="s">
        <v>24</v>
      </c>
      <c r="Q112" s="114" t="s">
        <v>579</v>
      </c>
      <c r="R112" s="118"/>
      <c r="S112" s="108"/>
    </row>
    <row r="113" spans="1:19" ht="67.5" customHeight="1">
      <c r="A113" s="112">
        <v>113</v>
      </c>
      <c r="B113" s="119">
        <v>42474</v>
      </c>
      <c r="C113" s="116" t="s">
        <v>402</v>
      </c>
      <c r="D113" s="116" t="s">
        <v>379</v>
      </c>
      <c r="E113" s="116" t="s">
        <v>266</v>
      </c>
      <c r="F113" s="115" t="s">
        <v>617</v>
      </c>
      <c r="G113" s="126" t="s">
        <v>618</v>
      </c>
      <c r="H113" s="126" t="s">
        <v>619</v>
      </c>
      <c r="I113" s="129" t="s">
        <v>30</v>
      </c>
      <c r="J113" s="126"/>
      <c r="K113" s="119">
        <v>42475</v>
      </c>
      <c r="L113" s="119">
        <v>42489</v>
      </c>
      <c r="M113" s="130" t="s">
        <v>587</v>
      </c>
      <c r="N113" s="130" t="s">
        <v>267</v>
      </c>
      <c r="O113" s="118" t="s">
        <v>26</v>
      </c>
      <c r="P113" s="129" t="s">
        <v>24</v>
      </c>
      <c r="Q113" s="114" t="s">
        <v>620</v>
      </c>
      <c r="R113" s="137" t="s">
        <v>216</v>
      </c>
      <c r="S113" s="108"/>
    </row>
    <row r="114" spans="1:19" ht="22.5" customHeight="1">
      <c r="A114" s="112">
        <v>114</v>
      </c>
      <c r="B114" s="119">
        <v>42466</v>
      </c>
      <c r="C114" s="116" t="s">
        <v>33</v>
      </c>
      <c r="D114" s="116" t="s">
        <v>32</v>
      </c>
      <c r="E114" s="116" t="s">
        <v>266</v>
      </c>
      <c r="F114" s="115" t="s">
        <v>34</v>
      </c>
      <c r="G114" s="126" t="s">
        <v>621</v>
      </c>
      <c r="H114" s="126"/>
      <c r="I114" s="113" t="s">
        <v>28</v>
      </c>
      <c r="J114" s="126"/>
      <c r="K114" s="119">
        <v>42482</v>
      </c>
      <c r="L114" s="119">
        <v>42489</v>
      </c>
      <c r="M114" s="130" t="s">
        <v>275</v>
      </c>
      <c r="N114" s="130" t="s">
        <v>267</v>
      </c>
      <c r="O114" s="129" t="s">
        <v>26</v>
      </c>
      <c r="P114" s="129" t="s">
        <v>24</v>
      </c>
      <c r="Q114" s="114" t="s">
        <v>46</v>
      </c>
      <c r="R114" s="118"/>
      <c r="S114" s="108"/>
    </row>
    <row r="115" spans="1:19" ht="56.25" customHeight="1">
      <c r="A115" s="112">
        <v>115</v>
      </c>
      <c r="B115" s="119">
        <v>42467</v>
      </c>
      <c r="C115" s="116" t="s">
        <v>35</v>
      </c>
      <c r="D115" s="116" t="s">
        <v>32</v>
      </c>
      <c r="E115" s="116" t="s">
        <v>266</v>
      </c>
      <c r="F115" s="200" t="s">
        <v>622</v>
      </c>
      <c r="G115" s="126" t="s">
        <v>623</v>
      </c>
      <c r="H115" s="126"/>
      <c r="I115" s="113" t="s">
        <v>28</v>
      </c>
      <c r="J115" s="126"/>
      <c r="K115" s="119">
        <v>42482</v>
      </c>
      <c r="L115" s="119">
        <v>42604</v>
      </c>
      <c r="M115" s="130" t="s">
        <v>275</v>
      </c>
      <c r="N115" s="130" t="s">
        <v>267</v>
      </c>
      <c r="O115" s="129" t="s">
        <v>26</v>
      </c>
      <c r="P115" s="129" t="s">
        <v>24</v>
      </c>
      <c r="Q115" s="114" t="s">
        <v>46</v>
      </c>
      <c r="R115" s="118"/>
      <c r="S115" s="108"/>
    </row>
    <row r="116" spans="1:19" ht="56.25" customHeight="1">
      <c r="A116" s="112">
        <v>116</v>
      </c>
      <c r="B116" s="119">
        <v>42467</v>
      </c>
      <c r="C116" s="116" t="s">
        <v>33</v>
      </c>
      <c r="D116" s="116" t="s">
        <v>32</v>
      </c>
      <c r="E116" s="116" t="s">
        <v>266</v>
      </c>
      <c r="F116" s="115" t="s">
        <v>36</v>
      </c>
      <c r="G116" s="126" t="s">
        <v>624</v>
      </c>
      <c r="H116" s="126"/>
      <c r="I116" s="113" t="s">
        <v>30</v>
      </c>
      <c r="J116" s="126"/>
      <c r="K116" s="119">
        <v>42482</v>
      </c>
      <c r="L116" s="119">
        <v>42594</v>
      </c>
      <c r="M116" s="130" t="s">
        <v>275</v>
      </c>
      <c r="N116" s="130" t="s">
        <v>267</v>
      </c>
      <c r="O116" s="129" t="s">
        <v>26</v>
      </c>
      <c r="P116" s="129" t="s">
        <v>24</v>
      </c>
      <c r="Q116" s="114" t="s">
        <v>46</v>
      </c>
      <c r="R116" s="118"/>
      <c r="S116" s="108"/>
    </row>
    <row r="117" spans="1:19" ht="22.5" customHeight="1">
      <c r="A117" s="112">
        <v>117</v>
      </c>
      <c r="B117" s="119">
        <v>42468</v>
      </c>
      <c r="C117" s="116" t="s">
        <v>33</v>
      </c>
      <c r="D117" s="116" t="s">
        <v>32</v>
      </c>
      <c r="E117" s="116" t="s">
        <v>266</v>
      </c>
      <c r="F117" s="115" t="s">
        <v>37</v>
      </c>
      <c r="G117" s="126" t="s">
        <v>625</v>
      </c>
      <c r="H117" s="126"/>
      <c r="I117" s="113" t="s">
        <v>30</v>
      </c>
      <c r="J117" s="126"/>
      <c r="K117" s="119">
        <v>42482</v>
      </c>
      <c r="L117" s="131">
        <v>42597</v>
      </c>
      <c r="M117" s="130" t="s">
        <v>275</v>
      </c>
      <c r="N117" s="130" t="s">
        <v>267</v>
      </c>
      <c r="O117" s="129" t="s">
        <v>26</v>
      </c>
      <c r="P117" s="129" t="s">
        <v>24</v>
      </c>
      <c r="Q117" s="114" t="s">
        <v>46</v>
      </c>
      <c r="R117" s="118"/>
      <c r="S117" s="108"/>
    </row>
    <row r="118" spans="1:19" ht="45" customHeight="1">
      <c r="A118" s="112">
        <v>118</v>
      </c>
      <c r="B118" s="119">
        <v>42472</v>
      </c>
      <c r="C118" s="116" t="s">
        <v>38</v>
      </c>
      <c r="D118" s="116" t="s">
        <v>32</v>
      </c>
      <c r="E118" s="116" t="s">
        <v>266</v>
      </c>
      <c r="F118" s="115" t="s">
        <v>39</v>
      </c>
      <c r="G118" s="126" t="s">
        <v>626</v>
      </c>
      <c r="H118" s="126"/>
      <c r="I118" s="113" t="s">
        <v>30</v>
      </c>
      <c r="J118" s="126">
        <v>0.1</v>
      </c>
      <c r="K118" s="119">
        <v>42482</v>
      </c>
      <c r="L118" s="119">
        <v>42523</v>
      </c>
      <c r="M118" s="130" t="s">
        <v>275</v>
      </c>
      <c r="N118" s="130" t="s">
        <v>267</v>
      </c>
      <c r="O118" s="129" t="s">
        <v>26</v>
      </c>
      <c r="P118" s="129" t="s">
        <v>24</v>
      </c>
      <c r="Q118" s="114" t="s">
        <v>46</v>
      </c>
      <c r="R118" s="118"/>
      <c r="S118" s="149" t="s">
        <v>627</v>
      </c>
    </row>
    <row r="119" spans="1:19" ht="22.5">
      <c r="A119" s="112">
        <v>119</v>
      </c>
      <c r="B119" s="119">
        <v>42472</v>
      </c>
      <c r="C119" s="116" t="s">
        <v>40</v>
      </c>
      <c r="D119" s="116" t="s">
        <v>32</v>
      </c>
      <c r="E119" s="116" t="s">
        <v>266</v>
      </c>
      <c r="F119" s="115" t="s">
        <v>41</v>
      </c>
      <c r="G119" s="126" t="s">
        <v>628</v>
      </c>
      <c r="H119" s="126"/>
      <c r="I119" s="113" t="s">
        <v>30</v>
      </c>
      <c r="J119" s="126">
        <v>0.3</v>
      </c>
      <c r="K119" s="119">
        <v>42482</v>
      </c>
      <c r="L119" s="119">
        <v>42514</v>
      </c>
      <c r="M119" s="130" t="s">
        <v>275</v>
      </c>
      <c r="N119" s="130" t="s">
        <v>267</v>
      </c>
      <c r="O119" s="129" t="s">
        <v>26</v>
      </c>
      <c r="P119" s="129" t="s">
        <v>24</v>
      </c>
      <c r="Q119" s="114" t="s">
        <v>46</v>
      </c>
      <c r="R119" s="118"/>
      <c r="S119" s="149" t="s">
        <v>629</v>
      </c>
    </row>
    <row r="120" spans="1:19" ht="33.75" customHeight="1">
      <c r="A120" s="112">
        <v>120</v>
      </c>
      <c r="B120" s="123">
        <v>42474</v>
      </c>
      <c r="C120" s="138" t="s">
        <v>35</v>
      </c>
      <c r="D120" s="138" t="s">
        <v>32</v>
      </c>
      <c r="E120" s="138" t="s">
        <v>266</v>
      </c>
      <c r="F120" s="139" t="s">
        <v>42</v>
      </c>
      <c r="G120" s="126" t="s">
        <v>630</v>
      </c>
      <c r="H120" s="140"/>
      <c r="I120" s="113" t="s">
        <v>28</v>
      </c>
      <c r="J120" s="126">
        <v>0.2</v>
      </c>
      <c r="K120" s="119">
        <v>42482</v>
      </c>
      <c r="L120" s="119">
        <v>42567</v>
      </c>
      <c r="M120" s="130" t="s">
        <v>275</v>
      </c>
      <c r="N120" s="130" t="s">
        <v>267</v>
      </c>
      <c r="O120" s="129" t="s">
        <v>26</v>
      </c>
      <c r="P120" s="129" t="s">
        <v>24</v>
      </c>
      <c r="Q120" s="114" t="s">
        <v>46</v>
      </c>
      <c r="R120" s="118"/>
      <c r="S120" s="108"/>
    </row>
    <row r="121" spans="1:19" ht="56.25">
      <c r="A121" s="112">
        <v>121</v>
      </c>
      <c r="B121" s="146">
        <v>42478</v>
      </c>
      <c r="C121" s="116" t="s">
        <v>40</v>
      </c>
      <c r="D121" s="142" t="s">
        <v>32</v>
      </c>
      <c r="E121" s="138" t="s">
        <v>266</v>
      </c>
      <c r="F121" s="144" t="s">
        <v>631</v>
      </c>
      <c r="G121" s="126" t="s">
        <v>632</v>
      </c>
      <c r="H121" s="143"/>
      <c r="I121" s="113" t="s">
        <v>30</v>
      </c>
      <c r="J121" s="126">
        <v>0</v>
      </c>
      <c r="K121" s="119">
        <v>42482</v>
      </c>
      <c r="L121" s="119">
        <v>42514</v>
      </c>
      <c r="M121" s="130" t="s">
        <v>275</v>
      </c>
      <c r="N121" s="130" t="s">
        <v>267</v>
      </c>
      <c r="O121" s="129" t="s">
        <v>26</v>
      </c>
      <c r="P121" s="129" t="s">
        <v>24</v>
      </c>
      <c r="Q121" s="114" t="s">
        <v>46</v>
      </c>
      <c r="R121" s="118"/>
      <c r="S121" s="149" t="s">
        <v>629</v>
      </c>
    </row>
    <row r="122" spans="1:19" ht="14.25" customHeight="1">
      <c r="A122" s="112">
        <v>122</v>
      </c>
      <c r="B122" s="119">
        <v>42479</v>
      </c>
      <c r="C122" s="116" t="s">
        <v>429</v>
      </c>
      <c r="D122" s="116" t="s">
        <v>379</v>
      </c>
      <c r="E122" s="129" t="s">
        <v>596</v>
      </c>
      <c r="F122" s="145" t="s">
        <v>633</v>
      </c>
      <c r="G122" s="126" t="s">
        <v>634</v>
      </c>
      <c r="H122" s="143"/>
      <c r="I122" s="129" t="s">
        <v>30</v>
      </c>
      <c r="J122" s="126"/>
      <c r="K122" s="119">
        <v>42482</v>
      </c>
      <c r="L122" s="119">
        <v>42485</v>
      </c>
      <c r="M122" s="130" t="s">
        <v>587</v>
      </c>
      <c r="N122" s="130" t="s">
        <v>267</v>
      </c>
      <c r="O122" s="129" t="s">
        <v>26</v>
      </c>
      <c r="P122" s="129" t="s">
        <v>24</v>
      </c>
      <c r="Q122" s="114" t="s">
        <v>635</v>
      </c>
      <c r="R122" s="118"/>
      <c r="S122" s="108"/>
    </row>
    <row r="123" spans="1:19" ht="56.25" customHeight="1">
      <c r="A123" s="112">
        <v>123</v>
      </c>
      <c r="B123" s="119">
        <v>42479</v>
      </c>
      <c r="C123" s="116" t="s">
        <v>429</v>
      </c>
      <c r="D123" s="116" t="s">
        <v>379</v>
      </c>
      <c r="E123" s="129" t="s">
        <v>596</v>
      </c>
      <c r="F123" s="160" t="s">
        <v>633</v>
      </c>
      <c r="G123" s="126" t="s">
        <v>636</v>
      </c>
      <c r="H123" s="141"/>
      <c r="I123" s="129" t="s">
        <v>30</v>
      </c>
      <c r="J123" s="126"/>
      <c r="K123" s="119">
        <v>42482</v>
      </c>
      <c r="L123" s="119">
        <v>42485</v>
      </c>
      <c r="M123" s="130" t="s">
        <v>587</v>
      </c>
      <c r="N123" s="130" t="s">
        <v>267</v>
      </c>
      <c r="O123" s="129" t="s">
        <v>26</v>
      </c>
      <c r="P123" s="129" t="s">
        <v>24</v>
      </c>
      <c r="Q123" s="114" t="s">
        <v>620</v>
      </c>
      <c r="R123" s="118"/>
      <c r="S123" s="108"/>
    </row>
    <row r="124" spans="1:19" ht="33.75" customHeight="1">
      <c r="A124" s="112">
        <v>124</v>
      </c>
      <c r="B124" s="119">
        <v>42479</v>
      </c>
      <c r="C124" s="116" t="s">
        <v>402</v>
      </c>
      <c r="D124" s="116" t="s">
        <v>379</v>
      </c>
      <c r="E124" s="129" t="s">
        <v>596</v>
      </c>
      <c r="F124" s="115" t="s">
        <v>637</v>
      </c>
      <c r="G124" s="126" t="s">
        <v>638</v>
      </c>
      <c r="H124" s="126"/>
      <c r="I124" s="129" t="s">
        <v>30</v>
      </c>
      <c r="J124" s="126"/>
      <c r="K124" s="119">
        <v>42482</v>
      </c>
      <c r="L124" s="119">
        <v>42489</v>
      </c>
      <c r="M124" s="130" t="s">
        <v>587</v>
      </c>
      <c r="N124" s="130" t="s">
        <v>267</v>
      </c>
      <c r="O124" s="129" t="s">
        <v>26</v>
      </c>
      <c r="P124" s="129" t="s">
        <v>24</v>
      </c>
      <c r="Q124" s="114" t="s">
        <v>635</v>
      </c>
      <c r="R124" s="118"/>
      <c r="S124" s="108"/>
    </row>
    <row r="125" spans="1:19" ht="22.5">
      <c r="A125" s="112">
        <v>125</v>
      </c>
      <c r="B125" s="119">
        <v>42480</v>
      </c>
      <c r="C125" s="116" t="s">
        <v>44</v>
      </c>
      <c r="D125" s="116" t="s">
        <v>32</v>
      </c>
      <c r="E125" s="129" t="s">
        <v>596</v>
      </c>
      <c r="F125" s="115" t="s">
        <v>45</v>
      </c>
      <c r="G125" s="126" t="s">
        <v>639</v>
      </c>
      <c r="H125" s="126"/>
      <c r="I125" s="113" t="s">
        <v>28</v>
      </c>
      <c r="J125" s="129">
        <v>0.5</v>
      </c>
      <c r="K125" s="119">
        <v>42482</v>
      </c>
      <c r="L125" s="119">
        <v>42518</v>
      </c>
      <c r="M125" s="130" t="s">
        <v>275</v>
      </c>
      <c r="N125" s="130" t="s">
        <v>267</v>
      </c>
      <c r="O125" s="129" t="s">
        <v>26</v>
      </c>
      <c r="P125" s="111" t="s">
        <v>24</v>
      </c>
      <c r="Q125" s="114" t="s">
        <v>46</v>
      </c>
      <c r="R125" s="118"/>
      <c r="S125" s="108"/>
    </row>
    <row r="126" spans="1:19" ht="101.25" customHeight="1">
      <c r="A126" s="112">
        <v>126</v>
      </c>
      <c r="B126" s="119">
        <v>42474</v>
      </c>
      <c r="C126" s="116" t="s">
        <v>429</v>
      </c>
      <c r="D126" s="116" t="s">
        <v>379</v>
      </c>
      <c r="E126" s="129" t="s">
        <v>596</v>
      </c>
      <c r="F126" s="115" t="s">
        <v>640</v>
      </c>
      <c r="G126" s="126" t="s">
        <v>641</v>
      </c>
      <c r="H126" s="126"/>
      <c r="I126" s="113" t="s">
        <v>30</v>
      </c>
      <c r="J126" s="126"/>
      <c r="K126" s="119">
        <v>42482</v>
      </c>
      <c r="L126" s="119">
        <v>42489</v>
      </c>
      <c r="M126" s="130" t="s">
        <v>587</v>
      </c>
      <c r="N126" s="130" t="s">
        <v>267</v>
      </c>
      <c r="O126" s="129" t="s">
        <v>26</v>
      </c>
      <c r="P126" s="129" t="s">
        <v>24</v>
      </c>
      <c r="Q126" s="114" t="s">
        <v>620</v>
      </c>
      <c r="R126" s="133" t="s">
        <v>215</v>
      </c>
      <c r="S126" s="108"/>
    </row>
    <row r="127" spans="1:19" ht="90" customHeight="1">
      <c r="A127" s="112">
        <v>127</v>
      </c>
      <c r="B127" s="119">
        <v>42485</v>
      </c>
      <c r="C127" s="116" t="s">
        <v>402</v>
      </c>
      <c r="D127" s="116" t="s">
        <v>379</v>
      </c>
      <c r="E127" s="129" t="s">
        <v>596</v>
      </c>
      <c r="F127" s="115" t="s">
        <v>642</v>
      </c>
      <c r="G127" s="126" t="s">
        <v>643</v>
      </c>
      <c r="H127" s="126" t="s">
        <v>644</v>
      </c>
      <c r="I127" s="113" t="s">
        <v>30</v>
      </c>
      <c r="J127" s="126"/>
      <c r="K127" s="119">
        <v>42489</v>
      </c>
      <c r="L127" s="119">
        <v>42489</v>
      </c>
      <c r="M127" s="130" t="s">
        <v>587</v>
      </c>
      <c r="N127" s="130" t="s">
        <v>267</v>
      </c>
      <c r="O127" s="129" t="s">
        <v>26</v>
      </c>
      <c r="P127" s="129" t="s">
        <v>24</v>
      </c>
      <c r="Q127" s="114" t="s">
        <v>645</v>
      </c>
      <c r="R127" s="137" t="s">
        <v>216</v>
      </c>
      <c r="S127" s="108"/>
    </row>
    <row r="128" spans="1:19" ht="22.5">
      <c r="A128" s="112">
        <v>128</v>
      </c>
      <c r="B128" s="119">
        <v>42482</v>
      </c>
      <c r="C128" s="116" t="s">
        <v>43</v>
      </c>
      <c r="D128" s="116" t="s">
        <v>32</v>
      </c>
      <c r="E128" s="129" t="s">
        <v>596</v>
      </c>
      <c r="F128" s="115" t="s">
        <v>47</v>
      </c>
      <c r="G128" s="126" t="s">
        <v>646</v>
      </c>
      <c r="H128" s="126"/>
      <c r="I128" s="113" t="s">
        <v>28</v>
      </c>
      <c r="J128" s="129">
        <v>0.5</v>
      </c>
      <c r="K128" s="119">
        <v>42489</v>
      </c>
      <c r="L128" s="119">
        <v>42518</v>
      </c>
      <c r="M128" s="130" t="s">
        <v>275</v>
      </c>
      <c r="N128" s="130" t="s">
        <v>267</v>
      </c>
      <c r="O128" s="129" t="s">
        <v>26</v>
      </c>
      <c r="P128" s="129" t="s">
        <v>24</v>
      </c>
      <c r="Q128" s="114" t="s">
        <v>647</v>
      </c>
      <c r="R128" s="137"/>
      <c r="S128" s="108"/>
    </row>
    <row r="129" spans="1:19" ht="14.25" customHeight="1">
      <c r="A129" s="112">
        <v>129</v>
      </c>
      <c r="B129" s="119">
        <v>42485</v>
      </c>
      <c r="C129" s="119" t="s">
        <v>43</v>
      </c>
      <c r="D129" s="119" t="s">
        <v>32</v>
      </c>
      <c r="E129" s="129" t="s">
        <v>596</v>
      </c>
      <c r="F129" s="147" t="s">
        <v>648</v>
      </c>
      <c r="G129" s="126" t="s">
        <v>649</v>
      </c>
      <c r="H129" s="126"/>
      <c r="I129" s="113" t="s">
        <v>30</v>
      </c>
      <c r="J129" s="126"/>
      <c r="K129" s="119">
        <v>42489</v>
      </c>
      <c r="L129" s="119">
        <v>42523</v>
      </c>
      <c r="M129" s="130" t="s">
        <v>275</v>
      </c>
      <c r="N129" s="130" t="s">
        <v>267</v>
      </c>
      <c r="O129" s="129" t="s">
        <v>26</v>
      </c>
      <c r="P129" s="111" t="s">
        <v>24</v>
      </c>
      <c r="Q129" s="114" t="s">
        <v>650</v>
      </c>
      <c r="R129" s="118"/>
      <c r="S129" s="108"/>
    </row>
    <row r="130" spans="1:19" ht="45">
      <c r="A130" s="112">
        <v>130</v>
      </c>
      <c r="B130" s="119">
        <v>42485</v>
      </c>
      <c r="C130" s="116" t="s">
        <v>589</v>
      </c>
      <c r="D130" s="116" t="s">
        <v>590</v>
      </c>
      <c r="E130" s="129" t="s">
        <v>266</v>
      </c>
      <c r="F130" s="126" t="s">
        <v>651</v>
      </c>
      <c r="G130" s="126" t="s">
        <v>652</v>
      </c>
      <c r="H130" s="126" t="s">
        <v>592</v>
      </c>
      <c r="I130" s="129" t="s">
        <v>30</v>
      </c>
      <c r="J130" s="129">
        <v>0.5</v>
      </c>
      <c r="K130" s="131">
        <v>42489</v>
      </c>
      <c r="L130" s="131">
        <v>42493</v>
      </c>
      <c r="M130" s="130" t="s">
        <v>275</v>
      </c>
      <c r="N130" s="130" t="s">
        <v>267</v>
      </c>
      <c r="O130" s="118" t="s">
        <v>25</v>
      </c>
      <c r="P130" s="118" t="s">
        <v>24</v>
      </c>
      <c r="Q130" s="114" t="s">
        <v>593</v>
      </c>
      <c r="R130" s="118" t="s">
        <v>594</v>
      </c>
      <c r="S130" s="108"/>
    </row>
    <row r="131" spans="1:19" s="35" customFormat="1" ht="78.75" customHeight="1">
      <c r="A131" s="112">
        <v>131</v>
      </c>
      <c r="B131" s="177">
        <v>42488</v>
      </c>
      <c r="C131" s="178" t="s">
        <v>35</v>
      </c>
      <c r="D131" s="178" t="s">
        <v>32</v>
      </c>
      <c r="E131" s="179" t="s">
        <v>266</v>
      </c>
      <c r="F131" s="180" t="s">
        <v>48</v>
      </c>
      <c r="G131" s="166" t="s">
        <v>653</v>
      </c>
      <c r="H131" s="166"/>
      <c r="I131" s="181" t="s">
        <v>30</v>
      </c>
      <c r="J131" s="166">
        <v>0.3</v>
      </c>
      <c r="K131" s="182">
        <v>42534</v>
      </c>
      <c r="L131" s="182">
        <v>42567</v>
      </c>
      <c r="M131" s="183" t="s">
        <v>275</v>
      </c>
      <c r="N131" s="183" t="s">
        <v>267</v>
      </c>
      <c r="O131" s="184" t="s">
        <v>26</v>
      </c>
      <c r="P131" s="112" t="s">
        <v>24</v>
      </c>
      <c r="Q131" s="185" t="s">
        <v>654</v>
      </c>
      <c r="R131" s="184"/>
      <c r="S131" s="110"/>
    </row>
    <row r="132" spans="1:19" ht="56.25" customHeight="1">
      <c r="A132" s="112">
        <v>132</v>
      </c>
      <c r="B132" s="119">
        <v>42485</v>
      </c>
      <c r="C132" s="116" t="s">
        <v>429</v>
      </c>
      <c r="D132" s="116" t="s">
        <v>379</v>
      </c>
      <c r="E132" s="116" t="s">
        <v>266</v>
      </c>
      <c r="F132" s="115" t="s">
        <v>655</v>
      </c>
      <c r="G132" s="126" t="s">
        <v>656</v>
      </c>
      <c r="H132" s="126"/>
      <c r="I132" s="113" t="s">
        <v>28</v>
      </c>
      <c r="J132" s="126"/>
      <c r="K132" s="131">
        <v>42489</v>
      </c>
      <c r="L132" s="119">
        <v>42489</v>
      </c>
      <c r="M132" s="130" t="s">
        <v>587</v>
      </c>
      <c r="N132" s="130" t="s">
        <v>267</v>
      </c>
      <c r="O132" s="129" t="s">
        <v>26</v>
      </c>
      <c r="P132" s="129" t="s">
        <v>24</v>
      </c>
      <c r="Q132" s="129" t="s">
        <v>657</v>
      </c>
      <c r="R132" s="126" t="s">
        <v>218</v>
      </c>
      <c r="S132" s="108"/>
    </row>
    <row r="133" spans="1:19" ht="33.75">
      <c r="A133" s="112">
        <v>133</v>
      </c>
      <c r="B133" s="119">
        <v>42481</v>
      </c>
      <c r="C133" s="116" t="s">
        <v>448</v>
      </c>
      <c r="D133" s="116" t="s">
        <v>32</v>
      </c>
      <c r="E133" s="116" t="s">
        <v>266</v>
      </c>
      <c r="F133" s="115" t="s">
        <v>658</v>
      </c>
      <c r="G133" s="126" t="s">
        <v>659</v>
      </c>
      <c r="H133" s="126"/>
      <c r="I133" s="113" t="s">
        <v>30</v>
      </c>
      <c r="J133" s="129">
        <v>0.5</v>
      </c>
      <c r="K133" s="131">
        <v>42496</v>
      </c>
      <c r="L133" s="131">
        <v>42509</v>
      </c>
      <c r="M133" s="130" t="s">
        <v>275</v>
      </c>
      <c r="N133" s="130" t="s">
        <v>267</v>
      </c>
      <c r="O133" s="129" t="s">
        <v>26</v>
      </c>
      <c r="P133" s="129" t="s">
        <v>24</v>
      </c>
      <c r="Q133" s="129" t="s">
        <v>660</v>
      </c>
      <c r="R133" s="140"/>
      <c r="S133" s="108"/>
    </row>
    <row r="134" spans="1:19" ht="22.5">
      <c r="A134" s="112">
        <v>134</v>
      </c>
      <c r="B134" s="119">
        <v>42485</v>
      </c>
      <c r="C134" s="116" t="s">
        <v>40</v>
      </c>
      <c r="D134" s="116" t="s">
        <v>32</v>
      </c>
      <c r="E134" s="116" t="s">
        <v>266</v>
      </c>
      <c r="F134" s="115">
        <v>20160405058</v>
      </c>
      <c r="G134" s="126" t="s">
        <v>51</v>
      </c>
      <c r="H134" s="126"/>
      <c r="I134" s="113" t="s">
        <v>30</v>
      </c>
      <c r="J134" s="126">
        <v>0</v>
      </c>
      <c r="K134" s="131">
        <v>42496</v>
      </c>
      <c r="L134" s="119">
        <v>42514</v>
      </c>
      <c r="M134" s="130" t="s">
        <v>275</v>
      </c>
      <c r="N134" s="130" t="s">
        <v>267</v>
      </c>
      <c r="O134" s="129" t="s">
        <v>26</v>
      </c>
      <c r="P134" s="111" t="s">
        <v>24</v>
      </c>
      <c r="Q134" s="114" t="s">
        <v>661</v>
      </c>
      <c r="R134" s="118"/>
      <c r="S134" s="149" t="s">
        <v>629</v>
      </c>
    </row>
    <row r="135" spans="1:19" ht="33.75">
      <c r="A135" s="112">
        <v>135</v>
      </c>
      <c r="B135" s="119">
        <v>42489</v>
      </c>
      <c r="C135" s="116" t="s">
        <v>49</v>
      </c>
      <c r="D135" s="116" t="s">
        <v>32</v>
      </c>
      <c r="E135" s="116" t="s">
        <v>266</v>
      </c>
      <c r="F135" s="115" t="s">
        <v>50</v>
      </c>
      <c r="G135" s="126" t="s">
        <v>662</v>
      </c>
      <c r="H135" s="126"/>
      <c r="I135" s="113" t="s">
        <v>30</v>
      </c>
      <c r="J135" s="126">
        <v>0</v>
      </c>
      <c r="K135" s="131">
        <v>42496</v>
      </c>
      <c r="L135" s="119">
        <v>42514</v>
      </c>
      <c r="M135" s="130" t="s">
        <v>275</v>
      </c>
      <c r="N135" s="130" t="s">
        <v>267</v>
      </c>
      <c r="O135" s="129" t="s">
        <v>26</v>
      </c>
      <c r="P135" s="111" t="s">
        <v>24</v>
      </c>
      <c r="Q135" s="114" t="s">
        <v>661</v>
      </c>
      <c r="R135" s="118"/>
      <c r="S135" s="149" t="s">
        <v>629</v>
      </c>
    </row>
    <row r="136" spans="1:19" ht="14.25" customHeight="1">
      <c r="A136" s="112">
        <v>136</v>
      </c>
      <c r="B136" s="119">
        <v>42487</v>
      </c>
      <c r="C136" s="116" t="s">
        <v>43</v>
      </c>
      <c r="D136" s="116" t="s">
        <v>32</v>
      </c>
      <c r="E136" s="116" t="s">
        <v>266</v>
      </c>
      <c r="F136" s="115" t="s">
        <v>663</v>
      </c>
      <c r="G136" s="126" t="s">
        <v>664</v>
      </c>
      <c r="H136" s="126"/>
      <c r="I136" s="113" t="s">
        <v>30</v>
      </c>
      <c r="J136" s="126"/>
      <c r="K136" s="131">
        <v>42496</v>
      </c>
      <c r="L136" s="131">
        <v>42597</v>
      </c>
      <c r="M136" s="130" t="s">
        <v>275</v>
      </c>
      <c r="N136" s="130" t="s">
        <v>267</v>
      </c>
      <c r="O136" s="129" t="s">
        <v>26</v>
      </c>
      <c r="P136" s="111" t="s">
        <v>24</v>
      </c>
      <c r="Q136" s="114" t="s">
        <v>665</v>
      </c>
      <c r="R136" s="118"/>
      <c r="S136" s="108"/>
    </row>
    <row r="137" spans="1:19" ht="22.5">
      <c r="A137" s="112">
        <v>137</v>
      </c>
      <c r="B137" s="119">
        <v>42489</v>
      </c>
      <c r="C137" s="116" t="s">
        <v>429</v>
      </c>
      <c r="D137" s="116" t="s">
        <v>379</v>
      </c>
      <c r="E137" s="116" t="s">
        <v>266</v>
      </c>
      <c r="F137" s="115" t="s">
        <v>666</v>
      </c>
      <c r="G137" s="126" t="s">
        <v>667</v>
      </c>
      <c r="H137" s="126" t="s">
        <v>668</v>
      </c>
      <c r="I137" s="113" t="s">
        <v>30</v>
      </c>
      <c r="J137" s="126">
        <v>0.5</v>
      </c>
      <c r="K137" s="131">
        <v>42496</v>
      </c>
      <c r="L137" s="131">
        <v>42501</v>
      </c>
      <c r="M137" s="130" t="s">
        <v>587</v>
      </c>
      <c r="N137" s="130" t="s">
        <v>267</v>
      </c>
      <c r="O137" s="129" t="s">
        <v>26</v>
      </c>
      <c r="P137" s="129" t="s">
        <v>24</v>
      </c>
      <c r="Q137" s="114" t="s">
        <v>645</v>
      </c>
      <c r="R137" s="118"/>
      <c r="S137" s="108"/>
    </row>
    <row r="138" spans="1:19" ht="112.5">
      <c r="A138" s="112">
        <v>138</v>
      </c>
      <c r="B138" s="119">
        <v>42489</v>
      </c>
      <c r="C138" s="116" t="s">
        <v>429</v>
      </c>
      <c r="D138" s="116" t="s">
        <v>379</v>
      </c>
      <c r="E138" s="116" t="s">
        <v>266</v>
      </c>
      <c r="F138" s="115" t="s">
        <v>541</v>
      </c>
      <c r="G138" s="126" t="s">
        <v>669</v>
      </c>
      <c r="H138" s="126" t="s">
        <v>670</v>
      </c>
      <c r="I138" s="113" t="s">
        <v>30</v>
      </c>
      <c r="J138" s="126">
        <v>1</v>
      </c>
      <c r="K138" s="131">
        <v>42496</v>
      </c>
      <c r="L138" s="131">
        <v>42501</v>
      </c>
      <c r="M138" s="130" t="s">
        <v>587</v>
      </c>
      <c r="N138" s="130" t="s">
        <v>267</v>
      </c>
      <c r="O138" s="129" t="s">
        <v>26</v>
      </c>
      <c r="P138" s="129" t="s">
        <v>24</v>
      </c>
      <c r="Q138" s="114" t="s">
        <v>645</v>
      </c>
      <c r="R138" s="118"/>
      <c r="S138" s="108"/>
    </row>
    <row r="139" spans="1:19" ht="67.5" customHeight="1">
      <c r="A139" s="112">
        <v>139</v>
      </c>
      <c r="B139" s="119">
        <v>42489</v>
      </c>
      <c r="C139" s="116" t="s">
        <v>429</v>
      </c>
      <c r="D139" s="116" t="s">
        <v>379</v>
      </c>
      <c r="E139" s="116" t="s">
        <v>266</v>
      </c>
      <c r="F139" s="115" t="s">
        <v>671</v>
      </c>
      <c r="G139" s="126" t="s">
        <v>672</v>
      </c>
      <c r="H139" s="126" t="s">
        <v>673</v>
      </c>
      <c r="I139" s="113" t="s">
        <v>30</v>
      </c>
      <c r="J139" s="126">
        <v>0.1</v>
      </c>
      <c r="K139" s="131">
        <v>42496</v>
      </c>
      <c r="L139" s="131">
        <v>42567</v>
      </c>
      <c r="M139" s="130" t="s">
        <v>587</v>
      </c>
      <c r="N139" s="130" t="s">
        <v>267</v>
      </c>
      <c r="O139" s="129" t="s">
        <v>26</v>
      </c>
      <c r="P139" s="129" t="s">
        <v>24</v>
      </c>
      <c r="Q139" s="114" t="s">
        <v>645</v>
      </c>
      <c r="R139" s="118"/>
      <c r="S139" s="108"/>
    </row>
    <row r="140" spans="1:19" ht="45">
      <c r="A140" s="112">
        <v>140</v>
      </c>
      <c r="B140" s="119">
        <v>42489</v>
      </c>
      <c r="C140" s="116" t="s">
        <v>429</v>
      </c>
      <c r="D140" s="116" t="s">
        <v>379</v>
      </c>
      <c r="E140" s="116" t="s">
        <v>266</v>
      </c>
      <c r="F140" s="115" t="s">
        <v>554</v>
      </c>
      <c r="G140" s="126" t="s">
        <v>674</v>
      </c>
      <c r="H140" s="126" t="s">
        <v>675</v>
      </c>
      <c r="I140" s="113" t="s">
        <v>30</v>
      </c>
      <c r="J140" s="126">
        <v>0.5</v>
      </c>
      <c r="K140" s="131">
        <v>42496</v>
      </c>
      <c r="L140" s="131">
        <v>42501</v>
      </c>
      <c r="M140" s="130" t="s">
        <v>587</v>
      </c>
      <c r="N140" s="130" t="s">
        <v>267</v>
      </c>
      <c r="O140" s="129" t="s">
        <v>26</v>
      </c>
      <c r="P140" s="129" t="s">
        <v>24</v>
      </c>
      <c r="Q140" s="114" t="s">
        <v>645</v>
      </c>
      <c r="R140" s="118"/>
      <c r="S140" s="108"/>
    </row>
    <row r="141" spans="1:19" ht="191.25" customHeight="1">
      <c r="A141" s="112">
        <v>141</v>
      </c>
      <c r="B141" s="119">
        <v>42489</v>
      </c>
      <c r="C141" s="116" t="s">
        <v>429</v>
      </c>
      <c r="D141" s="116" t="s">
        <v>379</v>
      </c>
      <c r="E141" s="116" t="s">
        <v>266</v>
      </c>
      <c r="F141" s="115" t="s">
        <v>676</v>
      </c>
      <c r="G141" s="126" t="s">
        <v>677</v>
      </c>
      <c r="H141" s="126" t="s">
        <v>678</v>
      </c>
      <c r="I141" s="113" t="s">
        <v>30</v>
      </c>
      <c r="J141" s="111"/>
      <c r="K141" s="131">
        <v>42496</v>
      </c>
      <c r="L141" s="131"/>
      <c r="M141" s="130" t="s">
        <v>587</v>
      </c>
      <c r="N141" s="130" t="s">
        <v>267</v>
      </c>
      <c r="O141" s="129" t="s">
        <v>26</v>
      </c>
      <c r="P141" s="129" t="s">
        <v>139</v>
      </c>
      <c r="Q141" s="114" t="s">
        <v>645</v>
      </c>
      <c r="R141" s="126" t="s">
        <v>679</v>
      </c>
      <c r="S141" s="108"/>
    </row>
    <row r="142" spans="1:19" ht="14.25" customHeight="1">
      <c r="A142" s="112">
        <v>142</v>
      </c>
      <c r="B142" s="119">
        <v>42488</v>
      </c>
      <c r="C142" s="116" t="s">
        <v>43</v>
      </c>
      <c r="D142" s="116" t="s">
        <v>32</v>
      </c>
      <c r="E142" s="116" t="s">
        <v>266</v>
      </c>
      <c r="F142" s="115" t="s">
        <v>58</v>
      </c>
      <c r="G142" s="126" t="s">
        <v>59</v>
      </c>
      <c r="H142" s="126"/>
      <c r="I142" s="113" t="s">
        <v>30</v>
      </c>
      <c r="J142" s="111"/>
      <c r="K142" s="131">
        <v>42496</v>
      </c>
      <c r="L142" s="119">
        <v>42523</v>
      </c>
      <c r="M142" s="130" t="s">
        <v>275</v>
      </c>
      <c r="N142" s="130" t="s">
        <v>267</v>
      </c>
      <c r="O142" s="129" t="s">
        <v>26</v>
      </c>
      <c r="P142" s="129" t="s">
        <v>24</v>
      </c>
      <c r="Q142" s="114" t="s">
        <v>680</v>
      </c>
      <c r="R142" s="118"/>
      <c r="S142" s="149" t="s">
        <v>627</v>
      </c>
    </row>
    <row r="143" spans="1:19" ht="14.25" customHeight="1">
      <c r="A143" s="112">
        <v>143</v>
      </c>
      <c r="B143" s="119">
        <v>42489</v>
      </c>
      <c r="C143" s="116" t="s">
        <v>43</v>
      </c>
      <c r="D143" s="116" t="s">
        <v>32</v>
      </c>
      <c r="E143" s="116" t="s">
        <v>266</v>
      </c>
      <c r="F143" s="115" t="s">
        <v>52</v>
      </c>
      <c r="G143" s="126" t="s">
        <v>53</v>
      </c>
      <c r="H143" s="126"/>
      <c r="I143" s="113" t="s">
        <v>28</v>
      </c>
      <c r="J143" s="111"/>
      <c r="K143" s="131">
        <v>42496</v>
      </c>
      <c r="L143" s="131">
        <v>42597</v>
      </c>
      <c r="M143" s="130" t="s">
        <v>275</v>
      </c>
      <c r="N143" s="130" t="s">
        <v>267</v>
      </c>
      <c r="O143" s="129" t="s">
        <v>26</v>
      </c>
      <c r="P143" s="111" t="s">
        <v>24</v>
      </c>
      <c r="Q143" s="114" t="s">
        <v>681</v>
      </c>
      <c r="R143" s="118"/>
      <c r="S143" s="108"/>
    </row>
    <row r="144" spans="1:19" ht="14.25" customHeight="1">
      <c r="A144" s="112">
        <v>144</v>
      </c>
      <c r="B144" s="119">
        <v>42490</v>
      </c>
      <c r="C144" s="116" t="s">
        <v>49</v>
      </c>
      <c r="D144" s="116" t="s">
        <v>32</v>
      </c>
      <c r="E144" s="116" t="s">
        <v>266</v>
      </c>
      <c r="F144" s="115" t="s">
        <v>54</v>
      </c>
      <c r="G144" s="126" t="s">
        <v>55</v>
      </c>
      <c r="H144" s="126"/>
      <c r="I144" s="113" t="s">
        <v>30</v>
      </c>
      <c r="J144" s="111"/>
      <c r="K144" s="131">
        <v>42496</v>
      </c>
      <c r="L144" s="119">
        <v>42523</v>
      </c>
      <c r="M144" s="130" t="s">
        <v>275</v>
      </c>
      <c r="N144" s="130" t="s">
        <v>267</v>
      </c>
      <c r="O144" s="129" t="s">
        <v>26</v>
      </c>
      <c r="P144" s="111" t="s">
        <v>24</v>
      </c>
      <c r="Q144" s="114" t="s">
        <v>682</v>
      </c>
      <c r="R144" s="118"/>
      <c r="S144" s="149" t="s">
        <v>629</v>
      </c>
    </row>
    <row r="145" spans="1:19" s="35" customFormat="1" ht="56.25" customHeight="1">
      <c r="A145" s="112">
        <v>145</v>
      </c>
      <c r="B145" s="177">
        <v>42490</v>
      </c>
      <c r="C145" s="178" t="s">
        <v>49</v>
      </c>
      <c r="D145" s="178" t="s">
        <v>32</v>
      </c>
      <c r="E145" s="178" t="s">
        <v>266</v>
      </c>
      <c r="F145" s="180" t="s">
        <v>56</v>
      </c>
      <c r="G145" s="198" t="s">
        <v>57</v>
      </c>
      <c r="H145" s="112"/>
      <c r="I145" s="181" t="s">
        <v>30</v>
      </c>
      <c r="J145" s="112">
        <v>0.2</v>
      </c>
      <c r="K145" s="182">
        <v>42496</v>
      </c>
      <c r="L145" s="177">
        <v>42534</v>
      </c>
      <c r="M145" s="183" t="s">
        <v>275</v>
      </c>
      <c r="N145" s="183" t="s">
        <v>267</v>
      </c>
      <c r="O145" s="179" t="s">
        <v>26</v>
      </c>
      <c r="P145" s="112" t="s">
        <v>24</v>
      </c>
      <c r="Q145" s="185" t="s">
        <v>683</v>
      </c>
      <c r="R145" s="184"/>
      <c r="S145" s="186" t="s">
        <v>684</v>
      </c>
    </row>
    <row r="146" spans="1:19" ht="45" customHeight="1">
      <c r="A146" s="112">
        <v>146</v>
      </c>
      <c r="B146" s="119">
        <v>42493</v>
      </c>
      <c r="C146" s="119" t="s">
        <v>43</v>
      </c>
      <c r="D146" s="119" t="s">
        <v>32</v>
      </c>
      <c r="E146" s="116" t="s">
        <v>266</v>
      </c>
      <c r="F146" s="128" t="s">
        <v>685</v>
      </c>
      <c r="G146" s="199" t="s">
        <v>686</v>
      </c>
      <c r="H146" s="119"/>
      <c r="I146" s="119" t="s">
        <v>30</v>
      </c>
      <c r="J146" s="119"/>
      <c r="K146" s="131">
        <v>42496</v>
      </c>
      <c r="L146" s="119">
        <v>42523</v>
      </c>
      <c r="M146" s="130" t="s">
        <v>275</v>
      </c>
      <c r="N146" s="130" t="s">
        <v>267</v>
      </c>
      <c r="O146" s="129" t="s">
        <v>26</v>
      </c>
      <c r="P146" s="111" t="s">
        <v>24</v>
      </c>
      <c r="Q146" s="114" t="s">
        <v>687</v>
      </c>
      <c r="R146" s="118"/>
      <c r="S146" s="149" t="s">
        <v>684</v>
      </c>
    </row>
    <row r="147" spans="1:19" ht="14.25" customHeight="1">
      <c r="A147" s="112">
        <v>147</v>
      </c>
      <c r="B147" s="119">
        <v>42489</v>
      </c>
      <c r="C147" s="116" t="s">
        <v>429</v>
      </c>
      <c r="D147" s="116" t="s">
        <v>379</v>
      </c>
      <c r="E147" s="116" t="s">
        <v>266</v>
      </c>
      <c r="F147" s="128" t="s">
        <v>688</v>
      </c>
      <c r="G147" s="136"/>
      <c r="H147" s="119" t="s">
        <v>689</v>
      </c>
      <c r="I147" s="119" t="s">
        <v>28</v>
      </c>
      <c r="J147" s="119"/>
      <c r="K147" s="131">
        <v>42123</v>
      </c>
      <c r="L147" s="131">
        <v>42123</v>
      </c>
      <c r="M147" s="130" t="s">
        <v>587</v>
      </c>
      <c r="N147" s="130" t="s">
        <v>267</v>
      </c>
      <c r="O147" s="129" t="s">
        <v>26</v>
      </c>
      <c r="P147" s="129" t="s">
        <v>24</v>
      </c>
      <c r="Q147" s="129" t="s">
        <v>690</v>
      </c>
      <c r="R147" s="118"/>
      <c r="S147" s="108"/>
    </row>
    <row r="148" spans="1:19" ht="33.75" customHeight="1">
      <c r="A148" s="112">
        <v>148</v>
      </c>
      <c r="B148" s="119">
        <v>42493</v>
      </c>
      <c r="C148" s="116" t="s">
        <v>43</v>
      </c>
      <c r="D148" s="116" t="s">
        <v>32</v>
      </c>
      <c r="E148" s="116" t="s">
        <v>266</v>
      </c>
      <c r="F148" s="115" t="s">
        <v>60</v>
      </c>
      <c r="G148" s="126" t="s">
        <v>61</v>
      </c>
      <c r="H148" s="111"/>
      <c r="I148" s="113" t="s">
        <v>30</v>
      </c>
      <c r="J148" s="111"/>
      <c r="K148" s="131">
        <v>42496</v>
      </c>
      <c r="L148" s="131">
        <v>42597</v>
      </c>
      <c r="M148" s="130" t="s">
        <v>275</v>
      </c>
      <c r="N148" s="130" t="s">
        <v>267</v>
      </c>
      <c r="O148" s="129" t="s">
        <v>26</v>
      </c>
      <c r="P148" s="111" t="s">
        <v>24</v>
      </c>
      <c r="Q148" s="114" t="s">
        <v>691</v>
      </c>
      <c r="R148" s="118"/>
      <c r="S148" s="108"/>
    </row>
    <row r="149" spans="1:19" ht="14.25" customHeight="1">
      <c r="A149" s="112">
        <v>149</v>
      </c>
      <c r="B149" s="119">
        <v>42496</v>
      </c>
      <c r="C149" s="116" t="s">
        <v>43</v>
      </c>
      <c r="D149" s="116" t="s">
        <v>32</v>
      </c>
      <c r="E149" s="116" t="s">
        <v>266</v>
      </c>
      <c r="F149" s="115" t="s">
        <v>692</v>
      </c>
      <c r="G149" s="126" t="s">
        <v>62</v>
      </c>
      <c r="H149" s="111"/>
      <c r="I149" s="113" t="s">
        <v>30</v>
      </c>
      <c r="J149" s="111"/>
      <c r="K149" s="131">
        <v>42503</v>
      </c>
      <c r="L149" s="121"/>
      <c r="M149" s="130" t="s">
        <v>275</v>
      </c>
      <c r="N149" s="130" t="s">
        <v>267</v>
      </c>
      <c r="O149" s="129" t="s">
        <v>26</v>
      </c>
      <c r="P149" s="111" t="s">
        <v>24</v>
      </c>
      <c r="Q149" s="114" t="s">
        <v>693</v>
      </c>
      <c r="R149" s="118" t="s">
        <v>694</v>
      </c>
      <c r="S149" s="108"/>
    </row>
    <row r="150" spans="1:19" ht="45" customHeight="1">
      <c r="A150" s="112">
        <v>150</v>
      </c>
      <c r="B150" s="119">
        <v>42496</v>
      </c>
      <c r="C150" s="116" t="s">
        <v>43</v>
      </c>
      <c r="D150" s="116" t="s">
        <v>32</v>
      </c>
      <c r="E150" s="116" t="s">
        <v>266</v>
      </c>
      <c r="F150" s="115" t="s">
        <v>63</v>
      </c>
      <c r="G150" s="198" t="s">
        <v>695</v>
      </c>
      <c r="H150" s="111"/>
      <c r="I150" s="113" t="s">
        <v>30</v>
      </c>
      <c r="J150" s="111"/>
      <c r="K150" s="131">
        <v>42503</v>
      </c>
      <c r="L150" s="119">
        <v>42523</v>
      </c>
      <c r="M150" s="130" t="s">
        <v>275</v>
      </c>
      <c r="N150" s="130" t="s">
        <v>267</v>
      </c>
      <c r="O150" s="129" t="s">
        <v>26</v>
      </c>
      <c r="P150" s="111" t="s">
        <v>24</v>
      </c>
      <c r="Q150" s="114" t="s">
        <v>696</v>
      </c>
      <c r="R150" s="118"/>
      <c r="S150" s="149" t="s">
        <v>684</v>
      </c>
    </row>
    <row r="151" spans="1:19">
      <c r="A151" s="112">
        <v>151</v>
      </c>
      <c r="B151" s="119">
        <v>42496</v>
      </c>
      <c r="C151" s="116" t="s">
        <v>43</v>
      </c>
      <c r="D151" s="116" t="s">
        <v>32</v>
      </c>
      <c r="E151" s="116" t="s">
        <v>266</v>
      </c>
      <c r="F151" s="115" t="s">
        <v>64</v>
      </c>
      <c r="G151" s="126" t="s">
        <v>697</v>
      </c>
      <c r="H151" s="111"/>
      <c r="I151" s="113" t="s">
        <v>28</v>
      </c>
      <c r="J151" s="129">
        <v>0.1</v>
      </c>
      <c r="K151" s="131">
        <v>42503</v>
      </c>
      <c r="L151" s="131">
        <v>42567</v>
      </c>
      <c r="M151" s="130" t="s">
        <v>275</v>
      </c>
      <c r="N151" s="130" t="s">
        <v>267</v>
      </c>
      <c r="O151" s="129" t="s">
        <v>26</v>
      </c>
      <c r="P151" s="111" t="s">
        <v>24</v>
      </c>
      <c r="Q151" s="114" t="s">
        <v>698</v>
      </c>
      <c r="R151" s="118"/>
      <c r="S151" s="108"/>
    </row>
    <row r="152" spans="1:19" ht="22.5">
      <c r="A152" s="112">
        <v>152</v>
      </c>
      <c r="B152" s="119">
        <v>42499</v>
      </c>
      <c r="C152" s="116" t="s">
        <v>429</v>
      </c>
      <c r="D152" s="116" t="s">
        <v>379</v>
      </c>
      <c r="E152" s="116" t="s">
        <v>266</v>
      </c>
      <c r="F152" s="115" t="s">
        <v>699</v>
      </c>
      <c r="G152" s="126" t="s">
        <v>700</v>
      </c>
      <c r="H152" s="129" t="s">
        <v>701</v>
      </c>
      <c r="I152" s="113" t="s">
        <v>30</v>
      </c>
      <c r="J152" s="111">
        <v>0.5</v>
      </c>
      <c r="K152" s="131">
        <v>42503</v>
      </c>
      <c r="L152" s="131">
        <v>42501</v>
      </c>
      <c r="M152" s="130" t="s">
        <v>587</v>
      </c>
      <c r="N152" s="130" t="s">
        <v>267</v>
      </c>
      <c r="O152" s="129" t="s">
        <v>26</v>
      </c>
      <c r="P152" s="129" t="s">
        <v>24</v>
      </c>
      <c r="Q152" s="114" t="s">
        <v>702</v>
      </c>
      <c r="R152" s="118"/>
      <c r="S152" s="108"/>
    </row>
    <row r="153" spans="1:19" ht="22.5">
      <c r="A153" s="112">
        <v>153</v>
      </c>
      <c r="B153" s="119">
        <v>42499</v>
      </c>
      <c r="C153" s="116" t="s">
        <v>429</v>
      </c>
      <c r="D153" s="116" t="s">
        <v>379</v>
      </c>
      <c r="E153" s="116" t="s">
        <v>266</v>
      </c>
      <c r="F153" s="115" t="s">
        <v>703</v>
      </c>
      <c r="G153" s="126" t="s">
        <v>704</v>
      </c>
      <c r="H153" s="129" t="s">
        <v>705</v>
      </c>
      <c r="I153" s="113" t="s">
        <v>30</v>
      </c>
      <c r="J153" s="111">
        <v>0.5</v>
      </c>
      <c r="K153" s="131">
        <v>42503</v>
      </c>
      <c r="L153" s="131">
        <v>42501</v>
      </c>
      <c r="M153" s="130" t="s">
        <v>587</v>
      </c>
      <c r="N153" s="130" t="s">
        <v>267</v>
      </c>
      <c r="O153" s="129" t="s">
        <v>26</v>
      </c>
      <c r="P153" s="129" t="s">
        <v>24</v>
      </c>
      <c r="Q153" s="114" t="s">
        <v>702</v>
      </c>
      <c r="R153" s="118"/>
      <c r="S153" s="108"/>
    </row>
    <row r="154" spans="1:19" ht="22.5" customHeight="1">
      <c r="A154" s="112">
        <v>154</v>
      </c>
      <c r="B154" s="119">
        <v>42499</v>
      </c>
      <c r="C154" s="116" t="s">
        <v>429</v>
      </c>
      <c r="D154" s="116" t="s">
        <v>379</v>
      </c>
      <c r="E154" s="116" t="s">
        <v>266</v>
      </c>
      <c r="F154" s="115" t="s">
        <v>706</v>
      </c>
      <c r="G154" s="126" t="s">
        <v>707</v>
      </c>
      <c r="H154" s="129"/>
      <c r="I154" s="113" t="s">
        <v>30</v>
      </c>
      <c r="J154" s="111">
        <v>0.1</v>
      </c>
      <c r="K154" s="131">
        <v>42503</v>
      </c>
      <c r="L154" s="131">
        <v>42567</v>
      </c>
      <c r="M154" s="130" t="s">
        <v>587</v>
      </c>
      <c r="N154" s="130" t="s">
        <v>267</v>
      </c>
      <c r="O154" s="129" t="s">
        <v>26</v>
      </c>
      <c r="P154" s="129" t="s">
        <v>24</v>
      </c>
      <c r="Q154" s="114" t="s">
        <v>702</v>
      </c>
      <c r="R154" s="118"/>
      <c r="S154" s="108"/>
    </row>
    <row r="155" spans="1:19">
      <c r="A155" s="112">
        <v>155</v>
      </c>
      <c r="B155" s="119">
        <v>42499</v>
      </c>
      <c r="C155" s="116" t="s">
        <v>429</v>
      </c>
      <c r="D155" s="116" t="s">
        <v>379</v>
      </c>
      <c r="E155" s="116" t="s">
        <v>266</v>
      </c>
      <c r="F155" s="115" t="s">
        <v>708</v>
      </c>
      <c r="G155" s="126" t="s">
        <v>709</v>
      </c>
      <c r="H155" s="129" t="s">
        <v>710</v>
      </c>
      <c r="I155" s="113" t="s">
        <v>30</v>
      </c>
      <c r="J155" s="111"/>
      <c r="K155" s="131">
        <v>42503</v>
      </c>
      <c r="L155" s="131">
        <v>42510</v>
      </c>
      <c r="M155" s="130" t="s">
        <v>587</v>
      </c>
      <c r="N155" s="130" t="s">
        <v>267</v>
      </c>
      <c r="O155" s="129" t="s">
        <v>26</v>
      </c>
      <c r="P155" s="129" t="s">
        <v>24</v>
      </c>
      <c r="Q155" s="129" t="s">
        <v>710</v>
      </c>
      <c r="R155" s="118"/>
      <c r="S155" s="108"/>
    </row>
    <row r="156" spans="1:19" s="35" customFormat="1" ht="33.75" customHeight="1">
      <c r="A156" s="112">
        <v>156</v>
      </c>
      <c r="B156" s="177">
        <v>42501</v>
      </c>
      <c r="C156" s="178" t="s">
        <v>43</v>
      </c>
      <c r="D156" s="178" t="s">
        <v>32</v>
      </c>
      <c r="E156" s="178" t="s">
        <v>266</v>
      </c>
      <c r="F156" s="180" t="s">
        <v>65</v>
      </c>
      <c r="G156" s="166" t="s">
        <v>66</v>
      </c>
      <c r="H156" s="187" t="s">
        <v>711</v>
      </c>
      <c r="I156" s="181" t="s">
        <v>30</v>
      </c>
      <c r="J156" s="112">
        <v>0.3</v>
      </c>
      <c r="K156" s="182">
        <v>42534</v>
      </c>
      <c r="L156" s="182">
        <v>42534</v>
      </c>
      <c r="M156" s="183" t="s">
        <v>275</v>
      </c>
      <c r="N156" s="183" t="s">
        <v>267</v>
      </c>
      <c r="O156" s="179" t="s">
        <v>26</v>
      </c>
      <c r="P156" s="112" t="s">
        <v>24</v>
      </c>
      <c r="Q156" s="185" t="s">
        <v>712</v>
      </c>
      <c r="R156" s="184"/>
      <c r="S156" s="110"/>
    </row>
    <row r="157" spans="1:19" ht="45" customHeight="1">
      <c r="A157" s="112">
        <v>157</v>
      </c>
      <c r="B157" s="119">
        <v>42501</v>
      </c>
      <c r="C157" s="116" t="s">
        <v>43</v>
      </c>
      <c r="D157" s="116" t="s">
        <v>32</v>
      </c>
      <c r="E157" s="116" t="s">
        <v>266</v>
      </c>
      <c r="F157" s="115" t="s">
        <v>713</v>
      </c>
      <c r="G157" s="126" t="s">
        <v>714</v>
      </c>
      <c r="H157" s="111"/>
      <c r="I157" s="113" t="s">
        <v>28</v>
      </c>
      <c r="J157" s="111"/>
      <c r="K157" s="131">
        <v>42503</v>
      </c>
      <c r="L157" s="131">
        <v>42597</v>
      </c>
      <c r="M157" s="130" t="s">
        <v>275</v>
      </c>
      <c r="N157" s="130" t="s">
        <v>267</v>
      </c>
      <c r="O157" s="129" t="s">
        <v>26</v>
      </c>
      <c r="P157" s="111" t="s">
        <v>24</v>
      </c>
      <c r="Q157" s="114" t="s">
        <v>715</v>
      </c>
      <c r="R157" s="118"/>
      <c r="S157" s="108"/>
    </row>
    <row r="158" spans="1:19" s="35" customFormat="1" ht="14.25" customHeight="1">
      <c r="A158" s="112">
        <v>158</v>
      </c>
      <c r="B158" s="177">
        <v>42501</v>
      </c>
      <c r="C158" s="178" t="s">
        <v>43</v>
      </c>
      <c r="D158" s="178" t="s">
        <v>32</v>
      </c>
      <c r="E158" s="178" t="s">
        <v>266</v>
      </c>
      <c r="F158" s="180" t="s">
        <v>67</v>
      </c>
      <c r="G158" s="166" t="s">
        <v>716</v>
      </c>
      <c r="H158" s="179" t="s">
        <v>92</v>
      </c>
      <c r="I158" s="181" t="s">
        <v>30</v>
      </c>
      <c r="J158" s="112">
        <v>0.1</v>
      </c>
      <c r="K158" s="182">
        <v>42534</v>
      </c>
      <c r="L158" s="182">
        <v>42534</v>
      </c>
      <c r="M158" s="183" t="s">
        <v>275</v>
      </c>
      <c r="N158" s="183" t="s">
        <v>267</v>
      </c>
      <c r="O158" s="179" t="s">
        <v>26</v>
      </c>
      <c r="P158" s="112" t="s">
        <v>24</v>
      </c>
      <c r="Q158" s="185" t="s">
        <v>717</v>
      </c>
      <c r="R158" s="184"/>
      <c r="S158" s="110"/>
    </row>
    <row r="159" spans="1:19" s="35" customFormat="1" ht="14.25" customHeight="1">
      <c r="A159" s="112">
        <v>159</v>
      </c>
      <c r="B159" s="177">
        <v>42501</v>
      </c>
      <c r="C159" s="178" t="s">
        <v>43</v>
      </c>
      <c r="D159" s="178" t="s">
        <v>32</v>
      </c>
      <c r="E159" s="178" t="s">
        <v>266</v>
      </c>
      <c r="F159" s="180" t="s">
        <v>68</v>
      </c>
      <c r="G159" s="166" t="s">
        <v>69</v>
      </c>
      <c r="H159" s="179" t="s">
        <v>92</v>
      </c>
      <c r="I159" s="181" t="s">
        <v>30</v>
      </c>
      <c r="J159" s="112">
        <v>0.2</v>
      </c>
      <c r="K159" s="182">
        <v>42534</v>
      </c>
      <c r="L159" s="182">
        <v>42534</v>
      </c>
      <c r="M159" s="183" t="s">
        <v>275</v>
      </c>
      <c r="N159" s="183" t="s">
        <v>267</v>
      </c>
      <c r="O159" s="179" t="s">
        <v>26</v>
      </c>
      <c r="P159" s="112" t="s">
        <v>24</v>
      </c>
      <c r="Q159" s="185" t="s">
        <v>718</v>
      </c>
      <c r="R159" s="184"/>
      <c r="S159" s="110"/>
    </row>
    <row r="160" spans="1:19" s="35" customFormat="1" ht="45" customHeight="1">
      <c r="A160" s="112">
        <v>160</v>
      </c>
      <c r="B160" s="177">
        <v>42501</v>
      </c>
      <c r="C160" s="178" t="s">
        <v>43</v>
      </c>
      <c r="D160" s="178" t="s">
        <v>32</v>
      </c>
      <c r="E160" s="178" t="s">
        <v>266</v>
      </c>
      <c r="F160" s="180" t="s">
        <v>68</v>
      </c>
      <c r="G160" s="166" t="s">
        <v>70</v>
      </c>
      <c r="H160" s="179" t="s">
        <v>92</v>
      </c>
      <c r="I160" s="181" t="s">
        <v>30</v>
      </c>
      <c r="J160" s="112">
        <v>0.2</v>
      </c>
      <c r="K160" s="182">
        <v>42534</v>
      </c>
      <c r="L160" s="182">
        <v>42534</v>
      </c>
      <c r="M160" s="183" t="s">
        <v>275</v>
      </c>
      <c r="N160" s="183" t="s">
        <v>267</v>
      </c>
      <c r="O160" s="179" t="s">
        <v>26</v>
      </c>
      <c r="P160" s="112" t="s">
        <v>24</v>
      </c>
      <c r="Q160" s="185" t="s">
        <v>719</v>
      </c>
      <c r="R160" s="184"/>
      <c r="S160" s="110"/>
    </row>
    <row r="161" spans="1:19" ht="14.25" customHeight="1">
      <c r="A161" s="112">
        <v>161</v>
      </c>
      <c r="B161" s="119">
        <v>42501</v>
      </c>
      <c r="C161" s="116" t="s">
        <v>43</v>
      </c>
      <c r="D161" s="116" t="s">
        <v>32</v>
      </c>
      <c r="E161" s="116" t="s">
        <v>266</v>
      </c>
      <c r="F161" s="115" t="s">
        <v>720</v>
      </c>
      <c r="G161" s="126" t="s">
        <v>71</v>
      </c>
      <c r="H161" s="111"/>
      <c r="I161" s="113" t="s">
        <v>28</v>
      </c>
      <c r="J161" s="111"/>
      <c r="K161" s="131">
        <v>42503</v>
      </c>
      <c r="L161" s="121"/>
      <c r="M161" s="130" t="s">
        <v>275</v>
      </c>
      <c r="N161" s="130" t="s">
        <v>267</v>
      </c>
      <c r="O161" s="129" t="s">
        <v>26</v>
      </c>
      <c r="P161" s="111" t="s">
        <v>24</v>
      </c>
      <c r="Q161" s="114" t="s">
        <v>721</v>
      </c>
      <c r="R161" s="118" t="s">
        <v>722</v>
      </c>
      <c r="S161" s="108"/>
    </row>
    <row r="162" spans="1:19">
      <c r="A162" s="112">
        <v>162</v>
      </c>
      <c r="B162" s="119">
        <v>42502</v>
      </c>
      <c r="C162" s="116" t="s">
        <v>43</v>
      </c>
      <c r="D162" s="116" t="s">
        <v>32</v>
      </c>
      <c r="E162" s="116" t="s">
        <v>266</v>
      </c>
      <c r="F162" s="115" t="s">
        <v>72</v>
      </c>
      <c r="G162" s="126" t="s">
        <v>73</v>
      </c>
      <c r="H162" s="111"/>
      <c r="I162" s="113" t="s">
        <v>30</v>
      </c>
      <c r="J162" s="126">
        <v>0</v>
      </c>
      <c r="K162" s="131">
        <v>42503</v>
      </c>
      <c r="L162" s="131">
        <v>42503</v>
      </c>
      <c r="M162" s="130" t="s">
        <v>275</v>
      </c>
      <c r="N162" s="130" t="s">
        <v>267</v>
      </c>
      <c r="O162" s="129" t="s">
        <v>26</v>
      </c>
      <c r="P162" s="111" t="s">
        <v>24</v>
      </c>
      <c r="Q162" s="114" t="s">
        <v>723</v>
      </c>
      <c r="R162" s="118"/>
      <c r="S162" s="149" t="s">
        <v>724</v>
      </c>
    </row>
    <row r="163" spans="1:19" ht="67.5">
      <c r="A163" s="112">
        <v>163</v>
      </c>
      <c r="B163" s="119">
        <v>42502</v>
      </c>
      <c r="C163" s="116" t="s">
        <v>429</v>
      </c>
      <c r="D163" s="116" t="s">
        <v>379</v>
      </c>
      <c r="E163" s="116" t="s">
        <v>266</v>
      </c>
      <c r="F163" s="115" t="s">
        <v>725</v>
      </c>
      <c r="G163" s="126" t="s">
        <v>726</v>
      </c>
      <c r="H163" s="129" t="s">
        <v>727</v>
      </c>
      <c r="I163" s="113" t="s">
        <v>30</v>
      </c>
      <c r="J163" s="111">
        <v>0.5</v>
      </c>
      <c r="K163" s="131">
        <v>42503</v>
      </c>
      <c r="L163" s="131">
        <v>42509</v>
      </c>
      <c r="M163" s="130" t="s">
        <v>587</v>
      </c>
      <c r="N163" s="130" t="s">
        <v>267</v>
      </c>
      <c r="O163" s="129" t="s">
        <v>26</v>
      </c>
      <c r="P163" s="129" t="s">
        <v>24</v>
      </c>
      <c r="Q163" s="114" t="s">
        <v>702</v>
      </c>
      <c r="R163" s="118"/>
      <c r="S163" s="108"/>
    </row>
    <row r="164" spans="1:19" ht="14.25" customHeight="1">
      <c r="A164" s="112">
        <v>164</v>
      </c>
      <c r="B164" s="119">
        <v>42502</v>
      </c>
      <c r="C164" s="116" t="s">
        <v>429</v>
      </c>
      <c r="D164" s="116" t="s">
        <v>379</v>
      </c>
      <c r="E164" s="116" t="s">
        <v>266</v>
      </c>
      <c r="F164" s="115" t="s">
        <v>728</v>
      </c>
      <c r="G164" s="126" t="s">
        <v>729</v>
      </c>
      <c r="H164" s="111"/>
      <c r="I164" s="113" t="s">
        <v>30</v>
      </c>
      <c r="J164" s="111">
        <v>0.25</v>
      </c>
      <c r="K164" s="131">
        <v>42503</v>
      </c>
      <c r="L164" s="131">
        <v>42524</v>
      </c>
      <c r="M164" s="130" t="s">
        <v>587</v>
      </c>
      <c r="N164" s="130" t="s">
        <v>267</v>
      </c>
      <c r="O164" s="129" t="s">
        <v>26</v>
      </c>
      <c r="P164" s="129" t="s">
        <v>24</v>
      </c>
      <c r="Q164" s="114" t="s">
        <v>730</v>
      </c>
      <c r="R164" s="118"/>
      <c r="S164" s="108"/>
    </row>
    <row r="165" spans="1:19" ht="22.5">
      <c r="A165" s="112">
        <v>165</v>
      </c>
      <c r="B165" s="119">
        <v>42503</v>
      </c>
      <c r="C165" s="116" t="s">
        <v>402</v>
      </c>
      <c r="D165" s="116" t="s">
        <v>379</v>
      </c>
      <c r="E165" s="116" t="s">
        <v>266</v>
      </c>
      <c r="F165" s="115" t="s">
        <v>731</v>
      </c>
      <c r="G165" s="126" t="s">
        <v>732</v>
      </c>
      <c r="H165" s="129" t="s">
        <v>733</v>
      </c>
      <c r="I165" s="113" t="s">
        <v>28</v>
      </c>
      <c r="J165" s="111">
        <v>0.25</v>
      </c>
      <c r="K165" s="131">
        <v>42506</v>
      </c>
      <c r="L165" s="131">
        <v>42506</v>
      </c>
      <c r="M165" s="130" t="s">
        <v>587</v>
      </c>
      <c r="N165" s="130" t="s">
        <v>267</v>
      </c>
      <c r="O165" s="129" t="s">
        <v>26</v>
      </c>
      <c r="P165" s="129" t="s">
        <v>24</v>
      </c>
      <c r="Q165" s="114" t="s">
        <v>734</v>
      </c>
      <c r="R165" s="118"/>
      <c r="S165" s="108"/>
    </row>
    <row r="166" spans="1:19" ht="78.75" customHeight="1">
      <c r="A166" s="112">
        <v>166</v>
      </c>
      <c r="B166" s="119">
        <v>42507</v>
      </c>
      <c r="C166" s="116" t="s">
        <v>429</v>
      </c>
      <c r="D166" s="116" t="s">
        <v>379</v>
      </c>
      <c r="E166" s="116" t="s">
        <v>266</v>
      </c>
      <c r="F166" s="115" t="s">
        <v>735</v>
      </c>
      <c r="G166" s="126" t="s">
        <v>736</v>
      </c>
      <c r="H166" s="194" t="s">
        <v>737</v>
      </c>
      <c r="I166" s="113" t="s">
        <v>30</v>
      </c>
      <c r="J166" s="111"/>
      <c r="K166" s="131">
        <v>42510</v>
      </c>
      <c r="L166" s="131">
        <v>42567</v>
      </c>
      <c r="M166" s="130" t="s">
        <v>587</v>
      </c>
      <c r="N166" s="130" t="s">
        <v>267</v>
      </c>
      <c r="O166" s="129" t="s">
        <v>26</v>
      </c>
      <c r="P166" s="129" t="s">
        <v>139</v>
      </c>
      <c r="Q166" s="114" t="s">
        <v>734</v>
      </c>
      <c r="R166" s="133" t="s">
        <v>738</v>
      </c>
      <c r="S166" s="108"/>
    </row>
    <row r="167" spans="1:19" ht="14.25" customHeight="1">
      <c r="A167" s="112">
        <v>167</v>
      </c>
      <c r="B167" s="119">
        <v>42507</v>
      </c>
      <c r="C167" s="116" t="s">
        <v>429</v>
      </c>
      <c r="D167" s="116" t="s">
        <v>379</v>
      </c>
      <c r="E167" s="116" t="s">
        <v>266</v>
      </c>
      <c r="F167" s="115" t="s">
        <v>708</v>
      </c>
      <c r="G167" s="126" t="s">
        <v>739</v>
      </c>
      <c r="H167" s="129" t="s">
        <v>710</v>
      </c>
      <c r="I167" s="113" t="s">
        <v>30</v>
      </c>
      <c r="J167" s="111"/>
      <c r="K167" s="131">
        <v>42510</v>
      </c>
      <c r="L167" s="121"/>
      <c r="M167" s="130" t="s">
        <v>587</v>
      </c>
      <c r="N167" s="130" t="s">
        <v>267</v>
      </c>
      <c r="O167" s="129" t="s">
        <v>25</v>
      </c>
      <c r="P167" s="129" t="s">
        <v>27</v>
      </c>
      <c r="Q167" s="114" t="s">
        <v>734</v>
      </c>
      <c r="R167" s="118"/>
      <c r="S167" s="108"/>
    </row>
    <row r="168" spans="1:19" ht="14.25" customHeight="1">
      <c r="A168" s="112">
        <v>168</v>
      </c>
      <c r="B168" s="119">
        <v>42508</v>
      </c>
      <c r="C168" s="116" t="s">
        <v>43</v>
      </c>
      <c r="D168" s="116" t="s">
        <v>32</v>
      </c>
      <c r="E168" s="116" t="s">
        <v>266</v>
      </c>
      <c r="F168" s="115" t="s">
        <v>74</v>
      </c>
      <c r="G168" s="126" t="s">
        <v>74</v>
      </c>
      <c r="H168" s="111"/>
      <c r="I168" s="113" t="s">
        <v>30</v>
      </c>
      <c r="J168" s="111"/>
      <c r="K168" s="131">
        <v>42510</v>
      </c>
      <c r="L168" s="131">
        <v>42597</v>
      </c>
      <c r="M168" s="130" t="s">
        <v>275</v>
      </c>
      <c r="N168" s="130" t="s">
        <v>267</v>
      </c>
      <c r="O168" s="129" t="s">
        <v>26</v>
      </c>
      <c r="P168" s="111" t="s">
        <v>24</v>
      </c>
      <c r="Q168" s="114" t="s">
        <v>740</v>
      </c>
      <c r="R168" s="118"/>
      <c r="S168" s="108"/>
    </row>
    <row r="169" spans="1:19" ht="56.25" customHeight="1">
      <c r="A169" s="112">
        <v>169</v>
      </c>
      <c r="B169" s="119">
        <v>42509</v>
      </c>
      <c r="C169" s="116" t="s">
        <v>402</v>
      </c>
      <c r="D169" s="116" t="s">
        <v>379</v>
      </c>
      <c r="E169" s="116" t="s">
        <v>266</v>
      </c>
      <c r="F169" s="115" t="s">
        <v>741</v>
      </c>
      <c r="G169" s="126" t="s">
        <v>742</v>
      </c>
      <c r="H169" s="113" t="s">
        <v>743</v>
      </c>
      <c r="I169" s="113" t="s">
        <v>30</v>
      </c>
      <c r="J169" s="111">
        <v>0.2</v>
      </c>
      <c r="K169" s="131">
        <v>42517</v>
      </c>
      <c r="L169" s="131">
        <v>42521</v>
      </c>
      <c r="M169" s="130" t="s">
        <v>587</v>
      </c>
      <c r="N169" s="130" t="s">
        <v>267</v>
      </c>
      <c r="O169" s="129" t="s">
        <v>26</v>
      </c>
      <c r="P169" s="129" t="s">
        <v>24</v>
      </c>
      <c r="Q169" s="114" t="s">
        <v>744</v>
      </c>
      <c r="R169" s="118"/>
      <c r="S169" s="108"/>
    </row>
    <row r="170" spans="1:19" ht="22.5" customHeight="1">
      <c r="A170" s="112">
        <v>170</v>
      </c>
      <c r="B170" s="119">
        <v>42509</v>
      </c>
      <c r="C170" s="116" t="s">
        <v>402</v>
      </c>
      <c r="D170" s="116" t="s">
        <v>379</v>
      </c>
      <c r="E170" s="116" t="s">
        <v>266</v>
      </c>
      <c r="F170" s="115" t="s">
        <v>745</v>
      </c>
      <c r="G170" s="126" t="s">
        <v>746</v>
      </c>
      <c r="H170" s="113" t="s">
        <v>747</v>
      </c>
      <c r="I170" s="113" t="s">
        <v>30</v>
      </c>
      <c r="J170" s="111">
        <v>0.2</v>
      </c>
      <c r="K170" s="131">
        <v>42517</v>
      </c>
      <c r="L170" s="131">
        <v>42521</v>
      </c>
      <c r="M170" s="130" t="s">
        <v>587</v>
      </c>
      <c r="N170" s="130" t="s">
        <v>267</v>
      </c>
      <c r="O170" s="129" t="s">
        <v>26</v>
      </c>
      <c r="P170" s="129" t="s">
        <v>24</v>
      </c>
      <c r="Q170" s="114" t="s">
        <v>744</v>
      </c>
      <c r="R170" s="118"/>
      <c r="S170" s="108"/>
    </row>
    <row r="171" spans="1:19">
      <c r="A171" s="112">
        <v>171</v>
      </c>
      <c r="B171" s="119">
        <v>42509</v>
      </c>
      <c r="C171" s="116" t="s">
        <v>429</v>
      </c>
      <c r="D171" s="116" t="s">
        <v>379</v>
      </c>
      <c r="E171" s="116" t="s">
        <v>266</v>
      </c>
      <c r="F171" s="115" t="s">
        <v>748</v>
      </c>
      <c r="G171" s="126" t="s">
        <v>749</v>
      </c>
      <c r="H171" s="113" t="s">
        <v>750</v>
      </c>
      <c r="I171" s="113" t="s">
        <v>30</v>
      </c>
      <c r="J171" s="111">
        <v>0.5</v>
      </c>
      <c r="K171" s="131">
        <v>42517</v>
      </c>
      <c r="L171" s="131">
        <v>42517</v>
      </c>
      <c r="M171" s="130" t="s">
        <v>587</v>
      </c>
      <c r="N171" s="130" t="s">
        <v>267</v>
      </c>
      <c r="O171" s="129" t="s">
        <v>26</v>
      </c>
      <c r="P171" s="129" t="s">
        <v>24</v>
      </c>
      <c r="Q171" s="114" t="s">
        <v>744</v>
      </c>
      <c r="R171" s="118"/>
      <c r="S171" s="108"/>
    </row>
    <row r="172" spans="1:19">
      <c r="A172" s="112">
        <v>172</v>
      </c>
      <c r="B172" s="119">
        <v>42509</v>
      </c>
      <c r="C172" s="116" t="s">
        <v>43</v>
      </c>
      <c r="D172" s="116" t="s">
        <v>32</v>
      </c>
      <c r="E172" s="116" t="s">
        <v>266</v>
      </c>
      <c r="F172" s="115" t="s">
        <v>75</v>
      </c>
      <c r="G172" s="126" t="s">
        <v>76</v>
      </c>
      <c r="H172" s="115" t="s">
        <v>751</v>
      </c>
      <c r="I172" s="113" t="s">
        <v>28</v>
      </c>
      <c r="J172" s="129">
        <v>0.5</v>
      </c>
      <c r="K172" s="131">
        <v>42517</v>
      </c>
      <c r="L172" s="131">
        <v>42517</v>
      </c>
      <c r="M172" s="130" t="s">
        <v>275</v>
      </c>
      <c r="N172" s="130" t="s">
        <v>267</v>
      </c>
      <c r="O172" s="129" t="s">
        <v>25</v>
      </c>
      <c r="P172" s="111" t="s">
        <v>24</v>
      </c>
      <c r="Q172" s="114" t="s">
        <v>752</v>
      </c>
      <c r="R172" s="118"/>
      <c r="S172" s="108"/>
    </row>
    <row r="173" spans="1:19" ht="14.25" customHeight="1">
      <c r="A173" s="112">
        <v>173</v>
      </c>
      <c r="B173" s="119">
        <v>42509</v>
      </c>
      <c r="C173" s="116" t="s">
        <v>43</v>
      </c>
      <c r="D173" s="116" t="s">
        <v>32</v>
      </c>
      <c r="E173" s="116" t="s">
        <v>266</v>
      </c>
      <c r="F173" s="115" t="s">
        <v>753</v>
      </c>
      <c r="G173" s="126" t="s">
        <v>77</v>
      </c>
      <c r="H173" s="111"/>
      <c r="I173" s="113" t="s">
        <v>30</v>
      </c>
      <c r="J173" s="111"/>
      <c r="K173" s="131">
        <v>42517</v>
      </c>
      <c r="L173" s="131">
        <v>42597</v>
      </c>
      <c r="M173" s="130" t="s">
        <v>275</v>
      </c>
      <c r="N173" s="130" t="s">
        <v>267</v>
      </c>
      <c r="O173" s="129" t="s">
        <v>26</v>
      </c>
      <c r="P173" s="111" t="s">
        <v>24</v>
      </c>
      <c r="Q173" s="114" t="s">
        <v>754</v>
      </c>
      <c r="R173" s="118"/>
      <c r="S173" s="108"/>
    </row>
    <row r="174" spans="1:19" ht="45" customHeight="1">
      <c r="A174" s="112">
        <v>174</v>
      </c>
      <c r="B174" s="119">
        <v>42510</v>
      </c>
      <c r="C174" s="116" t="s">
        <v>43</v>
      </c>
      <c r="D174" s="116" t="s">
        <v>32</v>
      </c>
      <c r="E174" s="116" t="s">
        <v>266</v>
      </c>
      <c r="F174" s="154" t="s">
        <v>272</v>
      </c>
      <c r="G174" s="126" t="s">
        <v>273</v>
      </c>
      <c r="H174" s="113" t="s">
        <v>274</v>
      </c>
      <c r="I174" s="113" t="s">
        <v>28</v>
      </c>
      <c r="J174" s="111">
        <v>0.1</v>
      </c>
      <c r="K174" s="131">
        <v>42517</v>
      </c>
      <c r="L174" s="131">
        <v>42652</v>
      </c>
      <c r="M174" s="130" t="s">
        <v>275</v>
      </c>
      <c r="N174" s="130" t="s">
        <v>267</v>
      </c>
      <c r="O174" s="129" t="s">
        <v>26</v>
      </c>
      <c r="P174" s="111" t="s">
        <v>24</v>
      </c>
      <c r="Q174" s="114" t="s">
        <v>755</v>
      </c>
      <c r="R174" s="118"/>
      <c r="S174" s="149" t="s">
        <v>756</v>
      </c>
    </row>
    <row r="175" spans="1:19" ht="14.25" customHeight="1">
      <c r="A175" s="112">
        <v>175</v>
      </c>
      <c r="B175" s="119">
        <v>42510</v>
      </c>
      <c r="C175" s="116" t="s">
        <v>43</v>
      </c>
      <c r="D175" s="116" t="s">
        <v>32</v>
      </c>
      <c r="E175" s="116" t="s">
        <v>266</v>
      </c>
      <c r="F175" s="115" t="s">
        <v>78</v>
      </c>
      <c r="G175" s="126" t="s">
        <v>79</v>
      </c>
      <c r="H175" s="111"/>
      <c r="I175" s="113" t="s">
        <v>28</v>
      </c>
      <c r="J175" s="111"/>
      <c r="K175" s="131">
        <v>42517</v>
      </c>
      <c r="L175" s="131">
        <v>42569</v>
      </c>
      <c r="M175" s="130" t="s">
        <v>275</v>
      </c>
      <c r="N175" s="130" t="s">
        <v>267</v>
      </c>
      <c r="O175" s="129" t="s">
        <v>26</v>
      </c>
      <c r="P175" s="111" t="s">
        <v>24</v>
      </c>
      <c r="Q175" s="114" t="s">
        <v>757</v>
      </c>
      <c r="R175" s="118"/>
      <c r="S175" s="108"/>
    </row>
    <row r="176" spans="1:19" ht="14.25" customHeight="1">
      <c r="A176" s="112">
        <v>176</v>
      </c>
      <c r="B176" s="119">
        <v>42513</v>
      </c>
      <c r="C176" s="116" t="s">
        <v>43</v>
      </c>
      <c r="D176" s="116" t="s">
        <v>32</v>
      </c>
      <c r="E176" s="116" t="s">
        <v>266</v>
      </c>
      <c r="F176" s="115" t="s">
        <v>758</v>
      </c>
      <c r="G176" s="126" t="s">
        <v>80</v>
      </c>
      <c r="H176" s="111"/>
      <c r="I176" s="113" t="s">
        <v>28</v>
      </c>
      <c r="J176" s="111"/>
      <c r="K176" s="131">
        <v>42517</v>
      </c>
      <c r="L176" s="131">
        <v>42597</v>
      </c>
      <c r="M176" s="130" t="s">
        <v>275</v>
      </c>
      <c r="N176" s="130" t="s">
        <v>267</v>
      </c>
      <c r="O176" s="129" t="s">
        <v>26</v>
      </c>
      <c r="P176" s="111" t="s">
        <v>24</v>
      </c>
      <c r="Q176" s="114" t="s">
        <v>759</v>
      </c>
      <c r="R176" s="118"/>
      <c r="S176" s="108"/>
    </row>
    <row r="177" spans="1:19" ht="22.5">
      <c r="A177" s="112">
        <v>177</v>
      </c>
      <c r="B177" s="119">
        <v>42513</v>
      </c>
      <c r="C177" s="116" t="s">
        <v>43</v>
      </c>
      <c r="D177" s="116" t="s">
        <v>32</v>
      </c>
      <c r="E177" s="116" t="s">
        <v>266</v>
      </c>
      <c r="F177" s="115" t="s">
        <v>81</v>
      </c>
      <c r="G177" s="126" t="s">
        <v>82</v>
      </c>
      <c r="H177" s="111"/>
      <c r="I177" s="113" t="s">
        <v>28</v>
      </c>
      <c r="J177" s="111">
        <v>0</v>
      </c>
      <c r="K177" s="131">
        <v>42517</v>
      </c>
      <c r="L177" s="131">
        <v>42518</v>
      </c>
      <c r="M177" s="130" t="s">
        <v>275</v>
      </c>
      <c r="N177" s="130" t="s">
        <v>267</v>
      </c>
      <c r="O177" s="129" t="s">
        <v>26</v>
      </c>
      <c r="P177" s="111" t="s">
        <v>24</v>
      </c>
      <c r="Q177" s="114" t="s">
        <v>760</v>
      </c>
      <c r="R177" s="118"/>
      <c r="S177" s="149" t="s">
        <v>761</v>
      </c>
    </row>
    <row r="178" spans="1:19" ht="14.25" customHeight="1">
      <c r="A178" s="112">
        <v>178</v>
      </c>
      <c r="B178" s="119">
        <v>42514</v>
      </c>
      <c r="C178" s="116" t="s">
        <v>429</v>
      </c>
      <c r="D178" s="116" t="s">
        <v>379</v>
      </c>
      <c r="E178" s="116" t="s">
        <v>266</v>
      </c>
      <c r="F178" s="115" t="s">
        <v>762</v>
      </c>
      <c r="G178" s="126"/>
      <c r="H178" s="129" t="s">
        <v>763</v>
      </c>
      <c r="I178" s="113" t="s">
        <v>28</v>
      </c>
      <c r="J178" s="111">
        <v>0.4</v>
      </c>
      <c r="K178" s="131">
        <v>42517</v>
      </c>
      <c r="L178" s="131">
        <v>42525</v>
      </c>
      <c r="M178" s="130" t="s">
        <v>587</v>
      </c>
      <c r="N178" s="130" t="s">
        <v>267</v>
      </c>
      <c r="O178" s="129" t="s">
        <v>25</v>
      </c>
      <c r="P178" s="129" t="s">
        <v>24</v>
      </c>
      <c r="Q178" s="114" t="s">
        <v>764</v>
      </c>
      <c r="R178" s="118"/>
      <c r="S178" s="108"/>
    </row>
    <row r="179" spans="1:19" ht="14.25" customHeight="1">
      <c r="A179" s="112">
        <v>179</v>
      </c>
      <c r="B179" s="119">
        <v>42514</v>
      </c>
      <c r="C179" s="116" t="s">
        <v>429</v>
      </c>
      <c r="D179" s="116" t="s">
        <v>379</v>
      </c>
      <c r="E179" s="116" t="s">
        <v>266</v>
      </c>
      <c r="F179" s="115" t="s">
        <v>765</v>
      </c>
      <c r="G179" s="126" t="s">
        <v>766</v>
      </c>
      <c r="H179" s="111"/>
      <c r="I179" s="113" t="s">
        <v>30</v>
      </c>
      <c r="J179" s="111">
        <v>0.1</v>
      </c>
      <c r="K179" s="131">
        <v>42517</v>
      </c>
      <c r="L179" s="131">
        <v>42548</v>
      </c>
      <c r="M179" s="130" t="s">
        <v>587</v>
      </c>
      <c r="N179" s="130" t="s">
        <v>267</v>
      </c>
      <c r="O179" s="129" t="s">
        <v>26</v>
      </c>
      <c r="P179" s="129" t="s">
        <v>24</v>
      </c>
      <c r="Q179" s="114" t="s">
        <v>764</v>
      </c>
      <c r="R179" s="118"/>
      <c r="S179" s="108"/>
    </row>
    <row r="180" spans="1:19" ht="14.25" customHeight="1">
      <c r="A180" s="112">
        <v>180</v>
      </c>
      <c r="B180" s="119">
        <v>42514</v>
      </c>
      <c r="C180" s="116" t="s">
        <v>429</v>
      </c>
      <c r="D180" s="116" t="s">
        <v>379</v>
      </c>
      <c r="E180" s="116" t="s">
        <v>266</v>
      </c>
      <c r="F180" s="115" t="s">
        <v>767</v>
      </c>
      <c r="G180" s="126" t="s">
        <v>768</v>
      </c>
      <c r="H180" s="111"/>
      <c r="I180" s="113" t="s">
        <v>30</v>
      </c>
      <c r="J180" s="111">
        <v>0.1</v>
      </c>
      <c r="K180" s="131">
        <v>42517</v>
      </c>
      <c r="L180" s="131">
        <v>42652</v>
      </c>
      <c r="M180" s="130" t="s">
        <v>587</v>
      </c>
      <c r="N180" s="130" t="s">
        <v>267</v>
      </c>
      <c r="O180" s="129" t="s">
        <v>26</v>
      </c>
      <c r="P180" s="129" t="s">
        <v>24</v>
      </c>
      <c r="Q180" s="114" t="s">
        <v>764</v>
      </c>
      <c r="R180" s="118"/>
      <c r="S180" s="108"/>
    </row>
    <row r="181" spans="1:19" ht="123.75">
      <c r="A181" s="112">
        <v>181</v>
      </c>
      <c r="B181" s="119">
        <v>42514</v>
      </c>
      <c r="C181" s="116" t="s">
        <v>429</v>
      </c>
      <c r="D181" s="116" t="s">
        <v>379</v>
      </c>
      <c r="E181" s="116" t="s">
        <v>266</v>
      </c>
      <c r="F181" s="115" t="s">
        <v>699</v>
      </c>
      <c r="G181" s="126" t="s">
        <v>769</v>
      </c>
      <c r="H181" s="126" t="s">
        <v>770</v>
      </c>
      <c r="I181" s="113" t="s">
        <v>30</v>
      </c>
      <c r="J181" s="193" t="s">
        <v>771</v>
      </c>
      <c r="K181" s="192" t="s">
        <v>772</v>
      </c>
      <c r="L181" s="192" t="s">
        <v>773</v>
      </c>
      <c r="M181" s="130" t="s">
        <v>587</v>
      </c>
      <c r="N181" s="130" t="s">
        <v>267</v>
      </c>
      <c r="O181" s="129" t="s">
        <v>26</v>
      </c>
      <c r="P181" s="129" t="s">
        <v>24</v>
      </c>
      <c r="Q181" s="162" t="s">
        <v>774</v>
      </c>
      <c r="R181" s="118"/>
      <c r="S181" s="108"/>
    </row>
    <row r="182" spans="1:19" s="35" customFormat="1" ht="14.25" customHeight="1">
      <c r="A182" s="112">
        <v>182</v>
      </c>
      <c r="B182" s="177">
        <v>42510</v>
      </c>
      <c r="C182" s="178" t="s">
        <v>43</v>
      </c>
      <c r="D182" s="178" t="s">
        <v>32</v>
      </c>
      <c r="E182" s="178" t="s">
        <v>266</v>
      </c>
      <c r="F182" s="180" t="s">
        <v>83</v>
      </c>
      <c r="G182" s="166" t="s">
        <v>84</v>
      </c>
      <c r="H182" s="112"/>
      <c r="I182" s="181" t="s">
        <v>28</v>
      </c>
      <c r="J182" s="112">
        <v>0.3</v>
      </c>
      <c r="K182" s="182">
        <v>42534</v>
      </c>
      <c r="L182" s="182">
        <v>42534</v>
      </c>
      <c r="M182" s="183" t="s">
        <v>275</v>
      </c>
      <c r="N182" s="183" t="s">
        <v>267</v>
      </c>
      <c r="O182" s="179" t="s">
        <v>26</v>
      </c>
      <c r="P182" s="112" t="s">
        <v>24</v>
      </c>
      <c r="Q182" s="185" t="s">
        <v>775</v>
      </c>
      <c r="R182" s="184"/>
      <c r="S182" s="110"/>
    </row>
    <row r="183" spans="1:19" s="35" customFormat="1" ht="14.25" customHeight="1">
      <c r="A183" s="112">
        <v>183</v>
      </c>
      <c r="B183" s="177">
        <v>42478</v>
      </c>
      <c r="C183" s="178" t="s">
        <v>43</v>
      </c>
      <c r="D183" s="178" t="s">
        <v>32</v>
      </c>
      <c r="E183" s="178" t="s">
        <v>266</v>
      </c>
      <c r="F183" s="180" t="s">
        <v>776</v>
      </c>
      <c r="G183" s="166" t="s">
        <v>85</v>
      </c>
      <c r="H183" s="112" t="s">
        <v>86</v>
      </c>
      <c r="I183" s="181" t="s">
        <v>30</v>
      </c>
      <c r="J183" s="112">
        <v>0</v>
      </c>
      <c r="K183" s="182">
        <v>42534</v>
      </c>
      <c r="L183" s="182">
        <v>42535</v>
      </c>
      <c r="M183" s="183" t="s">
        <v>275</v>
      </c>
      <c r="N183" s="183" t="s">
        <v>267</v>
      </c>
      <c r="O183" s="179" t="s">
        <v>26</v>
      </c>
      <c r="P183" s="112" t="s">
        <v>24</v>
      </c>
      <c r="Q183" s="185" t="s">
        <v>777</v>
      </c>
      <c r="R183" s="184"/>
      <c r="S183" s="186" t="s">
        <v>778</v>
      </c>
    </row>
    <row r="184" spans="1:19" ht="14.25" customHeight="1">
      <c r="A184" s="112">
        <v>184</v>
      </c>
      <c r="B184" s="119">
        <v>42515</v>
      </c>
      <c r="C184" s="116" t="s">
        <v>43</v>
      </c>
      <c r="D184" s="116" t="s">
        <v>32</v>
      </c>
      <c r="E184" s="116" t="s">
        <v>266</v>
      </c>
      <c r="F184" s="115" t="s">
        <v>779</v>
      </c>
      <c r="G184" s="126" t="s">
        <v>87</v>
      </c>
      <c r="H184" s="111"/>
      <c r="I184" s="113" t="s">
        <v>28</v>
      </c>
      <c r="J184" s="111"/>
      <c r="K184" s="131">
        <v>42517</v>
      </c>
      <c r="L184" s="131">
        <v>42597</v>
      </c>
      <c r="M184" s="130" t="s">
        <v>275</v>
      </c>
      <c r="N184" s="130" t="s">
        <v>267</v>
      </c>
      <c r="O184" s="129" t="s">
        <v>26</v>
      </c>
      <c r="P184" s="111" t="s">
        <v>24</v>
      </c>
      <c r="Q184" s="114" t="s">
        <v>780</v>
      </c>
      <c r="R184" s="118"/>
      <c r="S184" s="108"/>
    </row>
    <row r="185" spans="1:19" ht="14.25" customHeight="1">
      <c r="A185" s="112">
        <v>185</v>
      </c>
      <c r="B185" s="119">
        <v>42514</v>
      </c>
      <c r="C185" s="116" t="s">
        <v>43</v>
      </c>
      <c r="D185" s="116" t="s">
        <v>32</v>
      </c>
      <c r="E185" s="116" t="s">
        <v>266</v>
      </c>
      <c r="F185" s="115" t="s">
        <v>88</v>
      </c>
      <c r="G185" s="126"/>
      <c r="H185" s="111"/>
      <c r="I185" s="113" t="s">
        <v>30</v>
      </c>
      <c r="J185" s="111"/>
      <c r="K185" s="131">
        <v>42517</v>
      </c>
      <c r="L185" s="131">
        <v>42597</v>
      </c>
      <c r="M185" s="130" t="s">
        <v>275</v>
      </c>
      <c r="N185" s="130" t="s">
        <v>267</v>
      </c>
      <c r="O185" s="129" t="s">
        <v>26</v>
      </c>
      <c r="P185" s="111" t="s">
        <v>24</v>
      </c>
      <c r="Q185" s="114" t="s">
        <v>781</v>
      </c>
      <c r="R185" s="118"/>
      <c r="S185" s="108"/>
    </row>
    <row r="186" spans="1:19" ht="14.25" customHeight="1">
      <c r="A186" s="112">
        <v>186</v>
      </c>
      <c r="B186" s="119">
        <v>42515</v>
      </c>
      <c r="C186" s="116" t="s">
        <v>429</v>
      </c>
      <c r="D186" s="116" t="s">
        <v>379</v>
      </c>
      <c r="E186" s="116" t="s">
        <v>266</v>
      </c>
      <c r="F186" s="115" t="s">
        <v>782</v>
      </c>
      <c r="G186" s="126" t="s">
        <v>783</v>
      </c>
      <c r="H186" s="111"/>
      <c r="I186" s="113" t="s">
        <v>30</v>
      </c>
      <c r="J186" s="111"/>
      <c r="K186" s="131">
        <v>42517</v>
      </c>
      <c r="L186" s="121"/>
      <c r="M186" s="130" t="s">
        <v>587</v>
      </c>
      <c r="N186" s="130" t="s">
        <v>267</v>
      </c>
      <c r="O186" s="129" t="s">
        <v>26</v>
      </c>
      <c r="P186" s="129" t="s">
        <v>27</v>
      </c>
      <c r="Q186" s="114" t="s">
        <v>784</v>
      </c>
      <c r="R186" s="118"/>
      <c r="S186" s="108"/>
    </row>
    <row r="187" spans="1:19" ht="14.25" customHeight="1">
      <c r="A187" s="112">
        <v>187</v>
      </c>
      <c r="B187" s="119">
        <v>42515</v>
      </c>
      <c r="C187" s="116" t="s">
        <v>43</v>
      </c>
      <c r="D187" s="116" t="s">
        <v>32</v>
      </c>
      <c r="E187" s="116" t="s">
        <v>266</v>
      </c>
      <c r="F187" s="115" t="s">
        <v>785</v>
      </c>
      <c r="G187" s="189" t="s">
        <v>89</v>
      </c>
      <c r="H187" s="111"/>
      <c r="I187" s="113" t="s">
        <v>30</v>
      </c>
      <c r="J187" s="111">
        <v>4</v>
      </c>
      <c r="K187" s="131">
        <v>42517</v>
      </c>
      <c r="L187" s="131">
        <v>42597</v>
      </c>
      <c r="M187" s="130" t="s">
        <v>275</v>
      </c>
      <c r="N187" s="130" t="s">
        <v>267</v>
      </c>
      <c r="O187" s="129" t="s">
        <v>26</v>
      </c>
      <c r="P187" s="111" t="s">
        <v>24</v>
      </c>
      <c r="Q187" s="114" t="s">
        <v>786</v>
      </c>
      <c r="R187" s="118"/>
      <c r="S187" s="108"/>
    </row>
    <row r="188" spans="1:19" s="35" customFormat="1" ht="81" customHeight="1">
      <c r="A188" s="112">
        <v>188</v>
      </c>
      <c r="B188" s="177">
        <v>42515</v>
      </c>
      <c r="C188" s="178" t="s">
        <v>43</v>
      </c>
      <c r="D188" s="178" t="s">
        <v>32</v>
      </c>
      <c r="E188" s="178" t="s">
        <v>266</v>
      </c>
      <c r="F188" s="180" t="s">
        <v>47</v>
      </c>
      <c r="G188" s="126" t="s">
        <v>787</v>
      </c>
      <c r="H188" s="112"/>
      <c r="I188" s="181" t="s">
        <v>30</v>
      </c>
      <c r="J188" s="188">
        <v>0.3</v>
      </c>
      <c r="K188" s="182">
        <v>42534</v>
      </c>
      <c r="L188" s="182">
        <v>42534</v>
      </c>
      <c r="M188" s="183" t="s">
        <v>275</v>
      </c>
      <c r="N188" s="183" t="s">
        <v>267</v>
      </c>
      <c r="O188" s="179" t="s">
        <v>26</v>
      </c>
      <c r="P188" s="112" t="s">
        <v>24</v>
      </c>
      <c r="Q188" s="185" t="s">
        <v>788</v>
      </c>
      <c r="R188" s="184"/>
      <c r="S188" s="110"/>
    </row>
    <row r="189" spans="1:19" ht="14.25" customHeight="1">
      <c r="A189" s="112">
        <v>189</v>
      </c>
      <c r="B189" s="119">
        <v>42515</v>
      </c>
      <c r="C189" s="116" t="s">
        <v>43</v>
      </c>
      <c r="D189" s="116" t="s">
        <v>32</v>
      </c>
      <c r="E189" s="116" t="s">
        <v>266</v>
      </c>
      <c r="F189" s="115" t="s">
        <v>90</v>
      </c>
      <c r="G189" s="126" t="s">
        <v>789</v>
      </c>
      <c r="H189" s="111"/>
      <c r="I189" s="113" t="s">
        <v>28</v>
      </c>
      <c r="J189" s="111"/>
      <c r="K189" s="131">
        <v>42517</v>
      </c>
      <c r="L189" s="131">
        <v>42523</v>
      </c>
      <c r="M189" s="130" t="s">
        <v>275</v>
      </c>
      <c r="N189" s="130" t="s">
        <v>267</v>
      </c>
      <c r="O189" s="129" t="s">
        <v>26</v>
      </c>
      <c r="P189" s="111" t="s">
        <v>24</v>
      </c>
      <c r="Q189" s="114" t="s">
        <v>790</v>
      </c>
      <c r="R189" s="118"/>
      <c r="S189" s="149" t="s">
        <v>627</v>
      </c>
    </row>
    <row r="190" spans="1:19" ht="14.25" customHeight="1">
      <c r="A190" s="112">
        <v>190</v>
      </c>
      <c r="B190" s="119">
        <v>42515</v>
      </c>
      <c r="C190" s="116" t="s">
        <v>43</v>
      </c>
      <c r="D190" s="116" t="s">
        <v>32</v>
      </c>
      <c r="E190" s="116" t="s">
        <v>266</v>
      </c>
      <c r="F190" s="115" t="s">
        <v>791</v>
      </c>
      <c r="G190" s="126"/>
      <c r="H190" s="111"/>
      <c r="I190" s="113" t="s">
        <v>30</v>
      </c>
      <c r="J190" s="111"/>
      <c r="K190" s="131">
        <v>42517</v>
      </c>
      <c r="L190" s="131">
        <v>42597</v>
      </c>
      <c r="M190" s="130" t="s">
        <v>275</v>
      </c>
      <c r="N190" s="130" t="s">
        <v>267</v>
      </c>
      <c r="O190" s="129" t="s">
        <v>26</v>
      </c>
      <c r="P190" s="111" t="s">
        <v>24</v>
      </c>
      <c r="Q190" s="114" t="s">
        <v>792</v>
      </c>
      <c r="R190" s="118"/>
      <c r="S190" s="108"/>
    </row>
    <row r="191" spans="1:19" s="35" customFormat="1" ht="14.25" customHeight="1">
      <c r="A191" s="112">
        <v>191</v>
      </c>
      <c r="B191" s="177">
        <v>42515</v>
      </c>
      <c r="C191" s="178" t="s">
        <v>43</v>
      </c>
      <c r="D191" s="178" t="s">
        <v>32</v>
      </c>
      <c r="E191" s="178" t="s">
        <v>266</v>
      </c>
      <c r="F191" s="180" t="s">
        <v>91</v>
      </c>
      <c r="G191" s="126" t="s">
        <v>793</v>
      </c>
      <c r="H191" s="112" t="s">
        <v>92</v>
      </c>
      <c r="I191" s="181" t="s">
        <v>28</v>
      </c>
      <c r="J191" s="112">
        <v>0.3</v>
      </c>
      <c r="K191" s="182">
        <v>42534</v>
      </c>
      <c r="L191" s="182">
        <v>42534</v>
      </c>
      <c r="M191" s="183" t="s">
        <v>275</v>
      </c>
      <c r="N191" s="183" t="s">
        <v>267</v>
      </c>
      <c r="O191" s="179" t="s">
        <v>26</v>
      </c>
      <c r="P191" s="112" t="s">
        <v>24</v>
      </c>
      <c r="Q191" s="185" t="s">
        <v>794</v>
      </c>
      <c r="R191" s="184"/>
      <c r="S191" s="110"/>
    </row>
    <row r="192" spans="1:19" ht="14.25" customHeight="1">
      <c r="A192" s="112">
        <v>192</v>
      </c>
      <c r="B192" s="119">
        <v>42517</v>
      </c>
      <c r="C192" s="116" t="s">
        <v>429</v>
      </c>
      <c r="D192" s="116" t="s">
        <v>379</v>
      </c>
      <c r="E192" s="116" t="s">
        <v>266</v>
      </c>
      <c r="F192" s="115" t="s">
        <v>795</v>
      </c>
      <c r="G192" s="126"/>
      <c r="H192" s="113" t="s">
        <v>796</v>
      </c>
      <c r="I192" s="113" t="s">
        <v>30</v>
      </c>
      <c r="J192" s="111">
        <v>0.25</v>
      </c>
      <c r="K192" s="131">
        <v>42524</v>
      </c>
      <c r="L192" s="131">
        <v>42523</v>
      </c>
      <c r="M192" s="130" t="s">
        <v>587</v>
      </c>
      <c r="N192" s="130" t="s">
        <v>267</v>
      </c>
      <c r="O192" s="129" t="s">
        <v>25</v>
      </c>
      <c r="P192" s="129" t="s">
        <v>24</v>
      </c>
      <c r="Q192" s="114" t="s">
        <v>730</v>
      </c>
      <c r="R192" s="118"/>
      <c r="S192" s="108"/>
    </row>
    <row r="193" spans="1:19" s="36" customFormat="1" ht="14.25" customHeight="1">
      <c r="A193" s="167">
        <v>193</v>
      </c>
      <c r="B193" s="168">
        <v>42520</v>
      </c>
      <c r="C193" s="134" t="s">
        <v>43</v>
      </c>
      <c r="D193" s="134" t="s">
        <v>32</v>
      </c>
      <c r="E193" s="134" t="s">
        <v>266</v>
      </c>
      <c r="F193" s="127" t="s">
        <v>93</v>
      </c>
      <c r="G193" s="135" t="s">
        <v>93</v>
      </c>
      <c r="H193" s="167"/>
      <c r="I193" s="169" t="s">
        <v>28</v>
      </c>
      <c r="J193" s="167"/>
      <c r="K193" s="174">
        <v>42534</v>
      </c>
      <c r="L193" s="174">
        <v>42597</v>
      </c>
      <c r="M193" s="170" t="s">
        <v>275</v>
      </c>
      <c r="N193" s="170" t="s">
        <v>267</v>
      </c>
      <c r="O193" s="173" t="s">
        <v>26</v>
      </c>
      <c r="P193" s="167" t="s">
        <v>24</v>
      </c>
      <c r="Q193" s="171" t="s">
        <v>797</v>
      </c>
      <c r="R193" s="148"/>
      <c r="S193" s="172"/>
    </row>
    <row r="194" spans="1:19" s="36" customFormat="1" ht="14.25" customHeight="1">
      <c r="A194" s="167">
        <v>194</v>
      </c>
      <c r="B194" s="168">
        <v>42520</v>
      </c>
      <c r="C194" s="134" t="s">
        <v>43</v>
      </c>
      <c r="D194" s="134" t="s">
        <v>32</v>
      </c>
      <c r="E194" s="134" t="s">
        <v>266</v>
      </c>
      <c r="F194" s="127" t="s">
        <v>94</v>
      </c>
      <c r="G194" s="135" t="s">
        <v>95</v>
      </c>
      <c r="H194" s="167"/>
      <c r="I194" s="169" t="s">
        <v>28</v>
      </c>
      <c r="J194" s="167"/>
      <c r="K194" s="174">
        <v>42534</v>
      </c>
      <c r="L194" s="174">
        <v>42549</v>
      </c>
      <c r="M194" s="170" t="s">
        <v>275</v>
      </c>
      <c r="N194" s="170" t="s">
        <v>267</v>
      </c>
      <c r="O194" s="173" t="s">
        <v>26</v>
      </c>
      <c r="P194" s="167" t="s">
        <v>24</v>
      </c>
      <c r="Q194" s="171" t="s">
        <v>798</v>
      </c>
      <c r="R194" s="148"/>
      <c r="S194" s="172"/>
    </row>
    <row r="195" spans="1:19" s="36" customFormat="1" ht="45" customHeight="1">
      <c r="A195" s="167">
        <v>195</v>
      </c>
      <c r="B195" s="168">
        <v>42520</v>
      </c>
      <c r="C195" s="134" t="s">
        <v>43</v>
      </c>
      <c r="D195" s="134" t="s">
        <v>32</v>
      </c>
      <c r="E195" s="134" t="s">
        <v>266</v>
      </c>
      <c r="F195" s="158" t="s">
        <v>280</v>
      </c>
      <c r="G195" s="135" t="s">
        <v>281</v>
      </c>
      <c r="H195" s="172"/>
      <c r="I195" s="167" t="s">
        <v>28</v>
      </c>
      <c r="J195" s="167"/>
      <c r="K195" s="174">
        <v>42534</v>
      </c>
      <c r="L195" s="132">
        <v>42684</v>
      </c>
      <c r="M195" s="170" t="s">
        <v>275</v>
      </c>
      <c r="N195" s="170" t="s">
        <v>267</v>
      </c>
      <c r="O195" s="173" t="s">
        <v>26</v>
      </c>
      <c r="P195" s="118" t="s">
        <v>24</v>
      </c>
      <c r="Q195" s="171" t="s">
        <v>282</v>
      </c>
      <c r="R195" s="148"/>
      <c r="S195" s="197" t="s">
        <v>799</v>
      </c>
    </row>
    <row r="196" spans="1:19" s="35" customFormat="1" ht="14.25" customHeight="1">
      <c r="A196" s="112">
        <v>196</v>
      </c>
      <c r="B196" s="177">
        <v>42520</v>
      </c>
      <c r="C196" s="178" t="s">
        <v>43</v>
      </c>
      <c r="D196" s="178" t="s">
        <v>32</v>
      </c>
      <c r="E196" s="178" t="s">
        <v>266</v>
      </c>
      <c r="F196" s="180" t="s">
        <v>96</v>
      </c>
      <c r="G196" s="190" t="s">
        <v>97</v>
      </c>
      <c r="H196" s="112" t="s">
        <v>98</v>
      </c>
      <c r="I196" s="181" t="s">
        <v>28</v>
      </c>
      <c r="J196" s="112">
        <v>0.2</v>
      </c>
      <c r="K196" s="182">
        <v>42534</v>
      </c>
      <c r="L196" s="182">
        <v>42534</v>
      </c>
      <c r="M196" s="183" t="s">
        <v>275</v>
      </c>
      <c r="N196" s="183" t="s">
        <v>267</v>
      </c>
      <c r="O196" s="179" t="s">
        <v>26</v>
      </c>
      <c r="P196" s="112" t="s">
        <v>24</v>
      </c>
      <c r="Q196" s="185" t="s">
        <v>800</v>
      </c>
      <c r="R196" s="184"/>
      <c r="S196" s="110"/>
    </row>
    <row r="197" spans="1:19" s="36" customFormat="1" ht="14.25" customHeight="1">
      <c r="A197" s="167">
        <v>197</v>
      </c>
      <c r="B197" s="168">
        <v>42520</v>
      </c>
      <c r="C197" s="134" t="s">
        <v>43</v>
      </c>
      <c r="D197" s="134" t="s">
        <v>32</v>
      </c>
      <c r="E197" s="134" t="s">
        <v>266</v>
      </c>
      <c r="F197" s="127" t="s">
        <v>801</v>
      </c>
      <c r="G197" s="135" t="s">
        <v>99</v>
      </c>
      <c r="H197" s="167"/>
      <c r="I197" s="169" t="s">
        <v>28</v>
      </c>
      <c r="J197" s="167"/>
      <c r="K197" s="174">
        <v>42534</v>
      </c>
      <c r="L197" s="174">
        <v>42597</v>
      </c>
      <c r="M197" s="170" t="s">
        <v>275</v>
      </c>
      <c r="N197" s="170" t="s">
        <v>267</v>
      </c>
      <c r="O197" s="173" t="s">
        <v>26</v>
      </c>
      <c r="P197" s="167" t="s">
        <v>24</v>
      </c>
      <c r="Q197" s="171" t="s">
        <v>802</v>
      </c>
      <c r="R197" s="148"/>
      <c r="S197" s="172"/>
    </row>
    <row r="198" spans="1:19" ht="14.25" customHeight="1">
      <c r="A198" s="112">
        <v>198</v>
      </c>
      <c r="B198" s="119">
        <v>42522</v>
      </c>
      <c r="C198" s="116" t="s">
        <v>43</v>
      </c>
      <c r="D198" s="116" t="s">
        <v>32</v>
      </c>
      <c r="E198" s="116" t="s">
        <v>266</v>
      </c>
      <c r="F198" s="115" t="s">
        <v>100</v>
      </c>
      <c r="G198" s="126" t="s">
        <v>101</v>
      </c>
      <c r="H198" s="111"/>
      <c r="I198" s="113" t="s">
        <v>28</v>
      </c>
      <c r="J198" s="111">
        <v>0.3</v>
      </c>
      <c r="K198" s="131">
        <v>42524</v>
      </c>
      <c r="L198" s="131">
        <v>42524</v>
      </c>
      <c r="M198" s="130" t="s">
        <v>275</v>
      </c>
      <c r="N198" s="130" t="s">
        <v>267</v>
      </c>
      <c r="O198" s="129" t="s">
        <v>26</v>
      </c>
      <c r="P198" s="111" t="s">
        <v>24</v>
      </c>
      <c r="Q198" s="114" t="s">
        <v>803</v>
      </c>
      <c r="R198" s="118"/>
      <c r="S198" s="108"/>
    </row>
    <row r="199" spans="1:19" s="35" customFormat="1" ht="14.25" customHeight="1">
      <c r="A199" s="181" t="s">
        <v>804</v>
      </c>
      <c r="B199" s="177">
        <v>42522</v>
      </c>
      <c r="C199" s="178" t="s">
        <v>43</v>
      </c>
      <c r="D199" s="178" t="s">
        <v>32</v>
      </c>
      <c r="E199" s="178" t="s">
        <v>266</v>
      </c>
      <c r="F199" s="180" t="s">
        <v>102</v>
      </c>
      <c r="G199" s="166" t="s">
        <v>103</v>
      </c>
      <c r="H199" s="112"/>
      <c r="I199" s="181" t="s">
        <v>28</v>
      </c>
      <c r="J199" s="112">
        <v>0.2</v>
      </c>
      <c r="K199" s="182">
        <v>42534</v>
      </c>
      <c r="L199" s="182">
        <v>42534</v>
      </c>
      <c r="M199" s="183" t="s">
        <v>275</v>
      </c>
      <c r="N199" s="183" t="s">
        <v>267</v>
      </c>
      <c r="O199" s="179" t="s">
        <v>26</v>
      </c>
      <c r="P199" s="112" t="s">
        <v>24</v>
      </c>
      <c r="Q199" s="185" t="s">
        <v>805</v>
      </c>
      <c r="R199" s="184"/>
      <c r="S199" s="110"/>
    </row>
    <row r="200" spans="1:19" ht="14.25" customHeight="1">
      <c r="A200" s="112">
        <v>199</v>
      </c>
      <c r="B200" s="119">
        <v>42523</v>
      </c>
      <c r="C200" s="116" t="s">
        <v>43</v>
      </c>
      <c r="D200" s="116" t="s">
        <v>32</v>
      </c>
      <c r="E200" s="116" t="s">
        <v>266</v>
      </c>
      <c r="F200" s="115" t="s">
        <v>104</v>
      </c>
      <c r="G200" s="126" t="s">
        <v>806</v>
      </c>
      <c r="H200" s="111" t="s">
        <v>92</v>
      </c>
      <c r="I200" s="113" t="s">
        <v>28</v>
      </c>
      <c r="J200" s="111"/>
      <c r="K200" s="131">
        <v>42531</v>
      </c>
      <c r="L200" s="131">
        <v>42597</v>
      </c>
      <c r="M200" s="130" t="s">
        <v>275</v>
      </c>
      <c r="N200" s="130" t="s">
        <v>267</v>
      </c>
      <c r="O200" s="129" t="s">
        <v>26</v>
      </c>
      <c r="P200" s="111" t="s">
        <v>24</v>
      </c>
      <c r="Q200" s="114" t="s">
        <v>807</v>
      </c>
      <c r="R200" s="118"/>
      <c r="S200" s="108"/>
    </row>
    <row r="201" spans="1:19" ht="14.25" customHeight="1">
      <c r="A201" s="112">
        <v>200</v>
      </c>
      <c r="B201" s="119">
        <v>42523</v>
      </c>
      <c r="C201" s="116" t="s">
        <v>43</v>
      </c>
      <c r="D201" s="116" t="s">
        <v>32</v>
      </c>
      <c r="E201" s="116" t="s">
        <v>266</v>
      </c>
      <c r="F201" s="115" t="s">
        <v>105</v>
      </c>
      <c r="G201" s="126" t="s">
        <v>808</v>
      </c>
      <c r="H201" s="111" t="s">
        <v>92</v>
      </c>
      <c r="I201" s="113" t="s">
        <v>30</v>
      </c>
      <c r="J201" s="111"/>
      <c r="K201" s="131">
        <v>42531</v>
      </c>
      <c r="L201" s="131">
        <v>42597</v>
      </c>
      <c r="M201" s="130" t="s">
        <v>275</v>
      </c>
      <c r="N201" s="130" t="s">
        <v>267</v>
      </c>
      <c r="O201" s="129" t="s">
        <v>26</v>
      </c>
      <c r="P201" s="111" t="s">
        <v>24</v>
      </c>
      <c r="Q201" s="114" t="s">
        <v>809</v>
      </c>
      <c r="R201" s="118"/>
      <c r="S201" s="108"/>
    </row>
    <row r="202" spans="1:19" ht="14.25" customHeight="1">
      <c r="A202" s="112">
        <v>201</v>
      </c>
      <c r="B202" s="119">
        <v>42521</v>
      </c>
      <c r="C202" s="116" t="s">
        <v>43</v>
      </c>
      <c r="D202" s="116" t="s">
        <v>32</v>
      </c>
      <c r="E202" s="116" t="s">
        <v>266</v>
      </c>
      <c r="F202" s="115" t="s">
        <v>106</v>
      </c>
      <c r="G202" s="126" t="s">
        <v>107</v>
      </c>
      <c r="H202" s="111"/>
      <c r="I202" s="113" t="s">
        <v>30</v>
      </c>
      <c r="J202" s="111">
        <v>0.3</v>
      </c>
      <c r="K202" s="131">
        <v>42531</v>
      </c>
      <c r="L202" s="131">
        <v>42567</v>
      </c>
      <c r="M202" s="130" t="s">
        <v>275</v>
      </c>
      <c r="N202" s="130" t="s">
        <v>267</v>
      </c>
      <c r="O202" s="129" t="s">
        <v>26</v>
      </c>
      <c r="P202" s="111" t="s">
        <v>24</v>
      </c>
      <c r="Q202" s="114" t="s">
        <v>810</v>
      </c>
      <c r="R202" s="118"/>
      <c r="S202" s="108"/>
    </row>
    <row r="203" spans="1:19">
      <c r="A203" s="112">
        <v>202</v>
      </c>
      <c r="B203" s="119">
        <v>42523</v>
      </c>
      <c r="C203" s="116" t="s">
        <v>429</v>
      </c>
      <c r="D203" s="116" t="s">
        <v>379</v>
      </c>
      <c r="E203" s="116" t="s">
        <v>266</v>
      </c>
      <c r="F203" s="115" t="s">
        <v>811</v>
      </c>
      <c r="G203" s="126"/>
      <c r="H203" s="113"/>
      <c r="I203" s="113" t="s">
        <v>30</v>
      </c>
      <c r="J203" s="111">
        <v>0.1</v>
      </c>
      <c r="K203" s="131">
        <v>42534</v>
      </c>
      <c r="L203" s="121"/>
      <c r="M203" s="130" t="s">
        <v>587</v>
      </c>
      <c r="N203" s="130" t="s">
        <v>267</v>
      </c>
      <c r="O203" s="129" t="s">
        <v>25</v>
      </c>
      <c r="P203" s="129" t="s">
        <v>24</v>
      </c>
      <c r="Q203" s="114" t="s">
        <v>812</v>
      </c>
      <c r="R203" s="118"/>
      <c r="S203" s="108"/>
    </row>
    <row r="204" spans="1:19" ht="14.25" customHeight="1">
      <c r="A204" s="181" t="s">
        <v>813</v>
      </c>
      <c r="B204" s="119">
        <v>42527</v>
      </c>
      <c r="C204" s="116" t="s">
        <v>429</v>
      </c>
      <c r="D204" s="116" t="s">
        <v>379</v>
      </c>
      <c r="E204" s="116" t="s">
        <v>266</v>
      </c>
      <c r="F204" s="115" t="s">
        <v>814</v>
      </c>
      <c r="G204" s="126"/>
      <c r="H204" s="113" t="s">
        <v>815</v>
      </c>
      <c r="I204" s="113" t="s">
        <v>30</v>
      </c>
      <c r="J204" s="111">
        <v>0.1</v>
      </c>
      <c r="K204" s="131">
        <v>42534</v>
      </c>
      <c r="L204" s="131">
        <v>42562</v>
      </c>
      <c r="M204" s="130" t="s">
        <v>587</v>
      </c>
      <c r="N204" s="130" t="s">
        <v>267</v>
      </c>
      <c r="O204" s="129" t="s">
        <v>25</v>
      </c>
      <c r="P204" s="129" t="s">
        <v>24</v>
      </c>
      <c r="Q204" s="114" t="s">
        <v>816</v>
      </c>
      <c r="R204" s="118"/>
      <c r="S204" s="108"/>
    </row>
    <row r="205" spans="1:19" ht="14.25" customHeight="1">
      <c r="A205" s="112">
        <v>203</v>
      </c>
      <c r="B205" s="119">
        <v>42527</v>
      </c>
      <c r="C205" s="116" t="s">
        <v>43</v>
      </c>
      <c r="D205" s="116" t="s">
        <v>32</v>
      </c>
      <c r="E205" s="116" t="s">
        <v>266</v>
      </c>
      <c r="F205" s="115" t="s">
        <v>108</v>
      </c>
      <c r="G205" s="115" t="s">
        <v>109</v>
      </c>
      <c r="H205" s="111"/>
      <c r="I205" s="161" t="s">
        <v>28</v>
      </c>
      <c r="J205" s="111"/>
      <c r="K205" s="131">
        <v>42534</v>
      </c>
      <c r="L205" s="131">
        <v>42549</v>
      </c>
      <c r="M205" s="130" t="s">
        <v>270</v>
      </c>
      <c r="N205" s="130" t="s">
        <v>267</v>
      </c>
      <c r="O205" s="129" t="s">
        <v>26</v>
      </c>
      <c r="P205" s="129" t="s">
        <v>24</v>
      </c>
      <c r="Q205" s="114" t="s">
        <v>817</v>
      </c>
      <c r="R205" s="108"/>
      <c r="S205" s="108"/>
    </row>
    <row r="206" spans="1:19" ht="22.5">
      <c r="A206" s="112">
        <v>204</v>
      </c>
      <c r="B206" s="119">
        <v>42527</v>
      </c>
      <c r="C206" s="116" t="s">
        <v>43</v>
      </c>
      <c r="D206" s="116" t="s">
        <v>32</v>
      </c>
      <c r="E206" s="116" t="s">
        <v>266</v>
      </c>
      <c r="F206" s="115" t="s">
        <v>110</v>
      </c>
      <c r="G206" s="126" t="s">
        <v>111</v>
      </c>
      <c r="H206" s="111"/>
      <c r="I206" s="161" t="s">
        <v>28</v>
      </c>
      <c r="J206" s="111">
        <v>0.4</v>
      </c>
      <c r="K206" s="131">
        <v>42534</v>
      </c>
      <c r="L206" s="131">
        <v>42567</v>
      </c>
      <c r="M206" s="130" t="s">
        <v>270</v>
      </c>
      <c r="N206" s="130" t="s">
        <v>267</v>
      </c>
      <c r="O206" s="129" t="s">
        <v>26</v>
      </c>
      <c r="P206" s="129" t="s">
        <v>24</v>
      </c>
      <c r="Q206" s="114" t="s">
        <v>818</v>
      </c>
      <c r="R206" s="108"/>
      <c r="S206" s="108"/>
    </row>
    <row r="207" spans="1:19" ht="56.25">
      <c r="A207" s="112">
        <v>205</v>
      </c>
      <c r="B207" s="119">
        <v>42528</v>
      </c>
      <c r="C207" s="116" t="s">
        <v>43</v>
      </c>
      <c r="D207" s="116" t="s">
        <v>32</v>
      </c>
      <c r="E207" s="116" t="s">
        <v>266</v>
      </c>
      <c r="F207" s="158" t="s">
        <v>112</v>
      </c>
      <c r="G207" s="126" t="s">
        <v>113</v>
      </c>
      <c r="H207" s="111"/>
      <c r="I207" s="161" t="s">
        <v>30</v>
      </c>
      <c r="J207" s="111"/>
      <c r="K207" s="131">
        <v>42534</v>
      </c>
      <c r="L207" s="131">
        <v>42669</v>
      </c>
      <c r="M207" s="130" t="s">
        <v>270</v>
      </c>
      <c r="N207" s="130" t="s">
        <v>267</v>
      </c>
      <c r="O207" s="129" t="s">
        <v>26</v>
      </c>
      <c r="P207" s="118" t="s">
        <v>24</v>
      </c>
      <c r="Q207" s="114" t="s">
        <v>819</v>
      </c>
      <c r="R207" s="108"/>
      <c r="S207" s="149" t="s">
        <v>799</v>
      </c>
    </row>
    <row r="208" spans="1:19">
      <c r="A208" s="112">
        <v>206</v>
      </c>
      <c r="B208" s="119">
        <v>42528</v>
      </c>
      <c r="C208" s="116" t="s">
        <v>429</v>
      </c>
      <c r="D208" s="116" t="s">
        <v>379</v>
      </c>
      <c r="E208" s="116" t="s">
        <v>266</v>
      </c>
      <c r="F208" s="115" t="s">
        <v>820</v>
      </c>
      <c r="G208" s="126"/>
      <c r="H208" s="113"/>
      <c r="I208" s="113" t="s">
        <v>28</v>
      </c>
      <c r="J208" s="111">
        <v>0.1</v>
      </c>
      <c r="K208" s="131">
        <v>42529</v>
      </c>
      <c r="L208" s="131">
        <v>42534</v>
      </c>
      <c r="M208" s="130" t="s">
        <v>587</v>
      </c>
      <c r="N208" s="130" t="s">
        <v>267</v>
      </c>
      <c r="O208" s="129" t="s">
        <v>25</v>
      </c>
      <c r="P208" s="176" t="s">
        <v>24</v>
      </c>
      <c r="Q208" s="114" t="s">
        <v>816</v>
      </c>
      <c r="R208" s="118"/>
      <c r="S208" s="108"/>
    </row>
    <row r="209" spans="1:19">
      <c r="A209" s="112">
        <v>207</v>
      </c>
      <c r="B209" s="119">
        <v>42529</v>
      </c>
      <c r="C209" s="116" t="s">
        <v>43</v>
      </c>
      <c r="D209" s="116" t="s">
        <v>32</v>
      </c>
      <c r="E209" s="116" t="s">
        <v>266</v>
      </c>
      <c r="F209" s="115" t="s">
        <v>821</v>
      </c>
      <c r="G209" s="126" t="s">
        <v>114</v>
      </c>
      <c r="H209" s="111"/>
      <c r="I209" s="161" t="s">
        <v>30</v>
      </c>
      <c r="J209" s="111"/>
      <c r="K209" s="131">
        <v>42534</v>
      </c>
      <c r="L209" s="131">
        <v>42597</v>
      </c>
      <c r="M209" s="130" t="s">
        <v>270</v>
      </c>
      <c r="N209" s="130" t="s">
        <v>267</v>
      </c>
      <c r="O209" s="129" t="s">
        <v>26</v>
      </c>
      <c r="P209" s="111" t="s">
        <v>24</v>
      </c>
      <c r="Q209" s="114" t="s">
        <v>822</v>
      </c>
      <c r="R209" s="108"/>
      <c r="S209" s="108"/>
    </row>
    <row r="210" spans="1:19">
      <c r="A210" s="112">
        <v>208</v>
      </c>
      <c r="B210" s="119">
        <v>42529</v>
      </c>
      <c r="C210" s="116" t="s">
        <v>43</v>
      </c>
      <c r="D210" s="116" t="s">
        <v>32</v>
      </c>
      <c r="E210" s="116" t="s">
        <v>266</v>
      </c>
      <c r="F210" s="115" t="s">
        <v>823</v>
      </c>
      <c r="G210" s="175" t="s">
        <v>115</v>
      </c>
      <c r="H210" s="111"/>
      <c r="I210" s="161" t="s">
        <v>30</v>
      </c>
      <c r="J210" s="111"/>
      <c r="K210" s="131">
        <v>42534</v>
      </c>
      <c r="L210" s="131">
        <v>42597</v>
      </c>
      <c r="M210" s="130" t="s">
        <v>270</v>
      </c>
      <c r="N210" s="130" t="s">
        <v>267</v>
      </c>
      <c r="O210" s="129" t="s">
        <v>26</v>
      </c>
      <c r="P210" s="111" t="s">
        <v>24</v>
      </c>
      <c r="Q210" s="114" t="s">
        <v>824</v>
      </c>
      <c r="R210" s="108"/>
      <c r="S210" s="108"/>
    </row>
    <row r="211" spans="1:19">
      <c r="A211" s="112">
        <v>209</v>
      </c>
      <c r="B211" s="119">
        <v>42534</v>
      </c>
      <c r="C211" s="116" t="s">
        <v>43</v>
      </c>
      <c r="D211" s="116" t="s">
        <v>32</v>
      </c>
      <c r="E211" s="116" t="s">
        <v>266</v>
      </c>
      <c r="F211" s="115" t="s">
        <v>825</v>
      </c>
      <c r="G211" s="175" t="s">
        <v>116</v>
      </c>
      <c r="H211" s="111" t="s">
        <v>92</v>
      </c>
      <c r="I211" s="161" t="s">
        <v>30</v>
      </c>
      <c r="J211" s="111"/>
      <c r="K211" s="131">
        <v>42538</v>
      </c>
      <c r="L211" s="119">
        <v>42604</v>
      </c>
      <c r="M211" s="130" t="s">
        <v>270</v>
      </c>
      <c r="N211" s="130" t="s">
        <v>267</v>
      </c>
      <c r="O211" s="129" t="s">
        <v>26</v>
      </c>
      <c r="P211" s="111" t="s">
        <v>24</v>
      </c>
      <c r="Q211" s="114" t="s">
        <v>826</v>
      </c>
      <c r="R211" s="108"/>
      <c r="S211" s="108"/>
    </row>
    <row r="212" spans="1:19">
      <c r="A212" s="112">
        <v>210</v>
      </c>
      <c r="B212" s="119">
        <v>42534</v>
      </c>
      <c r="C212" s="116" t="s">
        <v>43</v>
      </c>
      <c r="D212" s="116" t="s">
        <v>32</v>
      </c>
      <c r="E212" s="116" t="s">
        <v>266</v>
      </c>
      <c r="F212" s="115" t="s">
        <v>827</v>
      </c>
      <c r="G212" s="175" t="s">
        <v>162</v>
      </c>
      <c r="H212" s="111"/>
      <c r="I212" s="161" t="s">
        <v>30</v>
      </c>
      <c r="J212" s="111">
        <v>0.1</v>
      </c>
      <c r="K212" s="131">
        <v>42538</v>
      </c>
      <c r="L212" s="119">
        <v>42633</v>
      </c>
      <c r="M212" s="130" t="s">
        <v>270</v>
      </c>
      <c r="N212" s="130" t="s">
        <v>267</v>
      </c>
      <c r="O212" s="129" t="s">
        <v>26</v>
      </c>
      <c r="P212" s="111" t="s">
        <v>24</v>
      </c>
      <c r="Q212" s="114" t="s">
        <v>828</v>
      </c>
      <c r="R212" s="108"/>
      <c r="S212" s="108"/>
    </row>
    <row r="213" spans="1:19">
      <c r="A213" s="112">
        <v>211</v>
      </c>
      <c r="B213" s="119">
        <v>42536</v>
      </c>
      <c r="C213" s="116" t="s">
        <v>43</v>
      </c>
      <c r="D213" s="116" t="s">
        <v>32</v>
      </c>
      <c r="E213" s="116" t="s">
        <v>266</v>
      </c>
      <c r="F213" s="115" t="s">
        <v>117</v>
      </c>
      <c r="G213" s="175" t="s">
        <v>118</v>
      </c>
      <c r="H213" s="111" t="s">
        <v>92</v>
      </c>
      <c r="I213" s="161" t="s">
        <v>30</v>
      </c>
      <c r="J213" s="111">
        <v>0.1</v>
      </c>
      <c r="K213" s="131">
        <v>42538</v>
      </c>
      <c r="L213" s="131">
        <v>42567</v>
      </c>
      <c r="M213" s="130" t="s">
        <v>270</v>
      </c>
      <c r="N213" s="130" t="s">
        <v>267</v>
      </c>
      <c r="O213" s="129" t="s">
        <v>26</v>
      </c>
      <c r="P213" s="111" t="s">
        <v>24</v>
      </c>
      <c r="Q213" s="114" t="s">
        <v>829</v>
      </c>
      <c r="R213" s="108"/>
      <c r="S213" s="108"/>
    </row>
    <row r="214" spans="1:19">
      <c r="A214" s="112">
        <v>212</v>
      </c>
      <c r="B214" s="119">
        <v>42536</v>
      </c>
      <c r="C214" s="116" t="s">
        <v>43</v>
      </c>
      <c r="D214" s="116" t="s">
        <v>32</v>
      </c>
      <c r="E214" s="116" t="s">
        <v>266</v>
      </c>
      <c r="F214" s="115" t="s">
        <v>830</v>
      </c>
      <c r="G214" s="111"/>
      <c r="H214" s="111"/>
      <c r="I214" s="161" t="s">
        <v>30</v>
      </c>
      <c r="J214" s="111">
        <v>0.1</v>
      </c>
      <c r="K214" s="131">
        <v>42538</v>
      </c>
      <c r="L214" s="131">
        <v>42683</v>
      </c>
      <c r="M214" s="130" t="s">
        <v>270</v>
      </c>
      <c r="N214" s="130" t="s">
        <v>267</v>
      </c>
      <c r="O214" s="129" t="s">
        <v>26</v>
      </c>
      <c r="P214" s="118" t="s">
        <v>24</v>
      </c>
      <c r="Q214" s="114" t="s">
        <v>831</v>
      </c>
      <c r="R214" s="108"/>
      <c r="S214" s="108"/>
    </row>
    <row r="215" spans="1:19" ht="45">
      <c r="A215" s="112">
        <v>213</v>
      </c>
      <c r="B215" s="119">
        <v>42536</v>
      </c>
      <c r="C215" s="116" t="s">
        <v>832</v>
      </c>
      <c r="D215" s="116" t="s">
        <v>379</v>
      </c>
      <c r="E215" s="116" t="s">
        <v>266</v>
      </c>
      <c r="F215" s="115" t="s">
        <v>833</v>
      </c>
      <c r="G215" s="126" t="s">
        <v>834</v>
      </c>
      <c r="H215" s="126" t="s">
        <v>835</v>
      </c>
      <c r="I215" s="113" t="s">
        <v>30</v>
      </c>
      <c r="J215" s="111">
        <v>0.1</v>
      </c>
      <c r="K215" s="131">
        <v>42545</v>
      </c>
      <c r="L215" s="131">
        <v>42573</v>
      </c>
      <c r="M215" s="130" t="s">
        <v>587</v>
      </c>
      <c r="N215" s="130" t="s">
        <v>267</v>
      </c>
      <c r="O215" s="129" t="s">
        <v>26</v>
      </c>
      <c r="P215" s="176" t="s">
        <v>24</v>
      </c>
      <c r="Q215" s="114" t="s">
        <v>836</v>
      </c>
      <c r="R215" s="118"/>
      <c r="S215" s="108"/>
    </row>
    <row r="216" spans="1:19" ht="33.75">
      <c r="A216" s="112">
        <v>214</v>
      </c>
      <c r="B216" s="119">
        <v>42536</v>
      </c>
      <c r="C216" s="116" t="s">
        <v>402</v>
      </c>
      <c r="D216" s="116" t="s">
        <v>379</v>
      </c>
      <c r="E216" s="116" t="s">
        <v>266</v>
      </c>
      <c r="F216" s="115" t="s">
        <v>837</v>
      </c>
      <c r="G216" s="126" t="s">
        <v>838</v>
      </c>
      <c r="H216" s="113" t="s">
        <v>839</v>
      </c>
      <c r="I216" s="113" t="s">
        <v>30</v>
      </c>
      <c r="J216" s="111"/>
      <c r="K216" s="131">
        <v>42545</v>
      </c>
      <c r="L216" s="131"/>
      <c r="M216" s="130" t="s">
        <v>587</v>
      </c>
      <c r="N216" s="130" t="s">
        <v>267</v>
      </c>
      <c r="O216" s="129" t="s">
        <v>26</v>
      </c>
      <c r="P216" s="176" t="s">
        <v>139</v>
      </c>
      <c r="Q216" s="114" t="s">
        <v>836</v>
      </c>
      <c r="R216" s="118"/>
      <c r="S216" s="108"/>
    </row>
    <row r="217" spans="1:19" ht="22.5">
      <c r="A217" s="112">
        <v>215</v>
      </c>
      <c r="B217" s="119">
        <v>42536</v>
      </c>
      <c r="C217" s="116" t="s">
        <v>429</v>
      </c>
      <c r="D217" s="116" t="s">
        <v>379</v>
      </c>
      <c r="E217" s="116" t="s">
        <v>840</v>
      </c>
      <c r="F217" s="115"/>
      <c r="G217" s="126" t="s">
        <v>841</v>
      </c>
      <c r="H217" s="113"/>
      <c r="I217" s="113" t="s">
        <v>28</v>
      </c>
      <c r="J217" s="111">
        <v>0.1</v>
      </c>
      <c r="K217" s="131">
        <v>42536</v>
      </c>
      <c r="L217" s="131">
        <v>42536</v>
      </c>
      <c r="M217" s="130" t="s">
        <v>587</v>
      </c>
      <c r="N217" s="130" t="s">
        <v>267</v>
      </c>
      <c r="O217" s="129" t="s">
        <v>26</v>
      </c>
      <c r="P217" s="176" t="s">
        <v>24</v>
      </c>
      <c r="Q217" s="114" t="s">
        <v>842</v>
      </c>
      <c r="R217" s="118"/>
      <c r="S217" s="108"/>
    </row>
    <row r="218" spans="1:19">
      <c r="A218" s="112">
        <v>216</v>
      </c>
      <c r="B218" s="119">
        <v>42536</v>
      </c>
      <c r="C218" s="116" t="s">
        <v>429</v>
      </c>
      <c r="D218" s="116" t="s">
        <v>379</v>
      </c>
      <c r="E218" s="116" t="s">
        <v>840</v>
      </c>
      <c r="F218" s="115" t="s">
        <v>843</v>
      </c>
      <c r="G218" s="126"/>
      <c r="H218" s="113"/>
      <c r="I218" s="113" t="s">
        <v>28</v>
      </c>
      <c r="J218" s="111">
        <v>0.1</v>
      </c>
      <c r="K218" s="131">
        <v>42536</v>
      </c>
      <c r="L218" s="131">
        <v>42536</v>
      </c>
      <c r="M218" s="130" t="s">
        <v>587</v>
      </c>
      <c r="N218" s="130" t="s">
        <v>267</v>
      </c>
      <c r="O218" s="129" t="s">
        <v>26</v>
      </c>
      <c r="P218" s="176" t="s">
        <v>24</v>
      </c>
      <c r="Q218" s="114" t="s">
        <v>844</v>
      </c>
      <c r="R218" s="118"/>
      <c r="S218" s="108"/>
    </row>
    <row r="219" spans="1:19" ht="90">
      <c r="A219" s="112">
        <v>217</v>
      </c>
      <c r="B219" s="119">
        <v>42537</v>
      </c>
      <c r="C219" s="116" t="s">
        <v>402</v>
      </c>
      <c r="D219" s="116" t="s">
        <v>379</v>
      </c>
      <c r="E219" s="116" t="s">
        <v>840</v>
      </c>
      <c r="F219" s="115" t="s">
        <v>845</v>
      </c>
      <c r="G219" s="126" t="s">
        <v>846</v>
      </c>
      <c r="H219" s="126" t="s">
        <v>847</v>
      </c>
      <c r="I219" s="113" t="s">
        <v>28</v>
      </c>
      <c r="J219" s="111">
        <v>0.1</v>
      </c>
      <c r="K219" s="131">
        <v>42545</v>
      </c>
      <c r="L219" s="131">
        <v>42548</v>
      </c>
      <c r="M219" s="130" t="s">
        <v>587</v>
      </c>
      <c r="N219" s="130" t="s">
        <v>267</v>
      </c>
      <c r="O219" s="129" t="s">
        <v>26</v>
      </c>
      <c r="P219" s="176" t="s">
        <v>24</v>
      </c>
      <c r="Q219" s="114" t="s">
        <v>848</v>
      </c>
      <c r="R219" s="118"/>
      <c r="S219" s="108"/>
    </row>
    <row r="220" spans="1:19" ht="22.5">
      <c r="A220" s="112">
        <v>218</v>
      </c>
      <c r="B220" s="119">
        <v>42537</v>
      </c>
      <c r="C220" s="116" t="s">
        <v>429</v>
      </c>
      <c r="D220" s="116" t="s">
        <v>379</v>
      </c>
      <c r="E220" s="116" t="s">
        <v>840</v>
      </c>
      <c r="F220" s="115" t="s">
        <v>849</v>
      </c>
      <c r="G220" s="126" t="s">
        <v>850</v>
      </c>
      <c r="H220" s="113" t="s">
        <v>92</v>
      </c>
      <c r="I220" s="113" t="s">
        <v>28</v>
      </c>
      <c r="J220" s="111">
        <v>0.1</v>
      </c>
      <c r="K220" s="131">
        <v>42545</v>
      </c>
      <c r="L220" s="131">
        <v>42548</v>
      </c>
      <c r="M220" s="130" t="s">
        <v>587</v>
      </c>
      <c r="N220" s="130" t="s">
        <v>267</v>
      </c>
      <c r="O220" s="129" t="s">
        <v>26</v>
      </c>
      <c r="P220" s="176" t="s">
        <v>24</v>
      </c>
      <c r="Q220" s="114" t="s">
        <v>848</v>
      </c>
      <c r="R220" s="118"/>
      <c r="S220" s="108"/>
    </row>
    <row r="221" spans="1:19">
      <c r="A221" s="112">
        <v>219</v>
      </c>
      <c r="B221" s="119">
        <v>42538</v>
      </c>
      <c r="C221" s="116" t="s">
        <v>429</v>
      </c>
      <c r="D221" s="116" t="s">
        <v>379</v>
      </c>
      <c r="E221" s="116" t="s">
        <v>840</v>
      </c>
      <c r="F221" s="115" t="s">
        <v>851</v>
      </c>
      <c r="G221" s="126"/>
      <c r="H221" s="113"/>
      <c r="I221" s="113" t="s">
        <v>28</v>
      </c>
      <c r="J221" s="111">
        <v>0.1</v>
      </c>
      <c r="K221" s="131">
        <v>42538</v>
      </c>
      <c r="L221" s="131">
        <v>42538</v>
      </c>
      <c r="M221" s="130" t="s">
        <v>587</v>
      </c>
      <c r="N221" s="130" t="s">
        <v>267</v>
      </c>
      <c r="O221" s="129" t="s">
        <v>26</v>
      </c>
      <c r="P221" s="176" t="s">
        <v>24</v>
      </c>
      <c r="Q221" s="114"/>
      <c r="R221" s="118"/>
      <c r="S221" s="108"/>
    </row>
    <row r="222" spans="1:19">
      <c r="A222" s="112">
        <v>220</v>
      </c>
      <c r="B222" s="119">
        <v>42538</v>
      </c>
      <c r="C222" s="116" t="s">
        <v>429</v>
      </c>
      <c r="D222" s="116" t="s">
        <v>379</v>
      </c>
      <c r="E222" s="116" t="s">
        <v>840</v>
      </c>
      <c r="F222" s="115" t="s">
        <v>852</v>
      </c>
      <c r="G222" s="126"/>
      <c r="H222" s="113"/>
      <c r="I222" s="113" t="s">
        <v>28</v>
      </c>
      <c r="J222" s="111">
        <v>0.1</v>
      </c>
      <c r="K222" s="131">
        <v>42538</v>
      </c>
      <c r="L222" s="131">
        <v>42538</v>
      </c>
      <c r="M222" s="130" t="s">
        <v>587</v>
      </c>
      <c r="N222" s="130" t="s">
        <v>267</v>
      </c>
      <c r="O222" s="129" t="s">
        <v>26</v>
      </c>
      <c r="P222" s="176" t="s">
        <v>24</v>
      </c>
      <c r="Q222" s="114"/>
      <c r="R222" s="118"/>
      <c r="S222" s="108"/>
    </row>
    <row r="223" spans="1:19">
      <c r="A223" s="112">
        <v>221</v>
      </c>
      <c r="B223" s="119">
        <v>42537</v>
      </c>
      <c r="C223" s="116" t="s">
        <v>43</v>
      </c>
      <c r="D223" s="116" t="s">
        <v>32</v>
      </c>
      <c r="E223" s="116" t="s">
        <v>840</v>
      </c>
      <c r="F223" s="115" t="s">
        <v>119</v>
      </c>
      <c r="G223" s="126" t="s">
        <v>853</v>
      </c>
      <c r="H223" s="111"/>
      <c r="I223" s="113" t="s">
        <v>30</v>
      </c>
      <c r="J223" s="111">
        <v>0.1</v>
      </c>
      <c r="K223" s="131">
        <v>42545</v>
      </c>
      <c r="L223" s="131">
        <v>42566</v>
      </c>
      <c r="M223" s="130" t="s">
        <v>275</v>
      </c>
      <c r="N223" s="130" t="s">
        <v>267</v>
      </c>
      <c r="O223" s="129" t="s">
        <v>26</v>
      </c>
      <c r="P223" s="126" t="s">
        <v>24</v>
      </c>
      <c r="Q223" s="114" t="s">
        <v>854</v>
      </c>
      <c r="R223" s="108"/>
      <c r="S223" s="109" t="s">
        <v>855</v>
      </c>
    </row>
    <row r="224" spans="1:19" ht="90">
      <c r="A224" s="112">
        <v>222</v>
      </c>
      <c r="B224" s="119">
        <v>42538</v>
      </c>
      <c r="C224" s="116" t="s">
        <v>43</v>
      </c>
      <c r="D224" s="116" t="s">
        <v>32</v>
      </c>
      <c r="E224" s="116" t="s">
        <v>840</v>
      </c>
      <c r="F224" s="200" t="s">
        <v>120</v>
      </c>
      <c r="G224" s="126" t="s">
        <v>856</v>
      </c>
      <c r="H224" s="191" t="s">
        <v>121</v>
      </c>
      <c r="I224" s="113" t="s">
        <v>30</v>
      </c>
      <c r="J224" s="111">
        <v>0.1</v>
      </c>
      <c r="K224" s="131">
        <v>42545</v>
      </c>
      <c r="L224" s="119">
        <v>42604</v>
      </c>
      <c r="M224" s="130" t="s">
        <v>275</v>
      </c>
      <c r="N224" s="130" t="s">
        <v>267</v>
      </c>
      <c r="O224" s="129" t="s">
        <v>26</v>
      </c>
      <c r="P224" s="111" t="s">
        <v>24</v>
      </c>
      <c r="Q224" s="114" t="s">
        <v>857</v>
      </c>
      <c r="R224" s="108"/>
      <c r="S224" s="149" t="s">
        <v>570</v>
      </c>
    </row>
    <row r="225" spans="1:19" ht="45">
      <c r="A225" s="112">
        <v>223</v>
      </c>
      <c r="B225" s="119">
        <v>42542</v>
      </c>
      <c r="C225" s="116" t="s">
        <v>402</v>
      </c>
      <c r="D225" s="116" t="s">
        <v>379</v>
      </c>
      <c r="E225" s="116" t="s">
        <v>840</v>
      </c>
      <c r="F225" s="115" t="s">
        <v>858</v>
      </c>
      <c r="G225" s="126" t="s">
        <v>859</v>
      </c>
      <c r="H225" s="126" t="s">
        <v>860</v>
      </c>
      <c r="I225" s="113" t="s">
        <v>30</v>
      </c>
      <c r="J225" s="111"/>
      <c r="K225" s="131">
        <v>42545</v>
      </c>
      <c r="L225" s="131">
        <v>42652</v>
      </c>
      <c r="M225" s="130" t="s">
        <v>587</v>
      </c>
      <c r="N225" s="130" t="s">
        <v>267</v>
      </c>
      <c r="O225" s="129" t="s">
        <v>26</v>
      </c>
      <c r="P225" s="176" t="s">
        <v>139</v>
      </c>
      <c r="Q225" s="114" t="s">
        <v>861</v>
      </c>
      <c r="R225" s="118" t="s">
        <v>862</v>
      </c>
      <c r="S225" s="108"/>
    </row>
    <row r="226" spans="1:19">
      <c r="A226" s="112">
        <v>224</v>
      </c>
      <c r="B226" s="119">
        <v>42542</v>
      </c>
      <c r="C226" s="116" t="s">
        <v>43</v>
      </c>
      <c r="D226" s="116" t="s">
        <v>32</v>
      </c>
      <c r="E226" s="116" t="s">
        <v>840</v>
      </c>
      <c r="F226" s="115" t="s">
        <v>122</v>
      </c>
      <c r="G226" s="126" t="s">
        <v>863</v>
      </c>
      <c r="H226" s="113"/>
      <c r="I226" s="113" t="s">
        <v>30</v>
      </c>
      <c r="J226" s="111">
        <v>0.1</v>
      </c>
      <c r="K226" s="131">
        <v>42545</v>
      </c>
      <c r="L226" s="131">
        <v>42562</v>
      </c>
      <c r="M226" s="130" t="s">
        <v>275</v>
      </c>
      <c r="N226" s="130" t="s">
        <v>267</v>
      </c>
      <c r="O226" s="129" t="s">
        <v>26</v>
      </c>
      <c r="P226" s="126" t="s">
        <v>24</v>
      </c>
      <c r="Q226" s="114" t="s">
        <v>864</v>
      </c>
      <c r="R226" s="108"/>
      <c r="S226" s="108"/>
    </row>
    <row r="227" spans="1:19">
      <c r="A227" s="112">
        <v>225</v>
      </c>
      <c r="B227" s="119">
        <v>42542</v>
      </c>
      <c r="C227" s="116" t="s">
        <v>43</v>
      </c>
      <c r="D227" s="116" t="s">
        <v>32</v>
      </c>
      <c r="E227" s="116" t="s">
        <v>840</v>
      </c>
      <c r="F227" s="115" t="s">
        <v>123</v>
      </c>
      <c r="G227" s="115" t="s">
        <v>865</v>
      </c>
      <c r="H227" s="161"/>
      <c r="I227" s="161" t="s">
        <v>28</v>
      </c>
      <c r="J227" s="111">
        <v>0.1</v>
      </c>
      <c r="K227" s="131">
        <v>42545</v>
      </c>
      <c r="L227" s="131">
        <v>42567</v>
      </c>
      <c r="M227" s="130" t="s">
        <v>275</v>
      </c>
      <c r="N227" s="130" t="s">
        <v>267</v>
      </c>
      <c r="O227" s="129" t="s">
        <v>26</v>
      </c>
      <c r="P227" s="126" t="s">
        <v>24</v>
      </c>
      <c r="Q227" s="114" t="s">
        <v>866</v>
      </c>
      <c r="R227" s="108"/>
      <c r="S227" s="108"/>
    </row>
    <row r="228" spans="1:19">
      <c r="A228" s="112">
        <v>226</v>
      </c>
      <c r="B228" s="119">
        <v>42542</v>
      </c>
      <c r="C228" s="116" t="s">
        <v>867</v>
      </c>
      <c r="D228" s="116" t="s">
        <v>379</v>
      </c>
      <c r="E228" s="116" t="s">
        <v>840</v>
      </c>
      <c r="F228" s="115" t="s">
        <v>868</v>
      </c>
      <c r="G228" s="126"/>
      <c r="H228" s="113"/>
      <c r="I228" s="113" t="s">
        <v>28</v>
      </c>
      <c r="J228" s="111">
        <v>0.2</v>
      </c>
      <c r="K228" s="131">
        <v>42542</v>
      </c>
      <c r="L228" s="131">
        <v>42542</v>
      </c>
      <c r="M228" s="130" t="s">
        <v>587</v>
      </c>
      <c r="N228" s="130" t="s">
        <v>267</v>
      </c>
      <c r="O228" s="129" t="s">
        <v>26</v>
      </c>
      <c r="P228" s="176" t="s">
        <v>24</v>
      </c>
      <c r="Q228" s="114" t="s">
        <v>861</v>
      </c>
      <c r="R228" s="118"/>
      <c r="S228" s="108"/>
    </row>
    <row r="229" spans="1:19">
      <c r="A229" s="112">
        <v>227</v>
      </c>
      <c r="B229" s="119">
        <v>42542</v>
      </c>
      <c r="C229" s="116" t="s">
        <v>869</v>
      </c>
      <c r="D229" s="116" t="s">
        <v>379</v>
      </c>
      <c r="E229" s="116" t="s">
        <v>840</v>
      </c>
      <c r="F229" s="115" t="s">
        <v>870</v>
      </c>
      <c r="G229" s="126" t="s">
        <v>871</v>
      </c>
      <c r="H229" s="113"/>
      <c r="I229" s="113" t="s">
        <v>28</v>
      </c>
      <c r="J229" s="111">
        <v>0.1</v>
      </c>
      <c r="K229" s="131">
        <v>42542</v>
      </c>
      <c r="L229" s="131">
        <v>42542</v>
      </c>
      <c r="M229" s="130" t="s">
        <v>587</v>
      </c>
      <c r="N229" s="130" t="s">
        <v>267</v>
      </c>
      <c r="O229" s="129" t="s">
        <v>26</v>
      </c>
      <c r="P229" s="176" t="s">
        <v>24</v>
      </c>
      <c r="Q229" s="114"/>
      <c r="R229" s="118"/>
      <c r="S229" s="108"/>
    </row>
    <row r="230" spans="1:19" ht="33.75">
      <c r="A230" s="112">
        <v>228</v>
      </c>
      <c r="B230" s="119">
        <v>42544</v>
      </c>
      <c r="C230" s="116" t="s">
        <v>429</v>
      </c>
      <c r="D230" s="116" t="s">
        <v>379</v>
      </c>
      <c r="E230" s="116" t="s">
        <v>840</v>
      </c>
      <c r="F230" s="115" t="s">
        <v>872</v>
      </c>
      <c r="G230" s="126" t="s">
        <v>873</v>
      </c>
      <c r="H230" s="126" t="s">
        <v>874</v>
      </c>
      <c r="I230" s="113" t="s">
        <v>30</v>
      </c>
      <c r="J230" s="111">
        <v>0.3</v>
      </c>
      <c r="K230" s="131">
        <v>42545</v>
      </c>
      <c r="L230" s="131">
        <v>42567</v>
      </c>
      <c r="M230" s="130" t="s">
        <v>587</v>
      </c>
      <c r="N230" s="130" t="s">
        <v>267</v>
      </c>
      <c r="O230" s="129" t="s">
        <v>26</v>
      </c>
      <c r="P230" s="176" t="s">
        <v>24</v>
      </c>
      <c r="Q230" s="114" t="s">
        <v>875</v>
      </c>
      <c r="R230" s="118"/>
      <c r="S230" s="108"/>
    </row>
    <row r="231" spans="1:19">
      <c r="A231" s="112">
        <v>229</v>
      </c>
      <c r="B231" s="119">
        <v>42544</v>
      </c>
      <c r="C231" s="116" t="s">
        <v>869</v>
      </c>
      <c r="D231" s="116" t="s">
        <v>379</v>
      </c>
      <c r="E231" s="116" t="s">
        <v>840</v>
      </c>
      <c r="F231" s="115" t="s">
        <v>876</v>
      </c>
      <c r="G231" s="126" t="s">
        <v>877</v>
      </c>
      <c r="H231" s="113"/>
      <c r="I231" s="113" t="s">
        <v>28</v>
      </c>
      <c r="J231" s="111">
        <v>0.1</v>
      </c>
      <c r="K231" s="131">
        <v>42544</v>
      </c>
      <c r="L231" s="131">
        <v>42544</v>
      </c>
      <c r="M231" s="130" t="s">
        <v>587</v>
      </c>
      <c r="N231" s="130" t="s">
        <v>267</v>
      </c>
      <c r="O231" s="129" t="s">
        <v>26</v>
      </c>
      <c r="P231" s="176" t="s">
        <v>24</v>
      </c>
      <c r="Q231" s="114"/>
      <c r="R231" s="118"/>
      <c r="S231" s="108"/>
    </row>
    <row r="232" spans="1:19" ht="112.5">
      <c r="A232" s="112">
        <v>230</v>
      </c>
      <c r="B232" s="119">
        <v>42544</v>
      </c>
      <c r="C232" s="116" t="s">
        <v>402</v>
      </c>
      <c r="D232" s="116" t="s">
        <v>379</v>
      </c>
      <c r="E232" s="116" t="s">
        <v>840</v>
      </c>
      <c r="F232" s="115" t="s">
        <v>878</v>
      </c>
      <c r="G232" s="126" t="s">
        <v>879</v>
      </c>
      <c r="H232" s="126"/>
      <c r="I232" s="113" t="s">
        <v>28</v>
      </c>
      <c r="J232" s="193" t="s">
        <v>880</v>
      </c>
      <c r="K232" s="192" t="s">
        <v>881</v>
      </c>
      <c r="L232" s="192" t="s">
        <v>882</v>
      </c>
      <c r="M232" s="130" t="s">
        <v>587</v>
      </c>
      <c r="N232" s="130" t="s">
        <v>267</v>
      </c>
      <c r="O232" s="129" t="s">
        <v>26</v>
      </c>
      <c r="P232" s="176" t="s">
        <v>24</v>
      </c>
      <c r="Q232" s="114" t="s">
        <v>883</v>
      </c>
      <c r="R232" s="118"/>
      <c r="S232" s="108"/>
    </row>
    <row r="233" spans="1:19" ht="78.75">
      <c r="A233" s="112">
        <v>231</v>
      </c>
      <c r="B233" s="119">
        <v>42545</v>
      </c>
      <c r="C233" s="116" t="s">
        <v>884</v>
      </c>
      <c r="D233" s="116" t="s">
        <v>379</v>
      </c>
      <c r="E233" s="116" t="s">
        <v>840</v>
      </c>
      <c r="F233" s="115" t="s">
        <v>885</v>
      </c>
      <c r="G233" s="126" t="s">
        <v>886</v>
      </c>
      <c r="H233" s="126" t="s">
        <v>887</v>
      </c>
      <c r="I233" s="113" t="s">
        <v>28</v>
      </c>
      <c r="J233" s="111">
        <v>0.1</v>
      </c>
      <c r="K233" s="131">
        <v>42545</v>
      </c>
      <c r="L233" s="131">
        <v>42545</v>
      </c>
      <c r="M233" s="130" t="s">
        <v>587</v>
      </c>
      <c r="N233" s="130" t="s">
        <v>267</v>
      </c>
      <c r="O233" s="129" t="s">
        <v>26</v>
      </c>
      <c r="P233" s="176" t="s">
        <v>24</v>
      </c>
      <c r="Q233" s="114"/>
      <c r="R233" s="118"/>
      <c r="S233" s="108"/>
    </row>
    <row r="234" spans="1:19" ht="67.5">
      <c r="A234" s="112">
        <v>232</v>
      </c>
      <c r="B234" s="119">
        <v>42544</v>
      </c>
      <c r="C234" s="116" t="s">
        <v>43</v>
      </c>
      <c r="D234" s="116" t="s">
        <v>32</v>
      </c>
      <c r="E234" s="116" t="s">
        <v>840</v>
      </c>
      <c r="F234" s="115" t="s">
        <v>124</v>
      </c>
      <c r="G234" s="126" t="s">
        <v>888</v>
      </c>
      <c r="H234" s="126"/>
      <c r="I234" s="113" t="s">
        <v>28</v>
      </c>
      <c r="J234" s="111">
        <v>0.1</v>
      </c>
      <c r="K234" s="131">
        <v>42552</v>
      </c>
      <c r="L234" s="131">
        <v>42548</v>
      </c>
      <c r="M234" s="130" t="s">
        <v>275</v>
      </c>
      <c r="N234" s="130" t="s">
        <v>267</v>
      </c>
      <c r="O234" s="129" t="s">
        <v>26</v>
      </c>
      <c r="P234" s="176" t="s">
        <v>24</v>
      </c>
      <c r="Q234" s="114" t="s">
        <v>889</v>
      </c>
      <c r="R234" s="108"/>
      <c r="S234" s="108"/>
    </row>
    <row r="235" spans="1:19" ht="22.5">
      <c r="A235" s="112">
        <v>233</v>
      </c>
      <c r="B235" s="119">
        <v>42544</v>
      </c>
      <c r="C235" s="116" t="s">
        <v>43</v>
      </c>
      <c r="D235" s="116" t="s">
        <v>32</v>
      </c>
      <c r="E235" s="116" t="s">
        <v>840</v>
      </c>
      <c r="F235" s="115" t="s">
        <v>125</v>
      </c>
      <c r="G235" s="126" t="s">
        <v>890</v>
      </c>
      <c r="H235" s="126"/>
      <c r="I235" s="113" t="s">
        <v>28</v>
      </c>
      <c r="J235" s="111">
        <v>1</v>
      </c>
      <c r="K235" s="131">
        <v>42552</v>
      </c>
      <c r="L235" s="131">
        <v>42562</v>
      </c>
      <c r="M235" s="130" t="s">
        <v>275</v>
      </c>
      <c r="N235" s="130" t="s">
        <v>267</v>
      </c>
      <c r="O235" s="129" t="s">
        <v>26</v>
      </c>
      <c r="P235" s="176" t="s">
        <v>24</v>
      </c>
      <c r="Q235" s="114" t="s">
        <v>891</v>
      </c>
      <c r="R235" s="108"/>
      <c r="S235" s="108"/>
    </row>
    <row r="236" spans="1:19">
      <c r="A236" s="112">
        <v>234</v>
      </c>
      <c r="B236" s="119">
        <v>42544</v>
      </c>
      <c r="C236" s="116" t="s">
        <v>43</v>
      </c>
      <c r="D236" s="116" t="s">
        <v>32</v>
      </c>
      <c r="E236" s="116" t="s">
        <v>840</v>
      </c>
      <c r="F236" s="154" t="s">
        <v>126</v>
      </c>
      <c r="G236" s="126" t="s">
        <v>892</v>
      </c>
      <c r="H236" s="126"/>
      <c r="I236" s="113" t="s">
        <v>30</v>
      </c>
      <c r="J236" s="111">
        <v>0.2</v>
      </c>
      <c r="K236" s="131">
        <v>42552</v>
      </c>
      <c r="L236" s="131">
        <v>42653</v>
      </c>
      <c r="M236" s="130" t="s">
        <v>275</v>
      </c>
      <c r="N236" s="130" t="s">
        <v>267</v>
      </c>
      <c r="O236" s="129" t="s">
        <v>26</v>
      </c>
      <c r="P236" s="176" t="s">
        <v>24</v>
      </c>
      <c r="Q236" s="114" t="s">
        <v>893</v>
      </c>
      <c r="R236" s="108"/>
      <c r="S236" s="108"/>
    </row>
    <row r="237" spans="1:19">
      <c r="A237" s="112">
        <v>235</v>
      </c>
      <c r="B237" s="119">
        <v>42544</v>
      </c>
      <c r="C237" s="116" t="s">
        <v>43</v>
      </c>
      <c r="D237" s="116" t="s">
        <v>32</v>
      </c>
      <c r="E237" s="116" t="s">
        <v>840</v>
      </c>
      <c r="F237" s="115" t="s">
        <v>126</v>
      </c>
      <c r="G237" s="126" t="s">
        <v>894</v>
      </c>
      <c r="H237" s="126"/>
      <c r="I237" s="113" t="s">
        <v>30</v>
      </c>
      <c r="J237" s="111">
        <v>0.2</v>
      </c>
      <c r="K237" s="131">
        <v>42552</v>
      </c>
      <c r="L237" s="131">
        <v>42567</v>
      </c>
      <c r="M237" s="130" t="s">
        <v>275</v>
      </c>
      <c r="N237" s="130" t="s">
        <v>267</v>
      </c>
      <c r="O237" s="129" t="s">
        <v>26</v>
      </c>
      <c r="P237" s="176" t="s">
        <v>24</v>
      </c>
      <c r="Q237" s="114" t="s">
        <v>895</v>
      </c>
      <c r="R237" s="108"/>
      <c r="S237" s="108"/>
    </row>
    <row r="238" spans="1:19" ht="45">
      <c r="A238" s="112">
        <v>236</v>
      </c>
      <c r="B238" s="119">
        <v>42544</v>
      </c>
      <c r="C238" s="116" t="s">
        <v>43</v>
      </c>
      <c r="D238" s="116" t="s">
        <v>32</v>
      </c>
      <c r="E238" s="116" t="s">
        <v>840</v>
      </c>
      <c r="F238" s="154" t="s">
        <v>126</v>
      </c>
      <c r="G238" s="126" t="s">
        <v>896</v>
      </c>
      <c r="H238" s="126"/>
      <c r="I238" s="113" t="s">
        <v>30</v>
      </c>
      <c r="J238" s="111">
        <v>0.2</v>
      </c>
      <c r="K238" s="131">
        <v>42552</v>
      </c>
      <c r="L238" s="131">
        <v>42653</v>
      </c>
      <c r="M238" s="130" t="s">
        <v>275</v>
      </c>
      <c r="N238" s="130" t="s">
        <v>267</v>
      </c>
      <c r="O238" s="129" t="s">
        <v>26</v>
      </c>
      <c r="P238" s="176" t="s">
        <v>24</v>
      </c>
      <c r="Q238" s="114" t="s">
        <v>897</v>
      </c>
      <c r="R238" s="108"/>
      <c r="S238" s="149" t="s">
        <v>898</v>
      </c>
    </row>
    <row r="239" spans="1:19" ht="33.75">
      <c r="A239" s="112">
        <v>237</v>
      </c>
      <c r="B239" s="119">
        <v>42544</v>
      </c>
      <c r="C239" s="116" t="s">
        <v>43</v>
      </c>
      <c r="D239" s="116" t="s">
        <v>32</v>
      </c>
      <c r="E239" s="116" t="s">
        <v>840</v>
      </c>
      <c r="F239" s="115" t="s">
        <v>127</v>
      </c>
      <c r="G239" s="126" t="s">
        <v>899</v>
      </c>
      <c r="H239" s="126"/>
      <c r="I239" s="113" t="s">
        <v>28</v>
      </c>
      <c r="J239" s="111">
        <v>0.4</v>
      </c>
      <c r="K239" s="131">
        <v>42552</v>
      </c>
      <c r="L239" s="131">
        <v>42567</v>
      </c>
      <c r="M239" s="130" t="s">
        <v>275</v>
      </c>
      <c r="N239" s="130" t="s">
        <v>267</v>
      </c>
      <c r="O239" s="129" t="s">
        <v>26</v>
      </c>
      <c r="P239" s="176" t="s">
        <v>24</v>
      </c>
      <c r="Q239" s="114" t="s">
        <v>900</v>
      </c>
      <c r="R239" s="108"/>
      <c r="S239" s="108"/>
    </row>
    <row r="240" spans="1:19">
      <c r="A240" s="112">
        <v>238</v>
      </c>
      <c r="B240" s="119">
        <v>42545</v>
      </c>
      <c r="C240" s="116" t="s">
        <v>869</v>
      </c>
      <c r="D240" s="116" t="s">
        <v>379</v>
      </c>
      <c r="E240" s="116" t="s">
        <v>840</v>
      </c>
      <c r="F240" s="115" t="s">
        <v>901</v>
      </c>
      <c r="G240" s="126" t="s">
        <v>902</v>
      </c>
      <c r="H240" s="113"/>
      <c r="I240" s="113" t="s">
        <v>28</v>
      </c>
      <c r="J240" s="111">
        <v>0.1</v>
      </c>
      <c r="K240" s="131">
        <v>42545</v>
      </c>
      <c r="L240" s="131">
        <v>42545</v>
      </c>
      <c r="M240" s="130" t="s">
        <v>587</v>
      </c>
      <c r="N240" s="130" t="s">
        <v>267</v>
      </c>
      <c r="O240" s="129" t="s">
        <v>26</v>
      </c>
      <c r="P240" s="176" t="s">
        <v>24</v>
      </c>
      <c r="Q240" s="114"/>
      <c r="R240" s="118"/>
      <c r="S240" s="108"/>
    </row>
    <row r="241" spans="1:19" ht="101.25">
      <c r="A241" s="112">
        <v>239</v>
      </c>
      <c r="B241" s="119">
        <v>42545</v>
      </c>
      <c r="C241" s="116" t="s">
        <v>903</v>
      </c>
      <c r="D241" s="116" t="s">
        <v>379</v>
      </c>
      <c r="E241" s="116" t="s">
        <v>840</v>
      </c>
      <c r="F241" s="115" t="s">
        <v>852</v>
      </c>
      <c r="G241" s="126" t="s">
        <v>904</v>
      </c>
      <c r="H241" s="113"/>
      <c r="I241" s="113" t="s">
        <v>28</v>
      </c>
      <c r="J241" s="111">
        <v>0.1</v>
      </c>
      <c r="K241" s="131">
        <v>42545</v>
      </c>
      <c r="L241" s="131">
        <v>42545</v>
      </c>
      <c r="M241" s="130" t="s">
        <v>587</v>
      </c>
      <c r="N241" s="130" t="s">
        <v>267</v>
      </c>
      <c r="O241" s="129" t="s">
        <v>26</v>
      </c>
      <c r="P241" s="176" t="s">
        <v>24</v>
      </c>
      <c r="Q241" s="114"/>
      <c r="R241" s="118"/>
      <c r="S241" s="108"/>
    </row>
    <row r="242" spans="1:19" ht="67.5">
      <c r="A242" s="112">
        <v>240</v>
      </c>
      <c r="B242" s="119">
        <v>42544</v>
      </c>
      <c r="C242" s="116" t="s">
        <v>43</v>
      </c>
      <c r="D242" s="116" t="s">
        <v>32</v>
      </c>
      <c r="E242" s="116" t="s">
        <v>840</v>
      </c>
      <c r="F242" s="115" t="s">
        <v>905</v>
      </c>
      <c r="G242" s="126" t="s">
        <v>906</v>
      </c>
      <c r="H242" s="113"/>
      <c r="I242" s="113" t="s">
        <v>28</v>
      </c>
      <c r="J242" s="111">
        <v>0.1</v>
      </c>
      <c r="K242" s="131">
        <v>42552</v>
      </c>
      <c r="L242" s="131">
        <v>42569</v>
      </c>
      <c r="M242" s="130" t="s">
        <v>275</v>
      </c>
      <c r="N242" s="130" t="s">
        <v>267</v>
      </c>
      <c r="O242" s="129" t="s">
        <v>26</v>
      </c>
      <c r="P242" s="176" t="s">
        <v>24</v>
      </c>
      <c r="Q242" s="114" t="s">
        <v>907</v>
      </c>
      <c r="R242" s="108"/>
      <c r="S242" s="149" t="s">
        <v>228</v>
      </c>
    </row>
    <row r="243" spans="1:19">
      <c r="A243" s="112">
        <v>241</v>
      </c>
      <c r="B243" s="119">
        <v>42548</v>
      </c>
      <c r="C243" s="116" t="s">
        <v>43</v>
      </c>
      <c r="D243" s="116" t="s">
        <v>32</v>
      </c>
      <c r="E243" s="116" t="s">
        <v>840</v>
      </c>
      <c r="F243" s="115" t="s">
        <v>908</v>
      </c>
      <c r="G243" s="126" t="s">
        <v>909</v>
      </c>
      <c r="H243" s="161"/>
      <c r="I243" s="161" t="s">
        <v>30</v>
      </c>
      <c r="J243" s="111">
        <v>0.1</v>
      </c>
      <c r="K243" s="131">
        <v>42552</v>
      </c>
      <c r="L243" s="131">
        <v>42597</v>
      </c>
      <c r="M243" s="130" t="s">
        <v>275</v>
      </c>
      <c r="N243" s="130" t="s">
        <v>267</v>
      </c>
      <c r="O243" s="129" t="s">
        <v>26</v>
      </c>
      <c r="P243" s="176" t="s">
        <v>24</v>
      </c>
      <c r="Q243" s="114" t="s">
        <v>910</v>
      </c>
      <c r="R243" s="108"/>
      <c r="S243" s="108"/>
    </row>
    <row r="244" spans="1:19" ht="33.75">
      <c r="A244" s="112">
        <v>242</v>
      </c>
      <c r="B244" s="119">
        <v>42548</v>
      </c>
      <c r="C244" s="116" t="s">
        <v>43</v>
      </c>
      <c r="D244" s="116" t="s">
        <v>32</v>
      </c>
      <c r="E244" s="116" t="s">
        <v>840</v>
      </c>
      <c r="F244" s="196" t="s">
        <v>128</v>
      </c>
      <c r="G244" s="126" t="s">
        <v>911</v>
      </c>
      <c r="H244" s="161"/>
      <c r="I244" s="161" t="s">
        <v>28</v>
      </c>
      <c r="J244" s="111">
        <v>0.1</v>
      </c>
      <c r="K244" s="131">
        <v>42552</v>
      </c>
      <c r="L244" s="131">
        <v>42633</v>
      </c>
      <c r="M244" s="130" t="s">
        <v>275</v>
      </c>
      <c r="N244" s="130" t="s">
        <v>267</v>
      </c>
      <c r="O244" s="129" t="s">
        <v>26</v>
      </c>
      <c r="P244" s="129" t="s">
        <v>24</v>
      </c>
      <c r="Q244" s="114" t="s">
        <v>912</v>
      </c>
      <c r="R244" s="108"/>
      <c r="S244" s="149" t="s">
        <v>570</v>
      </c>
    </row>
    <row r="245" spans="1:19" ht="45">
      <c r="A245" s="112">
        <v>243</v>
      </c>
      <c r="B245" s="119">
        <v>42534</v>
      </c>
      <c r="C245" s="116" t="s">
        <v>402</v>
      </c>
      <c r="D245" s="116" t="s">
        <v>379</v>
      </c>
      <c r="E245" s="116" t="s">
        <v>840</v>
      </c>
      <c r="F245" s="115" t="s">
        <v>913</v>
      </c>
      <c r="G245" s="126"/>
      <c r="H245" s="126" t="s">
        <v>914</v>
      </c>
      <c r="I245" s="113" t="s">
        <v>30</v>
      </c>
      <c r="J245" s="111">
        <v>0.2</v>
      </c>
      <c r="K245" s="131">
        <v>42550</v>
      </c>
      <c r="L245" s="131">
        <v>42550</v>
      </c>
      <c r="M245" s="130" t="s">
        <v>587</v>
      </c>
      <c r="N245" s="130" t="s">
        <v>267</v>
      </c>
      <c r="O245" s="129" t="s">
        <v>26</v>
      </c>
      <c r="P245" s="176" t="s">
        <v>24</v>
      </c>
      <c r="Q245" s="114" t="s">
        <v>915</v>
      </c>
      <c r="R245" s="108"/>
      <c r="S245" s="108"/>
    </row>
    <row r="246" spans="1:19">
      <c r="A246" s="112">
        <v>244</v>
      </c>
      <c r="B246" s="119">
        <v>42545</v>
      </c>
      <c r="C246" s="116" t="s">
        <v>869</v>
      </c>
      <c r="D246" s="116" t="s">
        <v>379</v>
      </c>
      <c r="E246" s="116" t="s">
        <v>840</v>
      </c>
      <c r="F246" s="115" t="s">
        <v>916</v>
      </c>
      <c r="G246" s="126" t="s">
        <v>917</v>
      </c>
      <c r="H246" s="113"/>
      <c r="I246" s="113" t="s">
        <v>28</v>
      </c>
      <c r="J246" s="111">
        <v>0.1</v>
      </c>
      <c r="K246" s="131">
        <v>42549</v>
      </c>
      <c r="L246" s="131">
        <v>42550</v>
      </c>
      <c r="M246" s="130" t="s">
        <v>587</v>
      </c>
      <c r="N246" s="130" t="s">
        <v>267</v>
      </c>
      <c r="O246" s="129" t="s">
        <v>26</v>
      </c>
      <c r="P246" s="176" t="s">
        <v>24</v>
      </c>
      <c r="Q246" s="114"/>
      <c r="R246" s="108"/>
      <c r="S246" s="108"/>
    </row>
    <row r="247" spans="1:19">
      <c r="A247" s="112">
        <v>245</v>
      </c>
      <c r="B247" s="119">
        <v>42549</v>
      </c>
      <c r="C247" s="116" t="s">
        <v>867</v>
      </c>
      <c r="D247" s="116" t="s">
        <v>379</v>
      </c>
      <c r="E247" s="116" t="s">
        <v>840</v>
      </c>
      <c r="F247" s="115" t="s">
        <v>918</v>
      </c>
      <c r="G247" s="126" t="s">
        <v>919</v>
      </c>
      <c r="H247" s="113"/>
      <c r="I247" s="113" t="s">
        <v>28</v>
      </c>
      <c r="J247" s="111">
        <v>0.1</v>
      </c>
      <c r="K247" s="131">
        <v>42549</v>
      </c>
      <c r="L247" s="131">
        <v>42550</v>
      </c>
      <c r="M247" s="130" t="s">
        <v>587</v>
      </c>
      <c r="N247" s="130" t="s">
        <v>267</v>
      </c>
      <c r="O247" s="129" t="s">
        <v>26</v>
      </c>
      <c r="P247" s="176" t="s">
        <v>24</v>
      </c>
      <c r="Q247" s="114"/>
      <c r="R247" s="108"/>
      <c r="S247" s="108"/>
    </row>
    <row r="248" spans="1:19" ht="22.5">
      <c r="A248" s="112">
        <v>246</v>
      </c>
      <c r="B248" s="119">
        <v>42550</v>
      </c>
      <c r="C248" s="116" t="s">
        <v>429</v>
      </c>
      <c r="D248" s="116" t="s">
        <v>379</v>
      </c>
      <c r="E248" s="116" t="s">
        <v>840</v>
      </c>
      <c r="F248" s="115" t="s">
        <v>920</v>
      </c>
      <c r="G248" s="126" t="s">
        <v>921</v>
      </c>
      <c r="H248" s="113"/>
      <c r="I248" s="113" t="s">
        <v>28</v>
      </c>
      <c r="J248" s="111">
        <v>0.1</v>
      </c>
      <c r="K248" s="131">
        <v>42550</v>
      </c>
      <c r="L248" s="131">
        <v>42550</v>
      </c>
      <c r="M248" s="130" t="s">
        <v>587</v>
      </c>
      <c r="N248" s="130" t="s">
        <v>267</v>
      </c>
      <c r="O248" s="129" t="s">
        <v>26</v>
      </c>
      <c r="P248" s="176" t="s">
        <v>24</v>
      </c>
      <c r="Q248" s="114" t="s">
        <v>922</v>
      </c>
      <c r="R248" s="108"/>
      <c r="S248" s="108"/>
    </row>
    <row r="249" spans="1:19">
      <c r="A249" s="112">
        <v>247</v>
      </c>
      <c r="B249" s="119">
        <v>42550</v>
      </c>
      <c r="C249" s="116" t="s">
        <v>867</v>
      </c>
      <c r="D249" s="116" t="s">
        <v>379</v>
      </c>
      <c r="E249" s="116" t="s">
        <v>840</v>
      </c>
      <c r="F249" s="115" t="s">
        <v>923</v>
      </c>
      <c r="G249" s="126" t="s">
        <v>924</v>
      </c>
      <c r="H249" s="113"/>
      <c r="I249" s="113" t="s">
        <v>28</v>
      </c>
      <c r="J249" s="111">
        <v>0.1</v>
      </c>
      <c r="K249" s="131">
        <v>42550</v>
      </c>
      <c r="L249" s="131">
        <v>42550</v>
      </c>
      <c r="M249" s="130" t="s">
        <v>587</v>
      </c>
      <c r="N249" s="130" t="s">
        <v>267</v>
      </c>
      <c r="O249" s="129" t="s">
        <v>26</v>
      </c>
      <c r="P249" s="176" t="s">
        <v>24</v>
      </c>
      <c r="Q249" s="114" t="s">
        <v>925</v>
      </c>
      <c r="R249" s="108"/>
      <c r="S249" s="108"/>
    </row>
    <row r="250" spans="1:19" ht="33.75">
      <c r="A250" s="112">
        <v>248</v>
      </c>
      <c r="B250" s="119">
        <v>42550</v>
      </c>
      <c r="C250" s="116" t="s">
        <v>43</v>
      </c>
      <c r="D250" s="116" t="s">
        <v>32</v>
      </c>
      <c r="E250" s="116" t="s">
        <v>840</v>
      </c>
      <c r="F250" s="115" t="s">
        <v>129</v>
      </c>
      <c r="G250" s="126" t="s">
        <v>926</v>
      </c>
      <c r="H250" s="113"/>
      <c r="I250" s="113" t="s">
        <v>28</v>
      </c>
      <c r="J250" s="111">
        <v>0.2</v>
      </c>
      <c r="K250" s="131">
        <v>42559</v>
      </c>
      <c r="L250" s="131">
        <v>42566</v>
      </c>
      <c r="M250" s="130" t="s">
        <v>275</v>
      </c>
      <c r="N250" s="130" t="s">
        <v>267</v>
      </c>
      <c r="O250" s="129" t="s">
        <v>26</v>
      </c>
      <c r="P250" s="129" t="s">
        <v>24</v>
      </c>
      <c r="Q250" s="114" t="s">
        <v>927</v>
      </c>
      <c r="R250" s="108"/>
      <c r="S250" s="108"/>
    </row>
    <row r="251" spans="1:19" ht="33.75">
      <c r="A251" s="112">
        <v>249</v>
      </c>
      <c r="B251" s="119">
        <v>42550</v>
      </c>
      <c r="C251" s="116" t="s">
        <v>43</v>
      </c>
      <c r="D251" s="116" t="s">
        <v>32</v>
      </c>
      <c r="E251" s="116" t="s">
        <v>840</v>
      </c>
      <c r="F251" s="115" t="s">
        <v>130</v>
      </c>
      <c r="G251" s="126" t="s">
        <v>928</v>
      </c>
      <c r="H251" s="113"/>
      <c r="I251" s="113" t="s">
        <v>30</v>
      </c>
      <c r="J251" s="111">
        <v>0.1</v>
      </c>
      <c r="K251" s="131">
        <v>42559</v>
      </c>
      <c r="L251" s="131">
        <v>42569</v>
      </c>
      <c r="M251" s="130" t="s">
        <v>275</v>
      </c>
      <c r="N251" s="130" t="s">
        <v>267</v>
      </c>
      <c r="O251" s="129" t="s">
        <v>26</v>
      </c>
      <c r="P251" s="129" t="s">
        <v>24</v>
      </c>
      <c r="Q251" s="114" t="s">
        <v>929</v>
      </c>
      <c r="R251" s="108"/>
      <c r="S251" s="108"/>
    </row>
    <row r="252" spans="1:19" ht="22.5">
      <c r="A252" s="112">
        <v>250</v>
      </c>
      <c r="B252" s="119">
        <v>42550</v>
      </c>
      <c r="C252" s="116" t="s">
        <v>43</v>
      </c>
      <c r="D252" s="116" t="s">
        <v>32</v>
      </c>
      <c r="E252" s="116" t="s">
        <v>840</v>
      </c>
      <c r="F252" s="115" t="s">
        <v>131</v>
      </c>
      <c r="G252" s="126" t="s">
        <v>930</v>
      </c>
      <c r="H252" s="113"/>
      <c r="I252" s="113" t="s">
        <v>30</v>
      </c>
      <c r="J252" s="111">
        <v>0.4</v>
      </c>
      <c r="K252" s="131">
        <v>42559</v>
      </c>
      <c r="L252" s="131">
        <v>42567</v>
      </c>
      <c r="M252" s="130" t="s">
        <v>275</v>
      </c>
      <c r="N252" s="130" t="s">
        <v>267</v>
      </c>
      <c r="O252" s="129" t="s">
        <v>26</v>
      </c>
      <c r="P252" s="129" t="s">
        <v>24</v>
      </c>
      <c r="Q252" s="114" t="s">
        <v>931</v>
      </c>
      <c r="R252" s="108"/>
      <c r="S252" s="108"/>
    </row>
    <row r="253" spans="1:19" ht="22.5">
      <c r="A253" s="112">
        <v>251</v>
      </c>
      <c r="B253" s="119">
        <v>42550</v>
      </c>
      <c r="C253" s="116" t="s">
        <v>903</v>
      </c>
      <c r="D253" s="116" t="s">
        <v>379</v>
      </c>
      <c r="E253" s="116" t="s">
        <v>840</v>
      </c>
      <c r="F253" s="115" t="s">
        <v>932</v>
      </c>
      <c r="G253" s="126" t="s">
        <v>933</v>
      </c>
      <c r="H253" s="113"/>
      <c r="I253" s="113" t="s">
        <v>28</v>
      </c>
      <c r="J253" s="111">
        <v>0.1</v>
      </c>
      <c r="K253" s="131">
        <v>42551</v>
      </c>
      <c r="L253" s="131">
        <v>42551</v>
      </c>
      <c r="M253" s="130" t="s">
        <v>587</v>
      </c>
      <c r="N253" s="130" t="s">
        <v>267</v>
      </c>
      <c r="O253" s="129" t="s">
        <v>26</v>
      </c>
      <c r="P253" s="176" t="s">
        <v>24</v>
      </c>
      <c r="Q253" s="114"/>
      <c r="R253" s="108"/>
      <c r="S253" s="108"/>
    </row>
    <row r="254" spans="1:19">
      <c r="A254" s="112">
        <v>252</v>
      </c>
      <c r="B254" s="119">
        <v>42551</v>
      </c>
      <c r="C254" s="116" t="s">
        <v>867</v>
      </c>
      <c r="D254" s="116" t="s">
        <v>379</v>
      </c>
      <c r="E254" s="116" t="s">
        <v>840</v>
      </c>
      <c r="F254" s="115" t="s">
        <v>934</v>
      </c>
      <c r="G254" s="126" t="s">
        <v>935</v>
      </c>
      <c r="H254" s="113" t="s">
        <v>936</v>
      </c>
      <c r="I254" s="113" t="s">
        <v>28</v>
      </c>
      <c r="J254" s="111">
        <v>0.1</v>
      </c>
      <c r="K254" s="131">
        <v>42551</v>
      </c>
      <c r="L254" s="131">
        <v>42551</v>
      </c>
      <c r="M254" s="130" t="s">
        <v>587</v>
      </c>
      <c r="N254" s="130" t="s">
        <v>267</v>
      </c>
      <c r="O254" s="129" t="s">
        <v>26</v>
      </c>
      <c r="P254" s="176" t="s">
        <v>24</v>
      </c>
      <c r="Q254" s="114"/>
      <c r="R254" s="108"/>
      <c r="S254" s="108"/>
    </row>
    <row r="255" spans="1:19">
      <c r="A255" s="112">
        <v>253</v>
      </c>
      <c r="B255" s="119">
        <v>42551</v>
      </c>
      <c r="C255" s="116" t="s">
        <v>869</v>
      </c>
      <c r="D255" s="116" t="s">
        <v>379</v>
      </c>
      <c r="E255" s="116" t="s">
        <v>840</v>
      </c>
      <c r="F255" s="115" t="s">
        <v>937</v>
      </c>
      <c r="G255" s="126"/>
      <c r="H255" s="113" t="s">
        <v>936</v>
      </c>
      <c r="I255" s="113" t="s">
        <v>28</v>
      </c>
      <c r="J255" s="111">
        <v>0.1</v>
      </c>
      <c r="K255" s="131">
        <v>42551</v>
      </c>
      <c r="L255" s="131">
        <v>42551</v>
      </c>
      <c r="M255" s="130" t="s">
        <v>587</v>
      </c>
      <c r="N255" s="130" t="s">
        <v>267</v>
      </c>
      <c r="O255" s="129" t="s">
        <v>26</v>
      </c>
      <c r="P255" s="176" t="s">
        <v>24</v>
      </c>
      <c r="Q255" s="114"/>
      <c r="R255" s="108"/>
      <c r="S255" s="108"/>
    </row>
    <row r="256" spans="1:19" ht="135">
      <c r="A256" s="112">
        <v>254</v>
      </c>
      <c r="B256" s="119">
        <v>42551</v>
      </c>
      <c r="C256" s="116" t="s">
        <v>43</v>
      </c>
      <c r="D256" s="116" t="s">
        <v>32</v>
      </c>
      <c r="E256" s="116" t="s">
        <v>840</v>
      </c>
      <c r="F256" s="196" t="s">
        <v>132</v>
      </c>
      <c r="G256" s="126" t="s">
        <v>938</v>
      </c>
      <c r="H256" s="113"/>
      <c r="I256" s="113" t="s">
        <v>30</v>
      </c>
      <c r="J256" s="111">
        <v>0.1</v>
      </c>
      <c r="K256" s="131">
        <v>42559</v>
      </c>
      <c r="L256" s="131">
        <v>42633</v>
      </c>
      <c r="M256" s="130" t="s">
        <v>275</v>
      </c>
      <c r="N256" s="130" t="s">
        <v>267</v>
      </c>
      <c r="O256" s="129" t="s">
        <v>26</v>
      </c>
      <c r="P256" s="129" t="s">
        <v>24</v>
      </c>
      <c r="Q256" s="114" t="s">
        <v>939</v>
      </c>
      <c r="R256" s="108"/>
      <c r="S256" s="149" t="s">
        <v>570</v>
      </c>
    </row>
    <row r="257" spans="1:19" ht="22.5">
      <c r="A257" s="112">
        <v>255</v>
      </c>
      <c r="B257" s="119">
        <v>42551</v>
      </c>
      <c r="C257" s="116" t="s">
        <v>869</v>
      </c>
      <c r="D257" s="116" t="s">
        <v>379</v>
      </c>
      <c r="E257" s="116" t="s">
        <v>840</v>
      </c>
      <c r="F257" s="115" t="s">
        <v>940</v>
      </c>
      <c r="G257" s="126" t="s">
        <v>941</v>
      </c>
      <c r="H257" s="113"/>
      <c r="I257" s="113" t="s">
        <v>28</v>
      </c>
      <c r="J257" s="111">
        <v>0.1</v>
      </c>
      <c r="K257" s="131">
        <v>42551</v>
      </c>
      <c r="L257" s="131">
        <v>42552</v>
      </c>
      <c r="M257" s="130" t="s">
        <v>587</v>
      </c>
      <c r="N257" s="130" t="s">
        <v>267</v>
      </c>
      <c r="O257" s="129" t="s">
        <v>26</v>
      </c>
      <c r="P257" s="176" t="s">
        <v>24</v>
      </c>
      <c r="Q257" s="114"/>
      <c r="R257" s="108"/>
      <c r="S257" s="1"/>
    </row>
    <row r="258" spans="1:19">
      <c r="A258" s="112">
        <v>256</v>
      </c>
      <c r="B258" s="119">
        <v>42551</v>
      </c>
      <c r="C258" s="116" t="s">
        <v>402</v>
      </c>
      <c r="D258" s="116" t="s">
        <v>379</v>
      </c>
      <c r="E258" s="116" t="s">
        <v>840</v>
      </c>
      <c r="F258" s="115" t="s">
        <v>942</v>
      </c>
      <c r="G258" s="126"/>
      <c r="H258" s="126"/>
      <c r="I258" s="113" t="s">
        <v>28</v>
      </c>
      <c r="J258" s="111">
        <v>0.1</v>
      </c>
      <c r="K258" s="131">
        <v>42552</v>
      </c>
      <c r="L258" s="131">
        <v>42552</v>
      </c>
      <c r="M258" s="130" t="s">
        <v>587</v>
      </c>
      <c r="N258" s="130" t="s">
        <v>267</v>
      </c>
      <c r="O258" s="129" t="s">
        <v>26</v>
      </c>
      <c r="P258" s="176" t="s">
        <v>24</v>
      </c>
      <c r="Q258" s="114"/>
      <c r="R258" s="108"/>
      <c r="S258" s="1"/>
    </row>
    <row r="259" spans="1:19">
      <c r="A259" s="112">
        <v>257</v>
      </c>
      <c r="B259" s="119">
        <v>42552</v>
      </c>
      <c r="C259" s="116" t="s">
        <v>429</v>
      </c>
      <c r="D259" s="116" t="s">
        <v>379</v>
      </c>
      <c r="E259" s="116" t="s">
        <v>840</v>
      </c>
      <c r="F259" s="115" t="s">
        <v>943</v>
      </c>
      <c r="G259" s="126" t="s">
        <v>944</v>
      </c>
      <c r="H259" s="126" t="s">
        <v>945</v>
      </c>
      <c r="I259" s="113" t="s">
        <v>28</v>
      </c>
      <c r="J259" s="111"/>
      <c r="K259" s="131">
        <v>42552</v>
      </c>
      <c r="L259" s="131"/>
      <c r="M259" s="130" t="s">
        <v>587</v>
      </c>
      <c r="N259" s="130" t="s">
        <v>267</v>
      </c>
      <c r="O259" s="129" t="s">
        <v>26</v>
      </c>
      <c r="P259" s="176" t="s">
        <v>139</v>
      </c>
      <c r="Q259" s="114" t="s">
        <v>946</v>
      </c>
      <c r="R259" s="149" t="s">
        <v>947</v>
      </c>
      <c r="S259" s="1"/>
    </row>
    <row r="260" spans="1:19">
      <c r="A260" s="112">
        <v>258</v>
      </c>
      <c r="B260" s="119">
        <v>42552</v>
      </c>
      <c r="C260" s="116" t="s">
        <v>867</v>
      </c>
      <c r="D260" s="116" t="s">
        <v>379</v>
      </c>
      <c r="E260" s="116" t="s">
        <v>840</v>
      </c>
      <c r="F260" s="115" t="s">
        <v>923</v>
      </c>
      <c r="G260" s="126" t="s">
        <v>948</v>
      </c>
      <c r="H260" s="126" t="s">
        <v>936</v>
      </c>
      <c r="I260" s="113" t="s">
        <v>28</v>
      </c>
      <c r="J260" s="111">
        <v>0.1</v>
      </c>
      <c r="K260" s="131">
        <v>42552</v>
      </c>
      <c r="L260" s="131">
        <v>42552</v>
      </c>
      <c r="M260" s="130" t="s">
        <v>587</v>
      </c>
      <c r="N260" s="130" t="s">
        <v>267</v>
      </c>
      <c r="O260" s="129" t="s">
        <v>26</v>
      </c>
      <c r="P260" s="176" t="s">
        <v>24</v>
      </c>
      <c r="Q260" s="114"/>
      <c r="R260" s="108"/>
      <c r="S260" s="1"/>
    </row>
    <row r="261" spans="1:19" ht="56.25">
      <c r="A261" s="112">
        <v>259</v>
      </c>
      <c r="B261" s="119">
        <v>42552</v>
      </c>
      <c r="C261" s="116" t="s">
        <v>378</v>
      </c>
      <c r="D261" s="116" t="s">
        <v>379</v>
      </c>
      <c r="E261" s="116" t="s">
        <v>840</v>
      </c>
      <c r="F261" s="115" t="s">
        <v>949</v>
      </c>
      <c r="G261" s="126" t="s">
        <v>950</v>
      </c>
      <c r="H261" s="126"/>
      <c r="I261" s="113" t="s">
        <v>28</v>
      </c>
      <c r="J261" s="111">
        <v>0.1</v>
      </c>
      <c r="K261" s="131">
        <v>42552</v>
      </c>
      <c r="L261" s="131">
        <v>42552</v>
      </c>
      <c r="M261" s="130" t="s">
        <v>587</v>
      </c>
      <c r="N261" s="130" t="s">
        <v>267</v>
      </c>
      <c r="O261" s="129" t="s">
        <v>25</v>
      </c>
      <c r="P261" s="176" t="s">
        <v>24</v>
      </c>
      <c r="Q261" s="114"/>
      <c r="R261" s="108"/>
      <c r="S261" s="1"/>
    </row>
    <row r="262" spans="1:19">
      <c r="A262" s="112">
        <v>260</v>
      </c>
      <c r="B262" s="119">
        <v>42552</v>
      </c>
      <c r="C262" s="116" t="s">
        <v>402</v>
      </c>
      <c r="D262" s="116" t="s">
        <v>379</v>
      </c>
      <c r="E262" s="116" t="s">
        <v>840</v>
      </c>
      <c r="F262" s="115" t="s">
        <v>951</v>
      </c>
      <c r="G262" s="126"/>
      <c r="H262" s="126" t="s">
        <v>936</v>
      </c>
      <c r="I262" s="113" t="s">
        <v>28</v>
      </c>
      <c r="J262" s="111">
        <v>0.1</v>
      </c>
      <c r="K262" s="131">
        <v>42552</v>
      </c>
      <c r="L262" s="131">
        <v>42552</v>
      </c>
      <c r="M262" s="130" t="s">
        <v>587</v>
      </c>
      <c r="N262" s="130" t="s">
        <v>267</v>
      </c>
      <c r="O262" s="129" t="s">
        <v>26</v>
      </c>
      <c r="P262" s="176" t="s">
        <v>24</v>
      </c>
      <c r="Q262" s="114"/>
      <c r="R262" s="108"/>
      <c r="S262" s="1"/>
    </row>
    <row r="263" spans="1:19" ht="22.5">
      <c r="A263" s="112">
        <v>261</v>
      </c>
      <c r="B263" s="119">
        <v>42552</v>
      </c>
      <c r="C263" s="116" t="s">
        <v>43</v>
      </c>
      <c r="D263" s="116" t="s">
        <v>32</v>
      </c>
      <c r="E263" s="116" t="s">
        <v>840</v>
      </c>
      <c r="F263" s="115" t="s">
        <v>952</v>
      </c>
      <c r="G263" s="126" t="s">
        <v>133</v>
      </c>
      <c r="H263" s="126"/>
      <c r="I263" s="113" t="s">
        <v>28</v>
      </c>
      <c r="J263" s="111">
        <v>0.1</v>
      </c>
      <c r="K263" s="131">
        <v>42559</v>
      </c>
      <c r="L263" s="131">
        <v>42597</v>
      </c>
      <c r="M263" s="130" t="s">
        <v>275</v>
      </c>
      <c r="N263" s="130" t="s">
        <v>267</v>
      </c>
      <c r="O263" s="129" t="s">
        <v>26</v>
      </c>
      <c r="P263" s="129" t="s">
        <v>24</v>
      </c>
      <c r="Q263" s="114" t="s">
        <v>953</v>
      </c>
      <c r="R263" s="108"/>
      <c r="S263" s="1"/>
    </row>
    <row r="264" spans="1:19">
      <c r="A264" s="112">
        <v>262</v>
      </c>
      <c r="B264" s="119">
        <v>42552</v>
      </c>
      <c r="C264" s="116" t="s">
        <v>429</v>
      </c>
      <c r="D264" s="116" t="s">
        <v>379</v>
      </c>
      <c r="E264" s="116" t="s">
        <v>840</v>
      </c>
      <c r="F264" s="115" t="s">
        <v>954</v>
      </c>
      <c r="G264" s="126" t="s">
        <v>955</v>
      </c>
      <c r="H264" s="113" t="s">
        <v>956</v>
      </c>
      <c r="I264" s="113" t="s">
        <v>30</v>
      </c>
      <c r="J264" s="111">
        <v>0.1</v>
      </c>
      <c r="K264" s="131">
        <v>42559</v>
      </c>
      <c r="L264" s="131">
        <v>42559</v>
      </c>
      <c r="M264" s="130" t="s">
        <v>587</v>
      </c>
      <c r="N264" s="130" t="s">
        <v>267</v>
      </c>
      <c r="O264" s="129" t="s">
        <v>26</v>
      </c>
      <c r="P264" s="176" t="s">
        <v>24</v>
      </c>
      <c r="Q264" s="114" t="s">
        <v>925</v>
      </c>
      <c r="R264" s="108"/>
      <c r="S264" s="1"/>
    </row>
    <row r="265" spans="1:19">
      <c r="A265" s="112">
        <v>263</v>
      </c>
      <c r="B265" s="119">
        <v>42555</v>
      </c>
      <c r="C265" s="116" t="s">
        <v>43</v>
      </c>
      <c r="D265" s="116" t="s">
        <v>32</v>
      </c>
      <c r="E265" s="116" t="s">
        <v>840</v>
      </c>
      <c r="F265" s="115" t="s">
        <v>957</v>
      </c>
      <c r="G265" s="126" t="s">
        <v>958</v>
      </c>
      <c r="H265" s="113"/>
      <c r="I265" s="113" t="s">
        <v>28</v>
      </c>
      <c r="J265" s="111">
        <v>0.1</v>
      </c>
      <c r="K265" s="131">
        <v>42559</v>
      </c>
      <c r="L265" s="131">
        <v>42633</v>
      </c>
      <c r="M265" s="130" t="s">
        <v>275</v>
      </c>
      <c r="N265" s="130" t="s">
        <v>267</v>
      </c>
      <c r="O265" s="129" t="s">
        <v>26</v>
      </c>
      <c r="P265" s="129" t="s">
        <v>24</v>
      </c>
      <c r="Q265" s="114" t="s">
        <v>959</v>
      </c>
      <c r="R265" s="108"/>
      <c r="S265" s="1"/>
    </row>
    <row r="266" spans="1:19" ht="33.75">
      <c r="A266" s="112">
        <v>264</v>
      </c>
      <c r="B266" s="119">
        <v>42557</v>
      </c>
      <c r="C266" s="119" t="s">
        <v>43</v>
      </c>
      <c r="D266" s="119" t="s">
        <v>32</v>
      </c>
      <c r="E266" s="116" t="s">
        <v>840</v>
      </c>
      <c r="F266" s="115" t="s">
        <v>960</v>
      </c>
      <c r="G266" s="126" t="s">
        <v>961</v>
      </c>
      <c r="H266" s="161"/>
      <c r="I266" s="161" t="s">
        <v>30</v>
      </c>
      <c r="J266" s="111">
        <v>0.1</v>
      </c>
      <c r="K266" s="131">
        <v>42559</v>
      </c>
      <c r="L266" s="131">
        <v>42567</v>
      </c>
      <c r="M266" s="130" t="s">
        <v>275</v>
      </c>
      <c r="N266" s="130" t="s">
        <v>267</v>
      </c>
      <c r="O266" s="129" t="s">
        <v>26</v>
      </c>
      <c r="P266" s="129" t="s">
        <v>24</v>
      </c>
      <c r="Q266" s="114" t="s">
        <v>962</v>
      </c>
      <c r="R266" s="108"/>
      <c r="S266" s="1"/>
    </row>
    <row r="267" spans="1:19">
      <c r="A267" s="112">
        <v>265</v>
      </c>
      <c r="B267" s="119">
        <v>42557</v>
      </c>
      <c r="C267" s="119" t="s">
        <v>43</v>
      </c>
      <c r="D267" s="119" t="s">
        <v>32</v>
      </c>
      <c r="E267" s="116" t="s">
        <v>840</v>
      </c>
      <c r="F267" s="115" t="s">
        <v>963</v>
      </c>
      <c r="G267" s="115" t="s">
        <v>964</v>
      </c>
      <c r="H267" s="161"/>
      <c r="I267" s="161" t="s">
        <v>30</v>
      </c>
      <c r="J267" s="111">
        <v>0.1</v>
      </c>
      <c r="K267" s="131">
        <v>42559</v>
      </c>
      <c r="L267" s="131">
        <v>42567</v>
      </c>
      <c r="M267" s="130" t="s">
        <v>275</v>
      </c>
      <c r="N267" s="130" t="s">
        <v>267</v>
      </c>
      <c r="O267" s="129" t="s">
        <v>26</v>
      </c>
      <c r="P267" s="129" t="s">
        <v>24</v>
      </c>
      <c r="Q267" s="114" t="s">
        <v>965</v>
      </c>
      <c r="R267" s="108"/>
      <c r="S267" s="1"/>
    </row>
    <row r="268" spans="1:19" ht="22.5">
      <c r="A268" s="112">
        <v>266</v>
      </c>
      <c r="B268" s="119">
        <v>42558</v>
      </c>
      <c r="C268" s="116" t="s">
        <v>966</v>
      </c>
      <c r="D268" s="116" t="s">
        <v>379</v>
      </c>
      <c r="E268" s="116" t="s">
        <v>840</v>
      </c>
      <c r="F268" s="115" t="s">
        <v>967</v>
      </c>
      <c r="G268" s="126" t="s">
        <v>968</v>
      </c>
      <c r="H268" s="113" t="s">
        <v>578</v>
      </c>
      <c r="I268" s="113" t="s">
        <v>28</v>
      </c>
      <c r="J268" s="111">
        <v>0.1</v>
      </c>
      <c r="K268" s="131">
        <v>42558</v>
      </c>
      <c r="L268" s="131">
        <v>42559</v>
      </c>
      <c r="M268" s="130" t="s">
        <v>587</v>
      </c>
      <c r="N268" s="130" t="s">
        <v>267</v>
      </c>
      <c r="O268" s="129" t="s">
        <v>26</v>
      </c>
      <c r="P268" s="176" t="s">
        <v>24</v>
      </c>
      <c r="Q268" s="114" t="s">
        <v>969</v>
      </c>
      <c r="R268" s="108"/>
      <c r="S268" s="1"/>
    </row>
    <row r="269" spans="1:19" ht="101.25">
      <c r="A269" s="112">
        <v>267</v>
      </c>
      <c r="B269" s="119">
        <v>42559</v>
      </c>
      <c r="C269" s="119" t="s">
        <v>43</v>
      </c>
      <c r="D269" s="119" t="s">
        <v>32</v>
      </c>
      <c r="E269" s="116" t="s">
        <v>840</v>
      </c>
      <c r="F269" s="115" t="s">
        <v>970</v>
      </c>
      <c r="G269" s="126" t="s">
        <v>971</v>
      </c>
      <c r="H269" s="161"/>
      <c r="I269" s="161" t="s">
        <v>30</v>
      </c>
      <c r="J269" s="111">
        <v>0.1</v>
      </c>
      <c r="K269" s="131">
        <v>42566</v>
      </c>
      <c r="L269" s="131">
        <v>42597</v>
      </c>
      <c r="M269" s="130" t="s">
        <v>275</v>
      </c>
      <c r="N269" s="130" t="s">
        <v>267</v>
      </c>
      <c r="O269" s="129" t="s">
        <v>26</v>
      </c>
      <c r="P269" s="129" t="s">
        <v>24</v>
      </c>
      <c r="Q269" s="114" t="s">
        <v>972</v>
      </c>
      <c r="R269" s="108"/>
      <c r="S269" s="1"/>
    </row>
    <row r="270" spans="1:19" ht="56.25">
      <c r="A270" s="112">
        <v>268</v>
      </c>
      <c r="B270" s="119">
        <v>42559</v>
      </c>
      <c r="C270" s="119" t="s">
        <v>43</v>
      </c>
      <c r="D270" s="119" t="s">
        <v>32</v>
      </c>
      <c r="E270" s="116" t="s">
        <v>840</v>
      </c>
      <c r="F270" s="115" t="s">
        <v>973</v>
      </c>
      <c r="G270" s="126" t="s">
        <v>974</v>
      </c>
      <c r="H270" s="161"/>
      <c r="I270" s="161" t="s">
        <v>28</v>
      </c>
      <c r="J270" s="111">
        <v>0.1</v>
      </c>
      <c r="K270" s="131">
        <v>42563</v>
      </c>
      <c r="L270" s="131">
        <v>42567</v>
      </c>
      <c r="M270" s="130" t="s">
        <v>275</v>
      </c>
      <c r="N270" s="130" t="s">
        <v>267</v>
      </c>
      <c r="O270" s="129" t="s">
        <v>25</v>
      </c>
      <c r="P270" s="129" t="s">
        <v>24</v>
      </c>
      <c r="Q270" s="114" t="s">
        <v>975</v>
      </c>
      <c r="R270" s="108"/>
      <c r="S270" s="1"/>
    </row>
    <row r="271" spans="1:19" ht="33.75">
      <c r="A271" s="112">
        <v>269</v>
      </c>
      <c r="B271" s="119">
        <v>42559</v>
      </c>
      <c r="C271" s="119" t="s">
        <v>43</v>
      </c>
      <c r="D271" s="119" t="s">
        <v>32</v>
      </c>
      <c r="E271" s="116" t="s">
        <v>840</v>
      </c>
      <c r="F271" s="115" t="s">
        <v>976</v>
      </c>
      <c r="G271" s="126" t="s">
        <v>977</v>
      </c>
      <c r="H271" s="161"/>
      <c r="I271" s="161" t="s">
        <v>30</v>
      </c>
      <c r="J271" s="111">
        <v>0.1</v>
      </c>
      <c r="K271" s="131">
        <v>42566</v>
      </c>
      <c r="L271" s="131">
        <v>42633</v>
      </c>
      <c r="M271" s="130" t="s">
        <v>275</v>
      </c>
      <c r="N271" s="130" t="s">
        <v>267</v>
      </c>
      <c r="O271" s="129" t="s">
        <v>26</v>
      </c>
      <c r="P271" s="129" t="s">
        <v>24</v>
      </c>
      <c r="Q271" s="114" t="s">
        <v>978</v>
      </c>
      <c r="R271" s="108"/>
      <c r="S271" s="1"/>
    </row>
    <row r="272" spans="1:19" ht="22.5">
      <c r="A272" s="112">
        <v>270</v>
      </c>
      <c r="B272" s="119">
        <v>42559</v>
      </c>
      <c r="C272" s="119" t="s">
        <v>43</v>
      </c>
      <c r="D272" s="119" t="s">
        <v>32</v>
      </c>
      <c r="E272" s="116" t="s">
        <v>840</v>
      </c>
      <c r="F272" s="115" t="s">
        <v>979</v>
      </c>
      <c r="G272" s="126" t="s">
        <v>980</v>
      </c>
      <c r="H272" s="161"/>
      <c r="I272" s="161" t="s">
        <v>30</v>
      </c>
      <c r="J272" s="111">
        <v>0.1</v>
      </c>
      <c r="K272" s="131">
        <v>42566</v>
      </c>
      <c r="L272" s="131">
        <v>42567</v>
      </c>
      <c r="M272" s="130" t="s">
        <v>275</v>
      </c>
      <c r="N272" s="130" t="s">
        <v>267</v>
      </c>
      <c r="O272" s="129" t="s">
        <v>26</v>
      </c>
      <c r="P272" s="129" t="s">
        <v>24</v>
      </c>
      <c r="Q272" s="114" t="s">
        <v>981</v>
      </c>
      <c r="R272" s="108"/>
      <c r="S272" s="1"/>
    </row>
    <row r="273" spans="1:19">
      <c r="A273" s="112">
        <v>271</v>
      </c>
      <c r="B273" s="119">
        <v>42562</v>
      </c>
      <c r="C273" s="116" t="s">
        <v>982</v>
      </c>
      <c r="D273" s="116" t="s">
        <v>379</v>
      </c>
      <c r="E273" s="116" t="s">
        <v>840</v>
      </c>
      <c r="F273" s="115" t="s">
        <v>983</v>
      </c>
      <c r="G273" s="126"/>
      <c r="H273" s="113" t="s">
        <v>936</v>
      </c>
      <c r="I273" s="113" t="s">
        <v>28</v>
      </c>
      <c r="J273" s="111">
        <v>0.1</v>
      </c>
      <c r="K273" s="131">
        <v>42563</v>
      </c>
      <c r="L273" s="131">
        <v>42565</v>
      </c>
      <c r="M273" s="130" t="s">
        <v>587</v>
      </c>
      <c r="N273" s="130" t="s">
        <v>267</v>
      </c>
      <c r="O273" s="129" t="s">
        <v>26</v>
      </c>
      <c r="P273" s="176" t="s">
        <v>24</v>
      </c>
      <c r="Q273" s="114"/>
      <c r="R273" s="108"/>
      <c r="S273" s="108"/>
    </row>
    <row r="274" spans="1:19">
      <c r="A274" s="112">
        <v>272</v>
      </c>
      <c r="B274" s="119">
        <v>42562</v>
      </c>
      <c r="C274" s="116" t="s">
        <v>984</v>
      </c>
      <c r="D274" s="116" t="s">
        <v>379</v>
      </c>
      <c r="E274" s="116" t="s">
        <v>840</v>
      </c>
      <c r="F274" s="115" t="s">
        <v>985</v>
      </c>
      <c r="G274" s="126" t="s">
        <v>986</v>
      </c>
      <c r="H274" s="113"/>
      <c r="I274" s="113" t="s">
        <v>30</v>
      </c>
      <c r="J274" s="111">
        <v>0.1</v>
      </c>
      <c r="K274" s="131">
        <v>42566</v>
      </c>
      <c r="L274" s="131">
        <v>42565</v>
      </c>
      <c r="M274" s="130" t="s">
        <v>587</v>
      </c>
      <c r="N274" s="130" t="s">
        <v>267</v>
      </c>
      <c r="O274" s="129" t="s">
        <v>26</v>
      </c>
      <c r="P274" s="176" t="s">
        <v>24</v>
      </c>
      <c r="Q274" s="114" t="s">
        <v>987</v>
      </c>
      <c r="R274" s="108"/>
      <c r="S274" s="108"/>
    </row>
    <row r="275" spans="1:19" ht="22.5">
      <c r="A275" s="112">
        <v>273</v>
      </c>
      <c r="B275" s="119">
        <v>42562</v>
      </c>
      <c r="C275" s="116" t="s">
        <v>988</v>
      </c>
      <c r="D275" s="116" t="s">
        <v>379</v>
      </c>
      <c r="E275" s="116" t="s">
        <v>840</v>
      </c>
      <c r="F275" s="115" t="s">
        <v>989</v>
      </c>
      <c r="G275" s="126" t="s">
        <v>990</v>
      </c>
      <c r="H275" s="113" t="s">
        <v>578</v>
      </c>
      <c r="I275" s="113" t="s">
        <v>30</v>
      </c>
      <c r="J275" s="111">
        <v>0.1</v>
      </c>
      <c r="K275" s="131">
        <v>42566</v>
      </c>
      <c r="L275" s="131">
        <v>42565</v>
      </c>
      <c r="M275" s="130" t="s">
        <v>587</v>
      </c>
      <c r="N275" s="130" t="s">
        <v>267</v>
      </c>
      <c r="O275" s="129" t="s">
        <v>26</v>
      </c>
      <c r="P275" s="176" t="s">
        <v>24</v>
      </c>
      <c r="Q275" s="114" t="s">
        <v>987</v>
      </c>
      <c r="R275" s="108"/>
      <c r="S275" s="108"/>
    </row>
    <row r="276" spans="1:19" ht="67.5">
      <c r="A276" s="112">
        <v>274</v>
      </c>
      <c r="B276" s="119">
        <v>42562</v>
      </c>
      <c r="C276" s="116" t="s">
        <v>43</v>
      </c>
      <c r="D276" s="116" t="s">
        <v>32</v>
      </c>
      <c r="E276" s="116" t="s">
        <v>840</v>
      </c>
      <c r="F276" s="115" t="s">
        <v>991</v>
      </c>
      <c r="G276" s="126" t="s">
        <v>992</v>
      </c>
      <c r="H276" s="113"/>
      <c r="I276" s="113" t="s">
        <v>28</v>
      </c>
      <c r="J276" s="111">
        <v>0.2</v>
      </c>
      <c r="K276" s="131">
        <v>42566</v>
      </c>
      <c r="L276" s="131">
        <v>42567</v>
      </c>
      <c r="M276" s="130" t="s">
        <v>275</v>
      </c>
      <c r="N276" s="130" t="s">
        <v>267</v>
      </c>
      <c r="O276" s="129" t="s">
        <v>26</v>
      </c>
      <c r="P276" s="176" t="s">
        <v>24</v>
      </c>
      <c r="Q276" s="114" t="s">
        <v>993</v>
      </c>
      <c r="R276" s="108"/>
      <c r="S276" s="108"/>
    </row>
    <row r="277" spans="1:19">
      <c r="A277" s="112">
        <v>275</v>
      </c>
      <c r="B277" s="119">
        <v>42562</v>
      </c>
      <c r="C277" s="116" t="s">
        <v>43</v>
      </c>
      <c r="D277" s="116" t="s">
        <v>32</v>
      </c>
      <c r="E277" s="116" t="s">
        <v>840</v>
      </c>
      <c r="F277" s="115" t="s">
        <v>994</v>
      </c>
      <c r="G277" s="126" t="s">
        <v>995</v>
      </c>
      <c r="H277" s="113"/>
      <c r="I277" s="113" t="s">
        <v>28</v>
      </c>
      <c r="J277" s="111">
        <v>0.1</v>
      </c>
      <c r="K277" s="131">
        <v>42566</v>
      </c>
      <c r="L277" s="131">
        <v>42566</v>
      </c>
      <c r="M277" s="130" t="s">
        <v>275</v>
      </c>
      <c r="N277" s="130" t="s">
        <v>267</v>
      </c>
      <c r="O277" s="129" t="s">
        <v>26</v>
      </c>
      <c r="P277" s="176" t="s">
        <v>24</v>
      </c>
      <c r="Q277" s="114" t="s">
        <v>996</v>
      </c>
      <c r="R277" s="108"/>
      <c r="S277" s="108"/>
    </row>
    <row r="278" spans="1:19">
      <c r="A278" s="112">
        <v>276</v>
      </c>
      <c r="B278" s="119">
        <v>42564</v>
      </c>
      <c r="C278" s="116" t="s">
        <v>43</v>
      </c>
      <c r="D278" s="116" t="s">
        <v>32</v>
      </c>
      <c r="E278" s="116" t="s">
        <v>840</v>
      </c>
      <c r="F278" s="200" t="s">
        <v>997</v>
      </c>
      <c r="G278" s="115" t="s">
        <v>998</v>
      </c>
      <c r="H278" s="113"/>
      <c r="I278" s="113" t="s">
        <v>28</v>
      </c>
      <c r="J278" s="111">
        <v>0.1</v>
      </c>
      <c r="K278" s="131">
        <v>42566</v>
      </c>
      <c r="L278" s="131">
        <v>42604</v>
      </c>
      <c r="M278" s="130" t="s">
        <v>275</v>
      </c>
      <c r="N278" s="130" t="s">
        <v>267</v>
      </c>
      <c r="O278" s="129" t="s">
        <v>26</v>
      </c>
      <c r="P278" s="176" t="s">
        <v>24</v>
      </c>
      <c r="Q278" s="114" t="s">
        <v>999</v>
      </c>
      <c r="R278" s="108"/>
      <c r="S278" s="149" t="s">
        <v>1000</v>
      </c>
    </row>
    <row r="279" spans="1:19" ht="22.5">
      <c r="A279" s="112">
        <v>277</v>
      </c>
      <c r="B279" s="119">
        <v>42564</v>
      </c>
      <c r="C279" s="116" t="s">
        <v>988</v>
      </c>
      <c r="D279" s="116" t="s">
        <v>379</v>
      </c>
      <c r="E279" s="116" t="s">
        <v>840</v>
      </c>
      <c r="F279" s="115" t="s">
        <v>1001</v>
      </c>
      <c r="G279" s="126" t="s">
        <v>1002</v>
      </c>
      <c r="H279" s="113" t="s">
        <v>578</v>
      </c>
      <c r="I279" s="113" t="s">
        <v>30</v>
      </c>
      <c r="J279" s="111">
        <v>0.1</v>
      </c>
      <c r="K279" s="131">
        <v>42566</v>
      </c>
      <c r="L279" s="131">
        <v>42565</v>
      </c>
      <c r="M279" s="130" t="s">
        <v>587</v>
      </c>
      <c r="N279" s="130" t="s">
        <v>267</v>
      </c>
      <c r="O279" s="129" t="s">
        <v>26</v>
      </c>
      <c r="P279" s="176" t="s">
        <v>24</v>
      </c>
      <c r="Q279" s="114" t="s">
        <v>1003</v>
      </c>
      <c r="R279" s="108"/>
      <c r="S279" s="108"/>
    </row>
    <row r="280" spans="1:19">
      <c r="A280" s="112">
        <v>278</v>
      </c>
      <c r="B280" s="119">
        <v>42564</v>
      </c>
      <c r="C280" s="116" t="s">
        <v>429</v>
      </c>
      <c r="D280" s="116" t="s">
        <v>379</v>
      </c>
      <c r="E280" s="116" t="s">
        <v>840</v>
      </c>
      <c r="F280" s="115" t="s">
        <v>1001</v>
      </c>
      <c r="G280" s="126" t="s">
        <v>1004</v>
      </c>
      <c r="H280" s="113" t="s">
        <v>578</v>
      </c>
      <c r="I280" s="113" t="s">
        <v>30</v>
      </c>
      <c r="J280" s="111">
        <v>0.1</v>
      </c>
      <c r="K280" s="131">
        <v>42566</v>
      </c>
      <c r="L280" s="131">
        <v>42565</v>
      </c>
      <c r="M280" s="130" t="s">
        <v>587</v>
      </c>
      <c r="N280" s="130" t="s">
        <v>267</v>
      </c>
      <c r="O280" s="129" t="s">
        <v>26</v>
      </c>
      <c r="P280" s="176" t="s">
        <v>24</v>
      </c>
      <c r="Q280" s="114" t="s">
        <v>1003</v>
      </c>
      <c r="R280" s="108"/>
      <c r="S280" s="108"/>
    </row>
    <row r="281" spans="1:19">
      <c r="A281" s="112">
        <v>279</v>
      </c>
      <c r="B281" s="119">
        <v>42564</v>
      </c>
      <c r="C281" s="116" t="s">
        <v>43</v>
      </c>
      <c r="D281" s="116" t="s">
        <v>32</v>
      </c>
      <c r="E281" s="116" t="s">
        <v>840</v>
      </c>
      <c r="F281" s="115" t="s">
        <v>1005</v>
      </c>
      <c r="G281" s="115" t="s">
        <v>1006</v>
      </c>
      <c r="H281" s="161"/>
      <c r="I281" s="113" t="s">
        <v>30</v>
      </c>
      <c r="J281" s="111">
        <v>0.1</v>
      </c>
      <c r="K281" s="131">
        <v>42566</v>
      </c>
      <c r="L281" s="131">
        <v>42594</v>
      </c>
      <c r="M281" s="130" t="s">
        <v>275</v>
      </c>
      <c r="N281" s="130" t="s">
        <v>267</v>
      </c>
      <c r="O281" s="129" t="s">
        <v>26</v>
      </c>
      <c r="P281" s="176" t="s">
        <v>24</v>
      </c>
      <c r="Q281" s="114" t="s">
        <v>1007</v>
      </c>
      <c r="R281" s="108"/>
      <c r="S281" s="149" t="s">
        <v>1008</v>
      </c>
    </row>
    <row r="282" spans="1:19">
      <c r="A282" s="112">
        <v>280</v>
      </c>
      <c r="B282" s="119">
        <v>42564</v>
      </c>
      <c r="C282" s="116" t="s">
        <v>43</v>
      </c>
      <c r="D282" s="116" t="s">
        <v>32</v>
      </c>
      <c r="E282" s="116" t="s">
        <v>840</v>
      </c>
      <c r="F282" s="115" t="s">
        <v>1009</v>
      </c>
      <c r="G282" s="115" t="s">
        <v>1010</v>
      </c>
      <c r="H282" s="161"/>
      <c r="I282" s="113" t="s">
        <v>30</v>
      </c>
      <c r="J282" s="111">
        <v>0.1</v>
      </c>
      <c r="K282" s="131">
        <v>42566</v>
      </c>
      <c r="L282" s="131">
        <v>42566</v>
      </c>
      <c r="M282" s="130" t="s">
        <v>275</v>
      </c>
      <c r="N282" s="130" t="s">
        <v>267</v>
      </c>
      <c r="O282" s="129" t="s">
        <v>26</v>
      </c>
      <c r="P282" s="176" t="s">
        <v>24</v>
      </c>
      <c r="Q282" s="114" t="s">
        <v>1011</v>
      </c>
      <c r="R282" s="108"/>
      <c r="S282" s="108"/>
    </row>
    <row r="283" spans="1:19" ht="33.75">
      <c r="A283" s="112">
        <v>281</v>
      </c>
      <c r="B283" s="119">
        <v>42565</v>
      </c>
      <c r="C283" s="116" t="s">
        <v>43</v>
      </c>
      <c r="D283" s="116" t="s">
        <v>32</v>
      </c>
      <c r="E283" s="116" t="s">
        <v>840</v>
      </c>
      <c r="F283" s="115" t="s">
        <v>134</v>
      </c>
      <c r="G283" s="126" t="s">
        <v>1012</v>
      </c>
      <c r="H283" s="161"/>
      <c r="I283" s="113" t="s">
        <v>28</v>
      </c>
      <c r="J283" s="111">
        <v>1</v>
      </c>
      <c r="K283" s="131">
        <v>42566</v>
      </c>
      <c r="L283" s="131">
        <v>42571</v>
      </c>
      <c r="M283" s="130" t="s">
        <v>275</v>
      </c>
      <c r="N283" s="130" t="s">
        <v>267</v>
      </c>
      <c r="O283" s="129" t="s">
        <v>26</v>
      </c>
      <c r="P283" s="176" t="s">
        <v>24</v>
      </c>
      <c r="Q283" s="114" t="s">
        <v>1013</v>
      </c>
      <c r="R283" s="108"/>
      <c r="S283" s="108"/>
    </row>
    <row r="284" spans="1:19">
      <c r="A284" s="112">
        <v>282</v>
      </c>
      <c r="B284" s="119">
        <v>42565</v>
      </c>
      <c r="C284" s="116" t="s">
        <v>867</v>
      </c>
      <c r="D284" s="116" t="s">
        <v>379</v>
      </c>
      <c r="E284" s="116" t="s">
        <v>840</v>
      </c>
      <c r="F284" s="115" t="s">
        <v>923</v>
      </c>
      <c r="G284" s="126" t="s">
        <v>1014</v>
      </c>
      <c r="H284" s="113" t="s">
        <v>936</v>
      </c>
      <c r="I284" s="113" t="s">
        <v>28</v>
      </c>
      <c r="J284" s="111">
        <v>0.1</v>
      </c>
      <c r="K284" s="131">
        <v>42566</v>
      </c>
      <c r="L284" s="131">
        <v>42567</v>
      </c>
      <c r="M284" s="130" t="s">
        <v>587</v>
      </c>
      <c r="N284" s="130" t="s">
        <v>267</v>
      </c>
      <c r="O284" s="129" t="s">
        <v>26</v>
      </c>
      <c r="P284" s="176" t="s">
        <v>24</v>
      </c>
      <c r="Q284" s="114"/>
      <c r="R284" s="108"/>
      <c r="S284" s="108"/>
    </row>
    <row r="285" spans="1:19">
      <c r="A285" s="112">
        <v>283</v>
      </c>
      <c r="B285" s="119">
        <v>42523</v>
      </c>
      <c r="C285" s="116" t="s">
        <v>43</v>
      </c>
      <c r="D285" s="116" t="s">
        <v>32</v>
      </c>
      <c r="E285" s="116" t="s">
        <v>840</v>
      </c>
      <c r="F285" s="200" t="s">
        <v>1015</v>
      </c>
      <c r="G285" s="115" t="s">
        <v>1016</v>
      </c>
      <c r="H285" s="161"/>
      <c r="I285" s="161" t="s">
        <v>30</v>
      </c>
      <c r="J285" s="111">
        <v>0.1</v>
      </c>
      <c r="K285" s="131">
        <v>42573</v>
      </c>
      <c r="L285" s="131">
        <v>42604</v>
      </c>
      <c r="M285" s="130" t="s">
        <v>275</v>
      </c>
      <c r="N285" s="130" t="s">
        <v>267</v>
      </c>
      <c r="O285" s="129" t="s">
        <v>26</v>
      </c>
      <c r="P285" s="176" t="s">
        <v>24</v>
      </c>
      <c r="Q285" s="114" t="s">
        <v>1017</v>
      </c>
      <c r="R285" s="108"/>
      <c r="S285" s="149" t="s">
        <v>1018</v>
      </c>
    </row>
    <row r="286" spans="1:19" ht="78.75">
      <c r="A286" s="112">
        <v>284</v>
      </c>
      <c r="B286" s="119">
        <v>42569</v>
      </c>
      <c r="C286" s="116" t="s">
        <v>43</v>
      </c>
      <c r="D286" s="116" t="s">
        <v>32</v>
      </c>
      <c r="E286" s="116" t="s">
        <v>840</v>
      </c>
      <c r="F286" s="200" t="s">
        <v>283</v>
      </c>
      <c r="G286" s="126" t="s">
        <v>284</v>
      </c>
      <c r="H286" s="161"/>
      <c r="I286" s="161" t="s">
        <v>28</v>
      </c>
      <c r="J286" s="111">
        <v>2</v>
      </c>
      <c r="K286" s="131">
        <v>42587</v>
      </c>
      <c r="L286" s="131"/>
      <c r="M286" s="130" t="s">
        <v>275</v>
      </c>
      <c r="N286" s="130" t="s">
        <v>267</v>
      </c>
      <c r="O286" s="129" t="s">
        <v>26</v>
      </c>
      <c r="P286" s="118" t="s">
        <v>24</v>
      </c>
      <c r="Q286" s="114" t="s">
        <v>1019</v>
      </c>
      <c r="R286" s="108"/>
      <c r="S286" s="149" t="s">
        <v>570</v>
      </c>
    </row>
    <row r="287" spans="1:19" ht="22.5">
      <c r="A287" s="112">
        <v>285</v>
      </c>
      <c r="B287" s="119">
        <v>42570</v>
      </c>
      <c r="C287" s="116" t="s">
        <v>43</v>
      </c>
      <c r="D287" s="116" t="s">
        <v>32</v>
      </c>
      <c r="E287" s="116" t="s">
        <v>840</v>
      </c>
      <c r="F287" s="158" t="s">
        <v>1020</v>
      </c>
      <c r="G287" s="126" t="s">
        <v>1021</v>
      </c>
      <c r="H287" s="161"/>
      <c r="I287" s="161" t="s">
        <v>28</v>
      </c>
      <c r="J287" s="111">
        <v>0.1</v>
      </c>
      <c r="K287" s="131">
        <v>42587</v>
      </c>
      <c r="L287" s="131">
        <v>42633</v>
      </c>
      <c r="M287" s="130" t="s">
        <v>275</v>
      </c>
      <c r="N287" s="130" t="s">
        <v>267</v>
      </c>
      <c r="O287" s="129" t="s">
        <v>26</v>
      </c>
      <c r="P287" s="176" t="s">
        <v>24</v>
      </c>
      <c r="Q287" s="114" t="s">
        <v>1022</v>
      </c>
      <c r="R287" s="108"/>
      <c r="S287" s="149" t="s">
        <v>799</v>
      </c>
    </row>
    <row r="288" spans="1:19">
      <c r="A288" s="112">
        <v>286</v>
      </c>
      <c r="B288" s="119">
        <v>42570</v>
      </c>
      <c r="C288" s="116" t="s">
        <v>402</v>
      </c>
      <c r="D288" s="116" t="s">
        <v>379</v>
      </c>
      <c r="E288" s="116" t="s">
        <v>840</v>
      </c>
      <c r="F288" s="115" t="s">
        <v>1023</v>
      </c>
      <c r="G288" s="126" t="s">
        <v>1024</v>
      </c>
      <c r="H288" s="113" t="s">
        <v>936</v>
      </c>
      <c r="I288" s="113" t="s">
        <v>28</v>
      </c>
      <c r="J288" s="111">
        <v>0.1</v>
      </c>
      <c r="K288" s="131">
        <v>42571</v>
      </c>
      <c r="L288" s="131">
        <v>42571</v>
      </c>
      <c r="M288" s="130" t="s">
        <v>587</v>
      </c>
      <c r="N288" s="130" t="s">
        <v>267</v>
      </c>
      <c r="O288" s="129" t="s">
        <v>26</v>
      </c>
      <c r="P288" s="176" t="s">
        <v>24</v>
      </c>
      <c r="Q288" s="114"/>
      <c r="R288" s="108"/>
      <c r="S288" s="108"/>
    </row>
    <row r="289" spans="1:19">
      <c r="A289" s="112">
        <v>287</v>
      </c>
      <c r="B289" s="119">
        <v>42571</v>
      </c>
      <c r="C289" s="116" t="s">
        <v>43</v>
      </c>
      <c r="D289" s="116" t="s">
        <v>32</v>
      </c>
      <c r="E289" s="116" t="s">
        <v>840</v>
      </c>
      <c r="F289" s="115" t="s">
        <v>1025</v>
      </c>
      <c r="G289" s="126" t="s">
        <v>1026</v>
      </c>
      <c r="H289" s="113"/>
      <c r="I289" s="113" t="s">
        <v>30</v>
      </c>
      <c r="J289" s="111">
        <v>0.1</v>
      </c>
      <c r="K289" s="131">
        <v>42571</v>
      </c>
      <c r="L289" s="131">
        <v>42606</v>
      </c>
      <c r="M289" s="130" t="s">
        <v>275</v>
      </c>
      <c r="N289" s="130" t="s">
        <v>267</v>
      </c>
      <c r="O289" s="129" t="s">
        <v>26</v>
      </c>
      <c r="P289" s="176" t="s">
        <v>24</v>
      </c>
      <c r="Q289" s="114" t="s">
        <v>1027</v>
      </c>
      <c r="R289" s="108"/>
      <c r="S289" s="108"/>
    </row>
    <row r="290" spans="1:19">
      <c r="A290" s="112">
        <v>288</v>
      </c>
      <c r="B290" s="119">
        <v>42571</v>
      </c>
      <c r="C290" s="116" t="s">
        <v>402</v>
      </c>
      <c r="D290" s="116" t="s">
        <v>379</v>
      </c>
      <c r="E290" s="116" t="s">
        <v>840</v>
      </c>
      <c r="F290" s="115" t="s">
        <v>1028</v>
      </c>
      <c r="G290" s="126" t="s">
        <v>1024</v>
      </c>
      <c r="H290" s="113" t="s">
        <v>936</v>
      </c>
      <c r="I290" s="113" t="s">
        <v>28</v>
      </c>
      <c r="J290" s="111">
        <v>0.1</v>
      </c>
      <c r="K290" s="131">
        <v>42571</v>
      </c>
      <c r="L290" s="131">
        <v>42571</v>
      </c>
      <c r="M290" s="130" t="s">
        <v>587</v>
      </c>
      <c r="N290" s="130" t="s">
        <v>267</v>
      </c>
      <c r="O290" s="129" t="s">
        <v>26</v>
      </c>
      <c r="P290" s="176" t="s">
        <v>24</v>
      </c>
      <c r="Q290" s="114"/>
      <c r="R290" s="108"/>
      <c r="S290" s="108"/>
    </row>
    <row r="291" spans="1:19">
      <c r="A291" s="112">
        <v>289</v>
      </c>
      <c r="B291" s="119">
        <v>42572</v>
      </c>
      <c r="C291" s="116" t="s">
        <v>378</v>
      </c>
      <c r="D291" s="116" t="s">
        <v>379</v>
      </c>
      <c r="E291" s="116" t="s">
        <v>840</v>
      </c>
      <c r="F291" s="115" t="s">
        <v>1029</v>
      </c>
      <c r="G291" s="126" t="s">
        <v>1030</v>
      </c>
      <c r="H291" s="113" t="s">
        <v>1031</v>
      </c>
      <c r="I291" s="113" t="s">
        <v>30</v>
      </c>
      <c r="J291" s="111">
        <v>0.1</v>
      </c>
      <c r="K291" s="131">
        <v>42573</v>
      </c>
      <c r="L291" s="131">
        <v>42573</v>
      </c>
      <c r="M291" s="130" t="s">
        <v>587</v>
      </c>
      <c r="N291" s="130" t="s">
        <v>267</v>
      </c>
      <c r="O291" s="129" t="s">
        <v>25</v>
      </c>
      <c r="P291" s="176" t="s">
        <v>24</v>
      </c>
      <c r="Q291" s="114" t="s">
        <v>1032</v>
      </c>
      <c r="R291" s="108"/>
      <c r="S291" s="108"/>
    </row>
    <row r="292" spans="1:19">
      <c r="A292" s="112">
        <v>290</v>
      </c>
      <c r="B292" s="119">
        <v>42572</v>
      </c>
      <c r="C292" s="116" t="s">
        <v>378</v>
      </c>
      <c r="D292" s="116" t="s">
        <v>379</v>
      </c>
      <c r="E292" s="116" t="s">
        <v>840</v>
      </c>
      <c r="F292" s="115" t="s">
        <v>1029</v>
      </c>
      <c r="G292" s="126" t="s">
        <v>1033</v>
      </c>
      <c r="H292" s="113" t="s">
        <v>1031</v>
      </c>
      <c r="I292" s="113" t="s">
        <v>30</v>
      </c>
      <c r="J292" s="111">
        <v>0.1</v>
      </c>
      <c r="K292" s="131">
        <v>42580</v>
      </c>
      <c r="L292" s="131">
        <v>42579</v>
      </c>
      <c r="M292" s="130" t="s">
        <v>587</v>
      </c>
      <c r="N292" s="130" t="s">
        <v>267</v>
      </c>
      <c r="O292" s="129" t="s">
        <v>26</v>
      </c>
      <c r="P292" s="176" t="s">
        <v>24</v>
      </c>
      <c r="Q292" s="114" t="s">
        <v>1034</v>
      </c>
      <c r="R292" s="108"/>
      <c r="S292" s="108"/>
    </row>
    <row r="293" spans="1:19" ht="33.75">
      <c r="A293" s="112">
        <v>291</v>
      </c>
      <c r="B293" s="119">
        <v>42573</v>
      </c>
      <c r="C293" s="116" t="s">
        <v>429</v>
      </c>
      <c r="D293" s="116" t="s">
        <v>379</v>
      </c>
      <c r="E293" s="116" t="s">
        <v>840</v>
      </c>
      <c r="F293" s="115" t="s">
        <v>1035</v>
      </c>
      <c r="G293" s="126" t="s">
        <v>1036</v>
      </c>
      <c r="H293" s="113" t="s">
        <v>92</v>
      </c>
      <c r="I293" s="113" t="s">
        <v>28</v>
      </c>
      <c r="J293" s="111">
        <v>0.3</v>
      </c>
      <c r="K293" s="131">
        <v>42573</v>
      </c>
      <c r="L293" s="131">
        <v>42573</v>
      </c>
      <c r="M293" s="130" t="s">
        <v>587</v>
      </c>
      <c r="N293" s="130" t="s">
        <v>267</v>
      </c>
      <c r="O293" s="129" t="s">
        <v>26</v>
      </c>
      <c r="P293" s="176" t="s">
        <v>24</v>
      </c>
      <c r="Q293" s="114" t="s">
        <v>1037</v>
      </c>
      <c r="R293" s="108"/>
      <c r="S293" s="108"/>
    </row>
    <row r="294" spans="1:19">
      <c r="A294" s="112">
        <v>292</v>
      </c>
      <c r="B294" s="119">
        <v>42573</v>
      </c>
      <c r="C294" s="116" t="s">
        <v>43</v>
      </c>
      <c r="D294" s="116" t="s">
        <v>32</v>
      </c>
      <c r="E294" s="116" t="s">
        <v>840</v>
      </c>
      <c r="F294" s="158" t="s">
        <v>1038</v>
      </c>
      <c r="G294" s="115" t="s">
        <v>1039</v>
      </c>
      <c r="H294" s="113"/>
      <c r="I294" s="113" t="s">
        <v>30</v>
      </c>
      <c r="J294" s="111">
        <v>0.1</v>
      </c>
      <c r="K294" s="131">
        <v>42580</v>
      </c>
      <c r="L294" s="131">
        <v>42633</v>
      </c>
      <c r="M294" s="130" t="s">
        <v>275</v>
      </c>
      <c r="N294" s="130" t="s">
        <v>267</v>
      </c>
      <c r="O294" s="129" t="s">
        <v>26</v>
      </c>
      <c r="P294" s="176" t="s">
        <v>24</v>
      </c>
      <c r="Q294" s="114" t="s">
        <v>1040</v>
      </c>
      <c r="R294" s="108"/>
      <c r="S294" s="149" t="s">
        <v>799</v>
      </c>
    </row>
    <row r="295" spans="1:19">
      <c r="A295" s="112">
        <v>293</v>
      </c>
      <c r="B295" s="119">
        <v>42573</v>
      </c>
      <c r="C295" s="116" t="s">
        <v>43</v>
      </c>
      <c r="D295" s="116" t="s">
        <v>32</v>
      </c>
      <c r="E295" s="116" t="s">
        <v>840</v>
      </c>
      <c r="F295" s="115" t="s">
        <v>1041</v>
      </c>
      <c r="G295" s="115" t="s">
        <v>1042</v>
      </c>
      <c r="H295" s="113"/>
      <c r="I295" s="113" t="s">
        <v>30</v>
      </c>
      <c r="J295" s="111">
        <v>0.1</v>
      </c>
      <c r="K295" s="131">
        <v>42580</v>
      </c>
      <c r="L295" s="131">
        <v>42597</v>
      </c>
      <c r="M295" s="130" t="s">
        <v>275</v>
      </c>
      <c r="N295" s="130" t="s">
        <v>267</v>
      </c>
      <c r="O295" s="129" t="s">
        <v>26</v>
      </c>
      <c r="P295" s="176" t="s">
        <v>24</v>
      </c>
      <c r="Q295" s="114" t="s">
        <v>1043</v>
      </c>
      <c r="R295" s="108"/>
      <c r="S295" s="108"/>
    </row>
    <row r="296" spans="1:19">
      <c r="A296" s="112">
        <v>294</v>
      </c>
      <c r="B296" s="119">
        <v>42573</v>
      </c>
      <c r="C296" s="116" t="s">
        <v>43</v>
      </c>
      <c r="D296" s="116" t="s">
        <v>32</v>
      </c>
      <c r="E296" s="116" t="s">
        <v>840</v>
      </c>
      <c r="F296" s="115" t="s">
        <v>1044</v>
      </c>
      <c r="G296" s="115" t="s">
        <v>1045</v>
      </c>
      <c r="H296" s="113"/>
      <c r="I296" s="113" t="s">
        <v>30</v>
      </c>
      <c r="J296" s="111">
        <v>0.1</v>
      </c>
      <c r="K296" s="131">
        <v>42580</v>
      </c>
      <c r="L296" s="131">
        <v>42597</v>
      </c>
      <c r="M296" s="130" t="s">
        <v>275</v>
      </c>
      <c r="N296" s="130" t="s">
        <v>267</v>
      </c>
      <c r="O296" s="129" t="s">
        <v>26</v>
      </c>
      <c r="P296" s="176" t="s">
        <v>24</v>
      </c>
      <c r="Q296" s="114" t="s">
        <v>1046</v>
      </c>
      <c r="R296" s="108"/>
      <c r="S296" s="108"/>
    </row>
    <row r="297" spans="1:19" ht="33.75">
      <c r="A297" s="112">
        <v>295</v>
      </c>
      <c r="B297" s="119">
        <v>42573</v>
      </c>
      <c r="C297" s="116" t="s">
        <v>43</v>
      </c>
      <c r="D297" s="116" t="s">
        <v>32</v>
      </c>
      <c r="E297" s="116" t="s">
        <v>840</v>
      </c>
      <c r="F297" s="115" t="s">
        <v>1047</v>
      </c>
      <c r="G297" s="126" t="s">
        <v>1048</v>
      </c>
      <c r="H297" s="113"/>
      <c r="I297" s="113" t="s">
        <v>30</v>
      </c>
      <c r="J297" s="111">
        <v>0.1</v>
      </c>
      <c r="K297" s="131">
        <v>42580</v>
      </c>
      <c r="L297" s="131">
        <v>42597</v>
      </c>
      <c r="M297" s="130" t="s">
        <v>275</v>
      </c>
      <c r="N297" s="130" t="s">
        <v>267</v>
      </c>
      <c r="O297" s="129" t="s">
        <v>26</v>
      </c>
      <c r="P297" s="176" t="s">
        <v>24</v>
      </c>
      <c r="Q297" s="114" t="s">
        <v>1049</v>
      </c>
      <c r="R297" s="108"/>
      <c r="S297" s="108"/>
    </row>
    <row r="298" spans="1:19" ht="22.5">
      <c r="A298" s="112">
        <v>296</v>
      </c>
      <c r="B298" s="119">
        <v>42573</v>
      </c>
      <c r="C298" s="116" t="s">
        <v>982</v>
      </c>
      <c r="D298" s="116" t="s">
        <v>379</v>
      </c>
      <c r="E298" s="116" t="s">
        <v>840</v>
      </c>
      <c r="F298" s="115" t="s">
        <v>1050</v>
      </c>
      <c r="G298" s="126" t="s">
        <v>1051</v>
      </c>
      <c r="H298" s="113" t="s">
        <v>936</v>
      </c>
      <c r="I298" s="113" t="s">
        <v>28</v>
      </c>
      <c r="J298" s="111">
        <v>0.1</v>
      </c>
      <c r="K298" s="131">
        <v>42576</v>
      </c>
      <c r="L298" s="131">
        <v>42576</v>
      </c>
      <c r="M298" s="130" t="s">
        <v>587</v>
      </c>
      <c r="N298" s="130" t="s">
        <v>267</v>
      </c>
      <c r="O298" s="129" t="s">
        <v>26</v>
      </c>
      <c r="P298" s="176" t="s">
        <v>24</v>
      </c>
      <c r="Q298" s="114"/>
      <c r="R298" s="108"/>
      <c r="S298" s="108"/>
    </row>
    <row r="299" spans="1:19" ht="45">
      <c r="A299" s="112">
        <v>297</v>
      </c>
      <c r="B299" s="119">
        <v>42573</v>
      </c>
      <c r="C299" s="116" t="s">
        <v>515</v>
      </c>
      <c r="D299" s="116" t="s">
        <v>379</v>
      </c>
      <c r="E299" s="116" t="s">
        <v>840</v>
      </c>
      <c r="F299" s="115" t="s">
        <v>1052</v>
      </c>
      <c r="G299" s="126"/>
      <c r="H299" s="113" t="s">
        <v>1053</v>
      </c>
      <c r="I299" s="113" t="s">
        <v>30</v>
      </c>
      <c r="J299" s="111">
        <v>0.6</v>
      </c>
      <c r="K299" s="131">
        <v>42580</v>
      </c>
      <c r="L299" s="192" t="s">
        <v>1054</v>
      </c>
      <c r="M299" s="130" t="s">
        <v>587</v>
      </c>
      <c r="N299" s="130" t="s">
        <v>267</v>
      </c>
      <c r="O299" s="129" t="s">
        <v>25</v>
      </c>
      <c r="P299" s="176" t="s">
        <v>24</v>
      </c>
      <c r="Q299" s="114" t="s">
        <v>1055</v>
      </c>
      <c r="R299" s="126" t="s">
        <v>1056</v>
      </c>
      <c r="S299" s="108"/>
    </row>
    <row r="300" spans="1:19">
      <c r="A300" s="112">
        <v>298</v>
      </c>
      <c r="B300" s="119">
        <v>42573</v>
      </c>
      <c r="C300" s="116" t="s">
        <v>402</v>
      </c>
      <c r="D300" s="116" t="s">
        <v>379</v>
      </c>
      <c r="E300" s="116" t="s">
        <v>840</v>
      </c>
      <c r="F300" s="115" t="s">
        <v>1057</v>
      </c>
      <c r="G300" s="126"/>
      <c r="H300" s="113" t="s">
        <v>936</v>
      </c>
      <c r="I300" s="113" t="s">
        <v>28</v>
      </c>
      <c r="J300" s="111">
        <v>0.1</v>
      </c>
      <c r="K300" s="131">
        <v>42576</v>
      </c>
      <c r="L300" s="131">
        <v>42576</v>
      </c>
      <c r="M300" s="130" t="s">
        <v>587</v>
      </c>
      <c r="N300" s="130" t="s">
        <v>267</v>
      </c>
      <c r="O300" s="129" t="s">
        <v>26</v>
      </c>
      <c r="P300" s="176" t="s">
        <v>24</v>
      </c>
      <c r="Q300" s="114"/>
      <c r="R300" s="108"/>
      <c r="S300" s="108"/>
    </row>
    <row r="301" spans="1:19" ht="22.5">
      <c r="A301" s="112">
        <v>299</v>
      </c>
      <c r="B301" s="119">
        <v>42576</v>
      </c>
      <c r="C301" s="116" t="s">
        <v>429</v>
      </c>
      <c r="D301" s="116" t="s">
        <v>379</v>
      </c>
      <c r="E301" s="116" t="s">
        <v>840</v>
      </c>
      <c r="F301" s="115" t="s">
        <v>1058</v>
      </c>
      <c r="G301" s="126" t="s">
        <v>1059</v>
      </c>
      <c r="H301" s="113" t="s">
        <v>92</v>
      </c>
      <c r="I301" s="113" t="s">
        <v>30</v>
      </c>
      <c r="J301" s="111">
        <v>0.1</v>
      </c>
      <c r="K301" s="131">
        <v>42580</v>
      </c>
      <c r="L301" s="131">
        <v>42652</v>
      </c>
      <c r="M301" s="130" t="s">
        <v>587</v>
      </c>
      <c r="N301" s="130" t="s">
        <v>267</v>
      </c>
      <c r="O301" s="129" t="s">
        <v>26</v>
      </c>
      <c r="P301" s="176" t="s">
        <v>24</v>
      </c>
      <c r="Q301" s="114" t="s">
        <v>1055</v>
      </c>
      <c r="R301" s="108"/>
      <c r="S301" s="108"/>
    </row>
    <row r="302" spans="1:19" ht="33.75">
      <c r="A302" s="112">
        <v>300</v>
      </c>
      <c r="B302" s="119">
        <v>42576</v>
      </c>
      <c r="C302" s="116" t="s">
        <v>832</v>
      </c>
      <c r="D302" s="116" t="s">
        <v>379</v>
      </c>
      <c r="E302" s="116" t="s">
        <v>840</v>
      </c>
      <c r="F302" s="115" t="s">
        <v>1060</v>
      </c>
      <c r="G302" s="126" t="s">
        <v>1061</v>
      </c>
      <c r="H302" s="193" t="s">
        <v>1062</v>
      </c>
      <c r="I302" s="113" t="s">
        <v>30</v>
      </c>
      <c r="J302" s="111">
        <v>0.1</v>
      </c>
      <c r="K302" s="131">
        <v>42580</v>
      </c>
      <c r="L302" s="131">
        <v>42583</v>
      </c>
      <c r="M302" s="130" t="s">
        <v>587</v>
      </c>
      <c r="N302" s="130" t="s">
        <v>267</v>
      </c>
      <c r="O302" s="129" t="s">
        <v>26</v>
      </c>
      <c r="P302" s="176" t="s">
        <v>24</v>
      </c>
      <c r="Q302" s="114" t="s">
        <v>1063</v>
      </c>
      <c r="R302" s="108"/>
      <c r="S302" s="108"/>
    </row>
    <row r="303" spans="1:19" ht="22.5">
      <c r="A303" s="112">
        <v>301</v>
      </c>
      <c r="B303" s="119">
        <v>42576</v>
      </c>
      <c r="C303" s="116" t="s">
        <v>429</v>
      </c>
      <c r="D303" s="116" t="s">
        <v>379</v>
      </c>
      <c r="E303" s="116" t="s">
        <v>840</v>
      </c>
      <c r="F303" s="115" t="s">
        <v>1064</v>
      </c>
      <c r="G303" s="126" t="s">
        <v>1065</v>
      </c>
      <c r="H303" s="113" t="s">
        <v>578</v>
      </c>
      <c r="I303" s="113" t="s">
        <v>28</v>
      </c>
      <c r="J303" s="111">
        <v>0.1</v>
      </c>
      <c r="K303" s="131">
        <v>42576</v>
      </c>
      <c r="L303" s="131">
        <v>42576</v>
      </c>
      <c r="M303" s="130" t="s">
        <v>587</v>
      </c>
      <c r="N303" s="130" t="s">
        <v>267</v>
      </c>
      <c r="O303" s="129" t="s">
        <v>26</v>
      </c>
      <c r="P303" s="176" t="s">
        <v>24</v>
      </c>
      <c r="Q303" s="114" t="s">
        <v>1055</v>
      </c>
      <c r="R303" s="108"/>
      <c r="S303" s="108"/>
    </row>
    <row r="304" spans="1:19">
      <c r="A304" s="112">
        <v>302</v>
      </c>
      <c r="B304" s="119">
        <v>42576</v>
      </c>
      <c r="C304" s="116" t="s">
        <v>402</v>
      </c>
      <c r="D304" s="116" t="s">
        <v>379</v>
      </c>
      <c r="E304" s="116" t="s">
        <v>840</v>
      </c>
      <c r="F304" s="115" t="s">
        <v>1066</v>
      </c>
      <c r="G304" s="126"/>
      <c r="H304" s="113" t="s">
        <v>936</v>
      </c>
      <c r="I304" s="113" t="s">
        <v>28</v>
      </c>
      <c r="J304" s="111">
        <v>0.1</v>
      </c>
      <c r="K304" s="131">
        <v>42577</v>
      </c>
      <c r="L304" s="131">
        <v>42577</v>
      </c>
      <c r="M304" s="130" t="s">
        <v>587</v>
      </c>
      <c r="N304" s="130" t="s">
        <v>267</v>
      </c>
      <c r="O304" s="129" t="s">
        <v>26</v>
      </c>
      <c r="P304" s="176" t="s">
        <v>24</v>
      </c>
      <c r="Q304" s="114"/>
      <c r="R304" s="108"/>
      <c r="S304" s="108"/>
    </row>
    <row r="305" spans="1:19">
      <c r="A305" s="112">
        <v>303</v>
      </c>
      <c r="B305" s="119">
        <v>42577</v>
      </c>
      <c r="C305" s="116" t="s">
        <v>402</v>
      </c>
      <c r="D305" s="116" t="s">
        <v>379</v>
      </c>
      <c r="E305" s="116" t="s">
        <v>840</v>
      </c>
      <c r="F305" s="115" t="s">
        <v>1067</v>
      </c>
      <c r="G305" s="126"/>
      <c r="H305" s="113" t="s">
        <v>936</v>
      </c>
      <c r="I305" s="113" t="s">
        <v>28</v>
      </c>
      <c r="J305" s="111">
        <v>0.1</v>
      </c>
      <c r="K305" s="131">
        <v>42577</v>
      </c>
      <c r="L305" s="131">
        <v>42577</v>
      </c>
      <c r="M305" s="130" t="s">
        <v>587</v>
      </c>
      <c r="N305" s="130" t="s">
        <v>267</v>
      </c>
      <c r="O305" s="129" t="s">
        <v>26</v>
      </c>
      <c r="P305" s="176" t="s">
        <v>24</v>
      </c>
      <c r="Q305" s="114"/>
      <c r="R305" s="1"/>
      <c r="S305" s="1"/>
    </row>
    <row r="306" spans="1:19">
      <c r="A306" s="112">
        <v>304</v>
      </c>
      <c r="B306" s="119">
        <v>42577</v>
      </c>
      <c r="C306" s="116" t="s">
        <v>402</v>
      </c>
      <c r="D306" s="116" t="s">
        <v>379</v>
      </c>
      <c r="E306" s="116" t="s">
        <v>840</v>
      </c>
      <c r="F306" s="115" t="s">
        <v>1068</v>
      </c>
      <c r="G306" s="126"/>
      <c r="H306" s="113"/>
      <c r="I306" s="113" t="s">
        <v>30</v>
      </c>
      <c r="J306" s="111">
        <v>0.1</v>
      </c>
      <c r="K306" s="131">
        <v>42580</v>
      </c>
      <c r="L306" s="131">
        <v>42579</v>
      </c>
      <c r="M306" s="130" t="s">
        <v>587</v>
      </c>
      <c r="N306" s="130" t="s">
        <v>267</v>
      </c>
      <c r="O306" s="129" t="s">
        <v>26</v>
      </c>
      <c r="P306" s="176" t="s">
        <v>24</v>
      </c>
      <c r="Q306" s="114" t="s">
        <v>1069</v>
      </c>
      <c r="R306" s="1"/>
      <c r="S306" s="1"/>
    </row>
    <row r="307" spans="1:19" ht="33.75">
      <c r="A307" s="112">
        <v>305</v>
      </c>
      <c r="B307" s="119">
        <v>42578</v>
      </c>
      <c r="C307" s="116" t="s">
        <v>43</v>
      </c>
      <c r="D307" s="116" t="s">
        <v>32</v>
      </c>
      <c r="E307" s="116" t="s">
        <v>840</v>
      </c>
      <c r="F307" s="115" t="s">
        <v>1070</v>
      </c>
      <c r="G307" s="126" t="s">
        <v>1071</v>
      </c>
      <c r="H307" s="113"/>
      <c r="I307" s="113" t="s">
        <v>28</v>
      </c>
      <c r="J307" s="111">
        <v>0.2</v>
      </c>
      <c r="K307" s="131">
        <v>42580</v>
      </c>
      <c r="L307" s="131">
        <v>42579</v>
      </c>
      <c r="M307" s="130" t="s">
        <v>275</v>
      </c>
      <c r="N307" s="130" t="s">
        <v>267</v>
      </c>
      <c r="O307" s="129" t="s">
        <v>25</v>
      </c>
      <c r="P307" s="176" t="s">
        <v>24</v>
      </c>
      <c r="Q307" s="114" t="s">
        <v>1072</v>
      </c>
      <c r="R307" s="1"/>
      <c r="S307" s="1"/>
    </row>
    <row r="308" spans="1:19">
      <c r="A308" s="112">
        <v>306</v>
      </c>
      <c r="B308" s="119">
        <v>42579</v>
      </c>
      <c r="C308" s="116" t="s">
        <v>43</v>
      </c>
      <c r="D308" s="116" t="s">
        <v>32</v>
      </c>
      <c r="E308" s="116" t="s">
        <v>840</v>
      </c>
      <c r="F308" s="115" t="s">
        <v>1073</v>
      </c>
      <c r="G308" s="126" t="s">
        <v>1074</v>
      </c>
      <c r="H308" s="113"/>
      <c r="I308" s="113" t="s">
        <v>28</v>
      </c>
      <c r="J308" s="111">
        <v>0.3</v>
      </c>
      <c r="K308" s="131">
        <v>42585</v>
      </c>
      <c r="L308" s="131">
        <v>42584</v>
      </c>
      <c r="M308" s="130" t="s">
        <v>275</v>
      </c>
      <c r="N308" s="130" t="s">
        <v>267</v>
      </c>
      <c r="O308" s="129" t="s">
        <v>25</v>
      </c>
      <c r="P308" s="176" t="s">
        <v>24</v>
      </c>
      <c r="Q308" s="114" t="s">
        <v>1075</v>
      </c>
      <c r="R308" s="1"/>
      <c r="S308" s="1"/>
    </row>
    <row r="309" spans="1:19">
      <c r="A309" s="112">
        <v>307</v>
      </c>
      <c r="B309" s="119">
        <v>42579</v>
      </c>
      <c r="C309" s="116" t="s">
        <v>402</v>
      </c>
      <c r="D309" s="116" t="s">
        <v>379</v>
      </c>
      <c r="E309" s="116" t="s">
        <v>840</v>
      </c>
      <c r="F309" s="115" t="s">
        <v>1076</v>
      </c>
      <c r="G309" s="126"/>
      <c r="H309" s="113"/>
      <c r="I309" s="113" t="s">
        <v>30</v>
      </c>
      <c r="J309" s="111">
        <v>0.1</v>
      </c>
      <c r="K309" s="131">
        <v>42580</v>
      </c>
      <c r="L309" s="131">
        <v>42579</v>
      </c>
      <c r="M309" s="130" t="s">
        <v>587</v>
      </c>
      <c r="N309" s="130" t="s">
        <v>267</v>
      </c>
      <c r="O309" s="129" t="s">
        <v>26</v>
      </c>
      <c r="P309" s="176" t="s">
        <v>24</v>
      </c>
      <c r="Q309" s="114" t="s">
        <v>1069</v>
      </c>
      <c r="R309" s="1"/>
      <c r="S309" s="1"/>
    </row>
    <row r="310" spans="1:19" ht="22.5">
      <c r="A310" s="112">
        <v>308</v>
      </c>
      <c r="B310" s="119">
        <v>42580</v>
      </c>
      <c r="C310" s="116" t="s">
        <v>429</v>
      </c>
      <c r="D310" s="116" t="s">
        <v>379</v>
      </c>
      <c r="E310" s="116" t="s">
        <v>840</v>
      </c>
      <c r="F310" s="115" t="s">
        <v>1077</v>
      </c>
      <c r="G310" s="126" t="s">
        <v>1078</v>
      </c>
      <c r="H310" s="113"/>
      <c r="I310" s="113" t="s">
        <v>30</v>
      </c>
      <c r="J310" s="111">
        <v>0.1</v>
      </c>
      <c r="K310" s="131">
        <v>42587</v>
      </c>
      <c r="L310" s="131">
        <v>42598</v>
      </c>
      <c r="M310" s="130" t="s">
        <v>587</v>
      </c>
      <c r="N310" s="130" t="s">
        <v>267</v>
      </c>
      <c r="O310" s="129" t="s">
        <v>26</v>
      </c>
      <c r="P310" s="176" t="s">
        <v>24</v>
      </c>
      <c r="Q310" s="114" t="s">
        <v>1069</v>
      </c>
      <c r="R310" s="1"/>
      <c r="S310" s="1"/>
    </row>
    <row r="311" spans="1:19" ht="90">
      <c r="A311" s="112">
        <v>309</v>
      </c>
      <c r="B311" s="119">
        <v>42580</v>
      </c>
      <c r="C311" s="116" t="s">
        <v>429</v>
      </c>
      <c r="D311" s="116" t="s">
        <v>379</v>
      </c>
      <c r="E311" s="116" t="s">
        <v>840</v>
      </c>
      <c r="F311" s="115" t="s">
        <v>1079</v>
      </c>
      <c r="G311" s="126" t="s">
        <v>1080</v>
      </c>
      <c r="H311" s="126" t="s">
        <v>1081</v>
      </c>
      <c r="I311" s="113" t="s">
        <v>30</v>
      </c>
      <c r="J311" s="111">
        <v>0.1</v>
      </c>
      <c r="K311" s="131">
        <v>42587</v>
      </c>
      <c r="L311" s="131">
        <v>42592</v>
      </c>
      <c r="M311" s="130" t="s">
        <v>587</v>
      </c>
      <c r="N311" s="130" t="s">
        <v>267</v>
      </c>
      <c r="O311" s="129" t="s">
        <v>26</v>
      </c>
      <c r="P311" s="176" t="s">
        <v>24</v>
      </c>
      <c r="Q311" s="114" t="s">
        <v>1069</v>
      </c>
      <c r="R311" s="1"/>
      <c r="S311" s="1"/>
    </row>
    <row r="312" spans="1:19">
      <c r="A312" s="112">
        <v>310</v>
      </c>
      <c r="B312" s="119">
        <v>42580</v>
      </c>
      <c r="C312" s="116" t="s">
        <v>402</v>
      </c>
      <c r="D312" s="116" t="s">
        <v>379</v>
      </c>
      <c r="E312" s="116" t="s">
        <v>840</v>
      </c>
      <c r="F312" s="115" t="s">
        <v>1082</v>
      </c>
      <c r="G312" s="126"/>
      <c r="H312" s="113"/>
      <c r="I312" s="113" t="s">
        <v>30</v>
      </c>
      <c r="J312" s="111">
        <v>0.1</v>
      </c>
      <c r="K312" s="131">
        <v>42580</v>
      </c>
      <c r="L312" s="131">
        <v>42583</v>
      </c>
      <c r="M312" s="130" t="s">
        <v>587</v>
      </c>
      <c r="N312" s="130" t="s">
        <v>267</v>
      </c>
      <c r="O312" s="129" t="s">
        <v>26</v>
      </c>
      <c r="P312" s="176" t="s">
        <v>24</v>
      </c>
      <c r="Q312" s="114" t="s">
        <v>1083</v>
      </c>
      <c r="R312" s="1"/>
      <c r="S312" s="1"/>
    </row>
    <row r="313" spans="1:19">
      <c r="A313" s="112">
        <v>311</v>
      </c>
      <c r="B313" s="119">
        <v>42580</v>
      </c>
      <c r="C313" s="116" t="s">
        <v>402</v>
      </c>
      <c r="D313" s="116" t="s">
        <v>379</v>
      </c>
      <c r="E313" s="116" t="s">
        <v>840</v>
      </c>
      <c r="F313" s="115" t="s">
        <v>1084</v>
      </c>
      <c r="G313" s="126"/>
      <c r="H313" s="113"/>
      <c r="I313" s="113" t="s">
        <v>30</v>
      </c>
      <c r="J313" s="111">
        <v>0.1</v>
      </c>
      <c r="K313" s="131">
        <v>42580</v>
      </c>
      <c r="L313" s="131">
        <v>42583</v>
      </c>
      <c r="M313" s="130" t="s">
        <v>587</v>
      </c>
      <c r="N313" s="130" t="s">
        <v>267</v>
      </c>
      <c r="O313" s="129" t="s">
        <v>26</v>
      </c>
      <c r="P313" s="176" t="s">
        <v>24</v>
      </c>
      <c r="Q313" s="114" t="s">
        <v>1083</v>
      </c>
      <c r="R313" s="1"/>
      <c r="S313" s="1"/>
    </row>
    <row r="314" spans="1:19">
      <c r="A314" s="112">
        <v>312</v>
      </c>
      <c r="B314" s="119">
        <v>42580</v>
      </c>
      <c r="C314" s="116" t="s">
        <v>832</v>
      </c>
      <c r="D314" s="116" t="s">
        <v>379</v>
      </c>
      <c r="E314" s="116" t="s">
        <v>840</v>
      </c>
      <c r="F314" s="115" t="s">
        <v>1085</v>
      </c>
      <c r="G314" s="126" t="s">
        <v>1086</v>
      </c>
      <c r="H314" s="113"/>
      <c r="I314" s="113" t="s">
        <v>30</v>
      </c>
      <c r="J314" s="111">
        <v>0.1</v>
      </c>
      <c r="K314" s="131">
        <v>42587</v>
      </c>
      <c r="L314" s="131">
        <v>42652</v>
      </c>
      <c r="M314" s="130" t="s">
        <v>587</v>
      </c>
      <c r="N314" s="130" t="s">
        <v>267</v>
      </c>
      <c r="O314" s="129" t="s">
        <v>26</v>
      </c>
      <c r="P314" s="176" t="s">
        <v>24</v>
      </c>
      <c r="Q314" s="114" t="s">
        <v>1083</v>
      </c>
      <c r="R314" s="1"/>
      <c r="S314" s="1"/>
    </row>
    <row r="315" spans="1:19">
      <c r="A315" s="112">
        <v>313</v>
      </c>
      <c r="B315" s="119">
        <v>42580</v>
      </c>
      <c r="C315" s="116" t="s">
        <v>402</v>
      </c>
      <c r="D315" s="116" t="s">
        <v>379</v>
      </c>
      <c r="E315" s="116" t="s">
        <v>840</v>
      </c>
      <c r="F315" s="115" t="s">
        <v>1087</v>
      </c>
      <c r="G315" s="126"/>
      <c r="H315" s="113"/>
      <c r="I315" s="113" t="s">
        <v>30</v>
      </c>
      <c r="J315" s="111">
        <v>0.1</v>
      </c>
      <c r="K315" s="131">
        <v>42587</v>
      </c>
      <c r="L315" s="131">
        <v>42652</v>
      </c>
      <c r="M315" s="130" t="s">
        <v>587</v>
      </c>
      <c r="N315" s="130" t="s">
        <v>267</v>
      </c>
      <c r="O315" s="129" t="s">
        <v>26</v>
      </c>
      <c r="P315" s="176" t="s">
        <v>24</v>
      </c>
      <c r="Q315" s="114" t="s">
        <v>1069</v>
      </c>
      <c r="R315" s="1"/>
      <c r="S315" s="1"/>
    </row>
    <row r="316" spans="1:19" ht="45">
      <c r="A316" s="112">
        <v>314</v>
      </c>
      <c r="B316" s="119">
        <v>42583</v>
      </c>
      <c r="C316" s="116" t="s">
        <v>832</v>
      </c>
      <c r="D316" s="116" t="s">
        <v>379</v>
      </c>
      <c r="E316" s="116" t="s">
        <v>840</v>
      </c>
      <c r="F316" s="115" t="s">
        <v>1088</v>
      </c>
      <c r="G316" s="189" t="s">
        <v>1089</v>
      </c>
      <c r="H316" s="113" t="s">
        <v>1090</v>
      </c>
      <c r="I316" s="113" t="s">
        <v>30</v>
      </c>
      <c r="J316" s="111">
        <v>0.1</v>
      </c>
      <c r="K316" s="131">
        <v>42587</v>
      </c>
      <c r="L316" s="131">
        <v>42652</v>
      </c>
      <c r="M316" s="130" t="s">
        <v>587</v>
      </c>
      <c r="N316" s="130" t="s">
        <v>267</v>
      </c>
      <c r="O316" s="129" t="s">
        <v>26</v>
      </c>
      <c r="P316" s="176" t="s">
        <v>24</v>
      </c>
      <c r="Q316" s="114" t="s">
        <v>1063</v>
      </c>
      <c r="R316" s="1"/>
      <c r="S316" s="1"/>
    </row>
    <row r="317" spans="1:19">
      <c r="A317" s="112">
        <v>315</v>
      </c>
      <c r="B317" s="119">
        <v>42583</v>
      </c>
      <c r="C317" s="116" t="s">
        <v>869</v>
      </c>
      <c r="D317" s="116" t="s">
        <v>379</v>
      </c>
      <c r="E317" s="116" t="s">
        <v>840</v>
      </c>
      <c r="F317" s="115" t="s">
        <v>1091</v>
      </c>
      <c r="G317" s="126"/>
      <c r="H317" s="113"/>
      <c r="I317" s="113" t="s">
        <v>28</v>
      </c>
      <c r="J317" s="111">
        <v>0.1</v>
      </c>
      <c r="K317" s="131">
        <v>42583</v>
      </c>
      <c r="L317" s="131">
        <v>42583</v>
      </c>
      <c r="M317" s="130" t="s">
        <v>587</v>
      </c>
      <c r="N317" s="130" t="s">
        <v>267</v>
      </c>
      <c r="O317" s="129" t="s">
        <v>26</v>
      </c>
      <c r="P317" s="176" t="s">
        <v>24</v>
      </c>
      <c r="Q317" s="114"/>
      <c r="R317" s="1"/>
      <c r="S317" s="1"/>
    </row>
    <row r="318" spans="1:19" ht="22.5">
      <c r="A318" s="112">
        <v>316</v>
      </c>
      <c r="B318" s="119">
        <v>42584</v>
      </c>
      <c r="C318" s="116" t="s">
        <v>832</v>
      </c>
      <c r="D318" s="116" t="s">
        <v>379</v>
      </c>
      <c r="E318" s="116" t="s">
        <v>840</v>
      </c>
      <c r="F318" s="115" t="s">
        <v>1092</v>
      </c>
      <c r="G318" s="189" t="s">
        <v>1093</v>
      </c>
      <c r="H318" s="113"/>
      <c r="I318" s="113" t="s">
        <v>30</v>
      </c>
      <c r="J318" s="111">
        <v>0.1</v>
      </c>
      <c r="K318" s="131">
        <v>42587</v>
      </c>
      <c r="L318" s="131">
        <v>42652</v>
      </c>
      <c r="M318" s="130" t="s">
        <v>587</v>
      </c>
      <c r="N318" s="130" t="s">
        <v>267</v>
      </c>
      <c r="O318" s="129" t="s">
        <v>26</v>
      </c>
      <c r="P318" s="176" t="s">
        <v>24</v>
      </c>
      <c r="Q318" s="114" t="s">
        <v>1063</v>
      </c>
      <c r="R318" s="1"/>
      <c r="S318" s="1"/>
    </row>
    <row r="319" spans="1:19" ht="22.5">
      <c r="A319" s="112">
        <v>317</v>
      </c>
      <c r="B319" s="119">
        <v>42584</v>
      </c>
      <c r="C319" s="116" t="s">
        <v>416</v>
      </c>
      <c r="D319" s="116" t="s">
        <v>379</v>
      </c>
      <c r="E319" s="116" t="s">
        <v>840</v>
      </c>
      <c r="F319" s="115" t="s">
        <v>1094</v>
      </c>
      <c r="G319" s="189" t="s">
        <v>1095</v>
      </c>
      <c r="H319" s="113"/>
      <c r="I319" s="113" t="s">
        <v>30</v>
      </c>
      <c r="J319" s="111">
        <v>0.1</v>
      </c>
      <c r="K319" s="131">
        <v>42587</v>
      </c>
      <c r="L319" s="131">
        <v>42626</v>
      </c>
      <c r="M319" s="130" t="s">
        <v>587</v>
      </c>
      <c r="N319" s="130" t="s">
        <v>267</v>
      </c>
      <c r="O319" s="129" t="s">
        <v>26</v>
      </c>
      <c r="P319" s="176" t="s">
        <v>24</v>
      </c>
      <c r="Q319" s="114" t="s">
        <v>1063</v>
      </c>
      <c r="R319" s="1"/>
      <c r="S319" s="1"/>
    </row>
    <row r="320" spans="1:19">
      <c r="A320" s="112">
        <v>318</v>
      </c>
      <c r="B320" s="119">
        <v>42584</v>
      </c>
      <c r="C320" s="116" t="s">
        <v>43</v>
      </c>
      <c r="D320" s="116" t="s">
        <v>32</v>
      </c>
      <c r="E320" s="116" t="s">
        <v>840</v>
      </c>
      <c r="F320" s="115" t="s">
        <v>1096</v>
      </c>
      <c r="G320" s="115" t="s">
        <v>1097</v>
      </c>
      <c r="H320" s="113"/>
      <c r="I320" s="113" t="s">
        <v>28</v>
      </c>
      <c r="J320" s="111">
        <v>0.1</v>
      </c>
      <c r="K320" s="131">
        <v>42587</v>
      </c>
      <c r="L320" s="131">
        <v>42597</v>
      </c>
      <c r="M320" s="130" t="s">
        <v>270</v>
      </c>
      <c r="N320" s="130" t="s">
        <v>267</v>
      </c>
      <c r="O320" s="129" t="s">
        <v>26</v>
      </c>
      <c r="P320" s="176" t="s">
        <v>24</v>
      </c>
      <c r="Q320" s="114" t="s">
        <v>1098</v>
      </c>
      <c r="R320" s="1"/>
      <c r="S320" s="1"/>
    </row>
    <row r="321" spans="1:19" ht="22.5">
      <c r="A321" s="112">
        <v>319</v>
      </c>
      <c r="B321" s="119">
        <v>42584</v>
      </c>
      <c r="C321" s="116" t="s">
        <v>43</v>
      </c>
      <c r="D321" s="116" t="s">
        <v>32</v>
      </c>
      <c r="E321" s="116" t="s">
        <v>840</v>
      </c>
      <c r="F321" s="115" t="s">
        <v>1099</v>
      </c>
      <c r="G321" s="126" t="s">
        <v>1100</v>
      </c>
      <c r="H321" s="113"/>
      <c r="I321" s="113" t="s">
        <v>30</v>
      </c>
      <c r="J321" s="111">
        <v>0.1</v>
      </c>
      <c r="K321" s="131">
        <v>42587</v>
      </c>
      <c r="L321" s="131">
        <v>42604</v>
      </c>
      <c r="M321" s="130" t="s">
        <v>270</v>
      </c>
      <c r="N321" s="130" t="s">
        <v>267</v>
      </c>
      <c r="O321" s="129" t="s">
        <v>26</v>
      </c>
      <c r="P321" s="176" t="s">
        <v>24</v>
      </c>
      <c r="Q321" s="114" t="s">
        <v>1101</v>
      </c>
      <c r="R321" s="108"/>
      <c r="S321" s="1"/>
    </row>
    <row r="322" spans="1:19" ht="56.25">
      <c r="A322" s="112">
        <v>320</v>
      </c>
      <c r="B322" s="119">
        <v>42584</v>
      </c>
      <c r="C322" s="116" t="s">
        <v>867</v>
      </c>
      <c r="D322" s="116" t="s">
        <v>379</v>
      </c>
      <c r="E322" s="116" t="s">
        <v>840</v>
      </c>
      <c r="F322" s="115" t="s">
        <v>1102</v>
      </c>
      <c r="G322" s="126"/>
      <c r="H322" s="126" t="s">
        <v>1103</v>
      </c>
      <c r="I322" s="113" t="s">
        <v>28</v>
      </c>
      <c r="J322" s="111">
        <v>0.1</v>
      </c>
      <c r="K322" s="131">
        <v>42584</v>
      </c>
      <c r="L322" s="192" t="s">
        <v>1104</v>
      </c>
      <c r="M322" s="130" t="s">
        <v>587</v>
      </c>
      <c r="N322" s="130" t="s">
        <v>267</v>
      </c>
      <c r="O322" s="129" t="s">
        <v>26</v>
      </c>
      <c r="P322" s="176" t="s">
        <v>24</v>
      </c>
      <c r="Q322" s="114"/>
      <c r="R322" s="149" t="s">
        <v>1105</v>
      </c>
      <c r="S322" s="1"/>
    </row>
    <row r="323" spans="1:19" ht="22.5">
      <c r="A323" s="112">
        <v>321</v>
      </c>
      <c r="B323" s="119">
        <v>42584</v>
      </c>
      <c r="C323" s="116" t="s">
        <v>43</v>
      </c>
      <c r="D323" s="116" t="s">
        <v>32</v>
      </c>
      <c r="E323" s="116" t="s">
        <v>840</v>
      </c>
      <c r="F323" s="115" t="s">
        <v>1106</v>
      </c>
      <c r="G323" s="126" t="s">
        <v>1107</v>
      </c>
      <c r="H323" s="113"/>
      <c r="I323" s="113" t="s">
        <v>30</v>
      </c>
      <c r="J323" s="111"/>
      <c r="K323" s="131">
        <v>42587</v>
      </c>
      <c r="L323" s="131">
        <v>42619</v>
      </c>
      <c r="M323" s="130" t="s">
        <v>270</v>
      </c>
      <c r="N323" s="130" t="s">
        <v>267</v>
      </c>
      <c r="O323" s="129" t="s">
        <v>26</v>
      </c>
      <c r="P323" s="176" t="s">
        <v>139</v>
      </c>
      <c r="Q323" s="114" t="s">
        <v>1108</v>
      </c>
      <c r="R323" s="108"/>
      <c r="S323" s="1"/>
    </row>
    <row r="324" spans="1:19">
      <c r="A324" s="112">
        <v>322</v>
      </c>
      <c r="B324" s="119">
        <v>42584</v>
      </c>
      <c r="C324" s="116" t="s">
        <v>429</v>
      </c>
      <c r="D324" s="116" t="s">
        <v>379</v>
      </c>
      <c r="E324" s="116" t="s">
        <v>840</v>
      </c>
      <c r="F324" s="115" t="s">
        <v>1109</v>
      </c>
      <c r="G324" s="126"/>
      <c r="H324" s="113"/>
      <c r="I324" s="113" t="s">
        <v>30</v>
      </c>
      <c r="J324" s="111">
        <v>0.2</v>
      </c>
      <c r="K324" s="131">
        <v>42587</v>
      </c>
      <c r="L324" s="131">
        <v>42616</v>
      </c>
      <c r="M324" s="130" t="s">
        <v>587</v>
      </c>
      <c r="N324" s="130" t="s">
        <v>267</v>
      </c>
      <c r="O324" s="129" t="s">
        <v>25</v>
      </c>
      <c r="P324" s="176" t="s">
        <v>24</v>
      </c>
      <c r="Q324" s="114" t="s">
        <v>1110</v>
      </c>
      <c r="R324" s="149" t="s">
        <v>1111</v>
      </c>
      <c r="S324" s="1"/>
    </row>
    <row r="325" spans="1:19">
      <c r="A325" s="112">
        <v>323</v>
      </c>
      <c r="B325" s="119">
        <v>42585</v>
      </c>
      <c r="C325" s="116" t="s">
        <v>903</v>
      </c>
      <c r="D325" s="116" t="s">
        <v>379</v>
      </c>
      <c r="E325" s="116" t="s">
        <v>840</v>
      </c>
      <c r="F325" s="115" t="s">
        <v>932</v>
      </c>
      <c r="G325" s="126"/>
      <c r="H325" s="113"/>
      <c r="I325" s="113" t="s">
        <v>28</v>
      </c>
      <c r="J325" s="111">
        <v>0.1</v>
      </c>
      <c r="K325" s="131">
        <v>42585</v>
      </c>
      <c r="L325" s="131">
        <v>42587</v>
      </c>
      <c r="M325" s="130" t="s">
        <v>587</v>
      </c>
      <c r="N325" s="130" t="s">
        <v>267</v>
      </c>
      <c r="O325" s="129" t="s">
        <v>26</v>
      </c>
      <c r="P325" s="176" t="s">
        <v>24</v>
      </c>
      <c r="Q325" s="114" t="s">
        <v>1112</v>
      </c>
      <c r="R325" s="108"/>
      <c r="S325" s="1"/>
    </row>
    <row r="326" spans="1:19" ht="45">
      <c r="A326" s="112">
        <v>324</v>
      </c>
      <c r="B326" s="119">
        <v>42585</v>
      </c>
      <c r="C326" s="116" t="s">
        <v>43</v>
      </c>
      <c r="D326" s="116" t="s">
        <v>32</v>
      </c>
      <c r="E326" s="116" t="s">
        <v>840</v>
      </c>
      <c r="F326" s="115" t="s">
        <v>1113</v>
      </c>
      <c r="G326" s="126" t="s">
        <v>1114</v>
      </c>
      <c r="H326" s="113"/>
      <c r="I326" s="113" t="s">
        <v>28</v>
      </c>
      <c r="J326" s="111">
        <v>0.1</v>
      </c>
      <c r="K326" s="131">
        <v>42587</v>
      </c>
      <c r="L326" s="131">
        <v>42587</v>
      </c>
      <c r="M326" s="130" t="s">
        <v>270</v>
      </c>
      <c r="N326" s="130" t="s">
        <v>267</v>
      </c>
      <c r="O326" s="129" t="s">
        <v>25</v>
      </c>
      <c r="P326" s="176" t="s">
        <v>24</v>
      </c>
      <c r="Q326" s="114" t="s">
        <v>1115</v>
      </c>
      <c r="R326" s="108"/>
      <c r="S326" s="1"/>
    </row>
    <row r="327" spans="1:19" ht="22.5">
      <c r="A327" s="112">
        <v>325</v>
      </c>
      <c r="B327" s="119">
        <v>42586</v>
      </c>
      <c r="C327" s="116" t="s">
        <v>429</v>
      </c>
      <c r="D327" s="116" t="s">
        <v>379</v>
      </c>
      <c r="E327" s="116" t="s">
        <v>840</v>
      </c>
      <c r="F327" s="115" t="s">
        <v>1116</v>
      </c>
      <c r="G327" s="126" t="s">
        <v>1117</v>
      </c>
      <c r="H327" s="113"/>
      <c r="I327" s="113" t="s">
        <v>30</v>
      </c>
      <c r="J327" s="111">
        <v>0.1</v>
      </c>
      <c r="K327" s="131">
        <v>42587</v>
      </c>
      <c r="L327" s="131">
        <v>42592</v>
      </c>
      <c r="M327" s="130" t="s">
        <v>587</v>
      </c>
      <c r="N327" s="130" t="s">
        <v>267</v>
      </c>
      <c r="O327" s="129" t="s">
        <v>26</v>
      </c>
      <c r="P327" s="176" t="s">
        <v>24</v>
      </c>
      <c r="Q327" s="114" t="s">
        <v>1118</v>
      </c>
      <c r="R327" s="108"/>
      <c r="S327" s="1"/>
    </row>
    <row r="328" spans="1:19" ht="57">
      <c r="A328" s="112">
        <v>326</v>
      </c>
      <c r="B328" s="119">
        <v>42586</v>
      </c>
      <c r="C328" s="116" t="s">
        <v>429</v>
      </c>
      <c r="D328" s="116" t="s">
        <v>379</v>
      </c>
      <c r="E328" s="116" t="s">
        <v>840</v>
      </c>
      <c r="F328" s="115" t="s">
        <v>1119</v>
      </c>
      <c r="G328" s="126" t="s">
        <v>1120</v>
      </c>
      <c r="H328" s="113"/>
      <c r="I328" s="113" t="s">
        <v>30</v>
      </c>
      <c r="J328" s="111">
        <v>0.1</v>
      </c>
      <c r="K328" s="131">
        <v>42587</v>
      </c>
      <c r="L328" s="192" t="s">
        <v>1121</v>
      </c>
      <c r="M328" s="130" t="s">
        <v>587</v>
      </c>
      <c r="N328" s="130" t="s">
        <v>267</v>
      </c>
      <c r="O328" s="129" t="s">
        <v>26</v>
      </c>
      <c r="P328" s="176" t="s">
        <v>24</v>
      </c>
      <c r="Q328" s="114" t="s">
        <v>1118</v>
      </c>
      <c r="R328" s="201" t="s">
        <v>1122</v>
      </c>
      <c r="S328" s="1"/>
    </row>
    <row r="329" spans="1:19">
      <c r="A329" s="112">
        <v>327</v>
      </c>
      <c r="B329" s="119">
        <v>42587</v>
      </c>
      <c r="C329" s="116" t="s">
        <v>982</v>
      </c>
      <c r="D329" s="116" t="s">
        <v>379</v>
      </c>
      <c r="E329" s="116" t="s">
        <v>840</v>
      </c>
      <c r="F329" s="115" t="s">
        <v>1123</v>
      </c>
      <c r="G329" s="126"/>
      <c r="H329" s="113"/>
      <c r="I329" s="113" t="s">
        <v>28</v>
      </c>
      <c r="J329" s="111">
        <v>0.1</v>
      </c>
      <c r="K329" s="131">
        <v>42587</v>
      </c>
      <c r="L329" s="131">
        <v>42587</v>
      </c>
      <c r="M329" s="130" t="s">
        <v>587</v>
      </c>
      <c r="N329" s="130" t="s">
        <v>267</v>
      </c>
      <c r="O329" s="129" t="s">
        <v>26</v>
      </c>
      <c r="P329" s="176" t="s">
        <v>24</v>
      </c>
      <c r="Q329" s="114" t="s">
        <v>1112</v>
      </c>
      <c r="R329" s="108"/>
      <c r="S329" s="1"/>
    </row>
    <row r="330" spans="1:19" ht="78.75">
      <c r="A330" s="112">
        <v>328</v>
      </c>
      <c r="B330" s="119">
        <v>42587</v>
      </c>
      <c r="C330" s="116" t="s">
        <v>416</v>
      </c>
      <c r="D330" s="116" t="s">
        <v>379</v>
      </c>
      <c r="E330" s="116" t="s">
        <v>840</v>
      </c>
      <c r="F330" s="115" t="s">
        <v>1124</v>
      </c>
      <c r="G330" s="126" t="s">
        <v>1125</v>
      </c>
      <c r="H330" s="113"/>
      <c r="I330" s="113" t="s">
        <v>30</v>
      </c>
      <c r="J330" s="111">
        <v>0.1</v>
      </c>
      <c r="K330" s="131">
        <v>42587</v>
      </c>
      <c r="L330" s="131">
        <v>42592</v>
      </c>
      <c r="M330" s="130" t="s">
        <v>587</v>
      </c>
      <c r="N330" s="130" t="s">
        <v>267</v>
      </c>
      <c r="O330" s="129" t="s">
        <v>26</v>
      </c>
      <c r="P330" s="176" t="s">
        <v>24</v>
      </c>
      <c r="Q330" s="114" t="s">
        <v>1063</v>
      </c>
      <c r="R330" s="108"/>
      <c r="S330" s="1"/>
    </row>
    <row r="331" spans="1:19">
      <c r="A331" s="112">
        <v>329</v>
      </c>
      <c r="B331" s="119">
        <v>42591</v>
      </c>
      <c r="C331" s="116" t="s">
        <v>43</v>
      </c>
      <c r="D331" s="116" t="s">
        <v>32</v>
      </c>
      <c r="E331" s="116" t="s">
        <v>840</v>
      </c>
      <c r="F331" s="115" t="s">
        <v>1126</v>
      </c>
      <c r="G331" s="115" t="s">
        <v>1127</v>
      </c>
      <c r="H331" s="113"/>
      <c r="I331" s="113" t="s">
        <v>30</v>
      </c>
      <c r="J331" s="111">
        <v>0.1</v>
      </c>
      <c r="K331" s="131">
        <v>42594</v>
      </c>
      <c r="L331" s="131">
        <v>42597</v>
      </c>
      <c r="M331" s="130" t="s">
        <v>270</v>
      </c>
      <c r="N331" s="130" t="s">
        <v>267</v>
      </c>
      <c r="O331" s="129" t="s">
        <v>26</v>
      </c>
      <c r="P331" s="176" t="s">
        <v>24</v>
      </c>
      <c r="Q331" s="114" t="s">
        <v>1128</v>
      </c>
      <c r="R331" s="108"/>
      <c r="S331" s="1"/>
    </row>
    <row r="332" spans="1:19" ht="45">
      <c r="A332" s="112">
        <v>330</v>
      </c>
      <c r="B332" s="119">
        <v>42591</v>
      </c>
      <c r="C332" s="116" t="s">
        <v>43</v>
      </c>
      <c r="D332" s="116" t="s">
        <v>32</v>
      </c>
      <c r="E332" s="116" t="s">
        <v>840</v>
      </c>
      <c r="F332" s="115" t="s">
        <v>135</v>
      </c>
      <c r="G332" s="126" t="s">
        <v>1129</v>
      </c>
      <c r="H332" s="113"/>
      <c r="I332" s="113" t="s">
        <v>28</v>
      </c>
      <c r="J332" s="111">
        <v>0.1</v>
      </c>
      <c r="K332" s="131">
        <v>42594</v>
      </c>
      <c r="L332" s="131">
        <v>42594</v>
      </c>
      <c r="M332" s="130" t="s">
        <v>270</v>
      </c>
      <c r="N332" s="130" t="s">
        <v>267</v>
      </c>
      <c r="O332" s="129" t="s">
        <v>26</v>
      </c>
      <c r="P332" s="176" t="s">
        <v>24</v>
      </c>
      <c r="Q332" s="114" t="s">
        <v>1130</v>
      </c>
      <c r="R332" s="108"/>
      <c r="S332" s="1"/>
    </row>
    <row r="333" spans="1:19" ht="22.5">
      <c r="A333" s="112">
        <v>331</v>
      </c>
      <c r="B333" s="119">
        <v>42592</v>
      </c>
      <c r="C333" s="116" t="s">
        <v>43</v>
      </c>
      <c r="D333" s="116" t="s">
        <v>32</v>
      </c>
      <c r="E333" s="116" t="s">
        <v>840</v>
      </c>
      <c r="F333" s="115" t="s">
        <v>1131</v>
      </c>
      <c r="G333" s="126" t="s">
        <v>1132</v>
      </c>
      <c r="H333" s="113"/>
      <c r="I333" s="113" t="s">
        <v>30</v>
      </c>
      <c r="J333" s="111">
        <v>0.1</v>
      </c>
      <c r="K333" s="131">
        <v>42594</v>
      </c>
      <c r="L333" s="131">
        <v>42594</v>
      </c>
      <c r="M333" s="130" t="s">
        <v>270</v>
      </c>
      <c r="N333" s="130" t="s">
        <v>267</v>
      </c>
      <c r="O333" s="129" t="s">
        <v>26</v>
      </c>
      <c r="P333" s="176" t="s">
        <v>24</v>
      </c>
      <c r="Q333" s="114"/>
      <c r="R333" s="108"/>
      <c r="S333" s="1"/>
    </row>
    <row r="334" spans="1:19" ht="22.5">
      <c r="A334" s="112">
        <v>332</v>
      </c>
      <c r="B334" s="119">
        <v>42592</v>
      </c>
      <c r="C334" s="116" t="s">
        <v>43</v>
      </c>
      <c r="D334" s="116" t="s">
        <v>32</v>
      </c>
      <c r="E334" s="116" t="s">
        <v>840</v>
      </c>
      <c r="F334" s="115" t="s">
        <v>1133</v>
      </c>
      <c r="G334" s="126" t="s">
        <v>1134</v>
      </c>
      <c r="H334" s="113"/>
      <c r="I334" s="113" t="s">
        <v>30</v>
      </c>
      <c r="J334" s="111"/>
      <c r="K334" s="131">
        <v>42594</v>
      </c>
      <c r="L334" s="131">
        <v>42598</v>
      </c>
      <c r="M334" s="130" t="s">
        <v>270</v>
      </c>
      <c r="N334" s="130" t="s">
        <v>267</v>
      </c>
      <c r="O334" s="129" t="s">
        <v>26</v>
      </c>
      <c r="P334" s="176" t="s">
        <v>139</v>
      </c>
      <c r="Q334" s="114" t="s">
        <v>1135</v>
      </c>
      <c r="R334" s="108"/>
      <c r="S334" s="1"/>
    </row>
    <row r="335" spans="1:19">
      <c r="A335" s="112">
        <v>333</v>
      </c>
      <c r="B335" s="119">
        <v>42592</v>
      </c>
      <c r="C335" s="116" t="s">
        <v>867</v>
      </c>
      <c r="D335" s="116" t="s">
        <v>379</v>
      </c>
      <c r="E335" s="116" t="s">
        <v>840</v>
      </c>
      <c r="F335" s="115" t="s">
        <v>1136</v>
      </c>
      <c r="G335" s="126"/>
      <c r="H335" s="113"/>
      <c r="I335" s="113" t="s">
        <v>28</v>
      </c>
      <c r="J335" s="111">
        <v>0.1</v>
      </c>
      <c r="K335" s="131">
        <v>42593</v>
      </c>
      <c r="L335" s="131">
        <v>42592</v>
      </c>
      <c r="M335" s="130" t="s">
        <v>587</v>
      </c>
      <c r="N335" s="130" t="s">
        <v>267</v>
      </c>
      <c r="O335" s="129" t="s">
        <v>26</v>
      </c>
      <c r="P335" s="176" t="s">
        <v>24</v>
      </c>
      <c r="Q335" s="114"/>
      <c r="R335" s="149" t="s">
        <v>1105</v>
      </c>
      <c r="S335" s="1"/>
    </row>
    <row r="336" spans="1:19" ht="45">
      <c r="A336" s="112">
        <v>334</v>
      </c>
      <c r="B336" s="119">
        <v>42592</v>
      </c>
      <c r="C336" s="116" t="s">
        <v>43</v>
      </c>
      <c r="D336" s="116" t="s">
        <v>32</v>
      </c>
      <c r="E336" s="116" t="s">
        <v>840</v>
      </c>
      <c r="F336" s="115" t="s">
        <v>1137</v>
      </c>
      <c r="G336" s="126" t="s">
        <v>1138</v>
      </c>
      <c r="H336" s="113"/>
      <c r="I336" s="113" t="s">
        <v>30</v>
      </c>
      <c r="J336" s="111">
        <v>0.1</v>
      </c>
      <c r="K336" s="131">
        <v>42594</v>
      </c>
      <c r="L336" s="131">
        <v>42604</v>
      </c>
      <c r="M336" s="130" t="s">
        <v>270</v>
      </c>
      <c r="N336" s="130" t="s">
        <v>267</v>
      </c>
      <c r="O336" s="129" t="s">
        <v>26</v>
      </c>
      <c r="P336" s="176" t="s">
        <v>24</v>
      </c>
      <c r="Q336" s="114" t="s">
        <v>1139</v>
      </c>
      <c r="R336" s="108"/>
      <c r="S336" s="1"/>
    </row>
    <row r="337" spans="1:19">
      <c r="A337" s="112">
        <v>335</v>
      </c>
      <c r="B337" s="119">
        <v>42592</v>
      </c>
      <c r="C337" s="116" t="s">
        <v>43</v>
      </c>
      <c r="D337" s="116" t="s">
        <v>32</v>
      </c>
      <c r="E337" s="116" t="s">
        <v>840</v>
      </c>
      <c r="F337" s="115" t="s">
        <v>1140</v>
      </c>
      <c r="G337" s="126" t="s">
        <v>1141</v>
      </c>
      <c r="H337" s="113"/>
      <c r="I337" s="113" t="s">
        <v>30</v>
      </c>
      <c r="J337" s="111">
        <v>0.1</v>
      </c>
      <c r="K337" s="131">
        <v>42594</v>
      </c>
      <c r="L337" s="131">
        <v>42604</v>
      </c>
      <c r="M337" s="130" t="s">
        <v>270</v>
      </c>
      <c r="N337" s="130" t="s">
        <v>267</v>
      </c>
      <c r="O337" s="129" t="s">
        <v>26</v>
      </c>
      <c r="P337" s="176" t="s">
        <v>24</v>
      </c>
      <c r="Q337" s="114" t="s">
        <v>1142</v>
      </c>
      <c r="R337" s="108"/>
      <c r="S337" s="1"/>
    </row>
    <row r="338" spans="1:19">
      <c r="A338" s="112">
        <v>336</v>
      </c>
      <c r="B338" s="119">
        <v>42592</v>
      </c>
      <c r="C338" s="116" t="s">
        <v>43</v>
      </c>
      <c r="D338" s="116" t="s">
        <v>32</v>
      </c>
      <c r="E338" s="116" t="s">
        <v>840</v>
      </c>
      <c r="F338" s="115" t="s">
        <v>1143</v>
      </c>
      <c r="G338" s="126" t="s">
        <v>1144</v>
      </c>
      <c r="H338" s="113"/>
      <c r="I338" s="113" t="s">
        <v>28</v>
      </c>
      <c r="J338" s="111">
        <v>0.1</v>
      </c>
      <c r="K338" s="131">
        <v>42594</v>
      </c>
      <c r="L338" s="131">
        <v>42600</v>
      </c>
      <c r="M338" s="130" t="s">
        <v>270</v>
      </c>
      <c r="N338" s="130" t="s">
        <v>267</v>
      </c>
      <c r="O338" s="129" t="s">
        <v>26</v>
      </c>
      <c r="P338" s="176" t="s">
        <v>24</v>
      </c>
      <c r="Q338" s="114" t="s">
        <v>1145</v>
      </c>
      <c r="R338" s="108"/>
      <c r="S338" s="1"/>
    </row>
    <row r="339" spans="1:19" ht="90">
      <c r="A339" s="112">
        <v>337</v>
      </c>
      <c r="B339" s="119">
        <v>42586</v>
      </c>
      <c r="C339" s="116" t="s">
        <v>402</v>
      </c>
      <c r="D339" s="116" t="s">
        <v>379</v>
      </c>
      <c r="E339" s="116" t="s">
        <v>840</v>
      </c>
      <c r="F339" s="115" t="s">
        <v>1146</v>
      </c>
      <c r="G339" s="126" t="s">
        <v>1147</v>
      </c>
      <c r="H339" s="113"/>
      <c r="I339" s="113" t="s">
        <v>30</v>
      </c>
      <c r="J339" s="111">
        <v>0.1</v>
      </c>
      <c r="K339" s="131">
        <v>42601</v>
      </c>
      <c r="L339" s="131">
        <v>42640</v>
      </c>
      <c r="M339" s="130" t="s">
        <v>587</v>
      </c>
      <c r="N339" s="130" t="s">
        <v>267</v>
      </c>
      <c r="O339" s="129" t="s">
        <v>26</v>
      </c>
      <c r="P339" s="176" t="s">
        <v>24</v>
      </c>
      <c r="Q339" s="114" t="s">
        <v>1148</v>
      </c>
      <c r="R339" s="149"/>
      <c r="S339" s="1"/>
    </row>
    <row r="340" spans="1:19" ht="33.75">
      <c r="A340" s="112">
        <v>338</v>
      </c>
      <c r="B340" s="119">
        <v>42590</v>
      </c>
      <c r="C340" s="116" t="s">
        <v>1149</v>
      </c>
      <c r="D340" s="116" t="s">
        <v>379</v>
      </c>
      <c r="E340" s="116" t="s">
        <v>840</v>
      </c>
      <c r="F340" s="115" t="s">
        <v>1150</v>
      </c>
      <c r="G340" s="126" t="s">
        <v>1151</v>
      </c>
      <c r="H340" s="113"/>
      <c r="I340" s="113" t="s">
        <v>30</v>
      </c>
      <c r="J340" s="111">
        <v>0.1</v>
      </c>
      <c r="K340" s="131">
        <v>42601</v>
      </c>
      <c r="L340" s="131">
        <v>42598</v>
      </c>
      <c r="M340" s="130" t="s">
        <v>587</v>
      </c>
      <c r="N340" s="130" t="s">
        <v>267</v>
      </c>
      <c r="O340" s="129" t="s">
        <v>26</v>
      </c>
      <c r="P340" s="176" t="s">
        <v>24</v>
      </c>
      <c r="Q340" s="114" t="s">
        <v>1148</v>
      </c>
      <c r="R340" s="108"/>
      <c r="S340" s="1"/>
    </row>
    <row r="341" spans="1:19" ht="28.5">
      <c r="A341" s="112">
        <v>339</v>
      </c>
      <c r="B341" s="119">
        <v>42591</v>
      </c>
      <c r="C341" s="116" t="s">
        <v>402</v>
      </c>
      <c r="D341" s="116" t="s">
        <v>379</v>
      </c>
      <c r="E341" s="116" t="s">
        <v>840</v>
      </c>
      <c r="F341" s="115" t="s">
        <v>1152</v>
      </c>
      <c r="G341" s="126" t="s">
        <v>1153</v>
      </c>
      <c r="H341" s="193" t="s">
        <v>1154</v>
      </c>
      <c r="I341" s="113" t="s">
        <v>30</v>
      </c>
      <c r="J341" s="111">
        <v>0.1</v>
      </c>
      <c r="K341" s="131">
        <v>42601</v>
      </c>
      <c r="L341" s="131">
        <v>42598</v>
      </c>
      <c r="M341" s="130" t="s">
        <v>587</v>
      </c>
      <c r="N341" s="130" t="s">
        <v>267</v>
      </c>
      <c r="O341" s="129" t="s">
        <v>26</v>
      </c>
      <c r="P341" s="176" t="s">
        <v>24</v>
      </c>
      <c r="Q341" s="114" t="s">
        <v>1148</v>
      </c>
      <c r="R341" s="108"/>
      <c r="S341" s="1"/>
    </row>
    <row r="342" spans="1:19" ht="61.5" customHeight="1">
      <c r="A342" s="112">
        <v>340</v>
      </c>
      <c r="B342" s="119">
        <v>42586</v>
      </c>
      <c r="C342" s="116" t="s">
        <v>402</v>
      </c>
      <c r="D342" s="116" t="s">
        <v>379</v>
      </c>
      <c r="E342" s="116" t="s">
        <v>840</v>
      </c>
      <c r="F342" s="115" t="s">
        <v>1155</v>
      </c>
      <c r="G342" s="189" t="s">
        <v>1156</v>
      </c>
      <c r="H342" s="113"/>
      <c r="I342" s="113" t="s">
        <v>28</v>
      </c>
      <c r="J342" s="111">
        <v>0.1</v>
      </c>
      <c r="K342" s="131">
        <v>42601</v>
      </c>
      <c r="L342" s="131">
        <v>42598</v>
      </c>
      <c r="M342" s="130" t="s">
        <v>587</v>
      </c>
      <c r="N342" s="130" t="s">
        <v>267</v>
      </c>
      <c r="O342" s="129" t="s">
        <v>26</v>
      </c>
      <c r="P342" s="176" t="s">
        <v>24</v>
      </c>
      <c r="Q342" s="114" t="s">
        <v>1063</v>
      </c>
      <c r="R342" s="108"/>
      <c r="S342" s="1"/>
    </row>
    <row r="343" spans="1:19" ht="33.75">
      <c r="A343" s="112">
        <v>341</v>
      </c>
      <c r="B343" s="119">
        <v>42593</v>
      </c>
      <c r="C343" s="116" t="s">
        <v>429</v>
      </c>
      <c r="D343" s="116" t="s">
        <v>379</v>
      </c>
      <c r="E343" s="116" t="s">
        <v>840</v>
      </c>
      <c r="F343" s="115" t="s">
        <v>1058</v>
      </c>
      <c r="G343" s="126" t="s">
        <v>1157</v>
      </c>
      <c r="H343" s="113"/>
      <c r="I343" s="113" t="s">
        <v>30</v>
      </c>
      <c r="J343" s="111">
        <v>0.1</v>
      </c>
      <c r="K343" s="131">
        <v>42601</v>
      </c>
      <c r="L343" s="131">
        <v>42594</v>
      </c>
      <c r="M343" s="130" t="s">
        <v>587</v>
      </c>
      <c r="N343" s="130" t="s">
        <v>267</v>
      </c>
      <c r="O343" s="129" t="s">
        <v>26</v>
      </c>
      <c r="P343" s="176" t="s">
        <v>24</v>
      </c>
      <c r="Q343" s="114" t="s">
        <v>1158</v>
      </c>
      <c r="R343" s="108"/>
      <c r="S343" s="1"/>
    </row>
    <row r="344" spans="1:19" ht="56.25">
      <c r="A344" s="112">
        <v>342</v>
      </c>
      <c r="B344" s="119">
        <v>42593</v>
      </c>
      <c r="C344" s="116" t="s">
        <v>402</v>
      </c>
      <c r="D344" s="116" t="s">
        <v>379</v>
      </c>
      <c r="E344" s="116" t="s">
        <v>840</v>
      </c>
      <c r="F344" s="115" t="s">
        <v>1159</v>
      </c>
      <c r="G344" s="126" t="s">
        <v>1160</v>
      </c>
      <c r="H344" s="113"/>
      <c r="I344" s="113" t="s">
        <v>30</v>
      </c>
      <c r="J344" s="111">
        <v>0.1</v>
      </c>
      <c r="K344" s="131">
        <v>42601</v>
      </c>
      <c r="L344" s="131">
        <v>42598</v>
      </c>
      <c r="M344" s="130" t="s">
        <v>587</v>
      </c>
      <c r="N344" s="130" t="s">
        <v>267</v>
      </c>
      <c r="O344" s="129" t="s">
        <v>26</v>
      </c>
      <c r="P344" s="176" t="s">
        <v>24</v>
      </c>
      <c r="Q344" s="114" t="s">
        <v>1148</v>
      </c>
      <c r="R344" s="108"/>
      <c r="S344" s="1"/>
    </row>
    <row r="345" spans="1:19" ht="101.25">
      <c r="A345" s="112">
        <v>343</v>
      </c>
      <c r="B345" s="119">
        <v>42593</v>
      </c>
      <c r="C345" s="116" t="s">
        <v>1149</v>
      </c>
      <c r="D345" s="116" t="s">
        <v>379</v>
      </c>
      <c r="E345" s="116" t="s">
        <v>840</v>
      </c>
      <c r="F345" s="115" t="s">
        <v>1161</v>
      </c>
      <c r="G345" s="126" t="s">
        <v>1162</v>
      </c>
      <c r="H345" s="113"/>
      <c r="I345" s="113" t="s">
        <v>30</v>
      </c>
      <c r="J345" s="111">
        <v>0.1</v>
      </c>
      <c r="K345" s="131">
        <v>42601</v>
      </c>
      <c r="L345" s="131">
        <v>42597</v>
      </c>
      <c r="M345" s="130" t="s">
        <v>587</v>
      </c>
      <c r="N345" s="130" t="s">
        <v>267</v>
      </c>
      <c r="O345" s="129" t="s">
        <v>26</v>
      </c>
      <c r="P345" s="176" t="s">
        <v>24</v>
      </c>
      <c r="Q345" s="114" t="s">
        <v>1158</v>
      </c>
      <c r="R345" s="108"/>
      <c r="S345" s="1"/>
    </row>
    <row r="346" spans="1:19">
      <c r="A346" s="112">
        <v>344</v>
      </c>
      <c r="B346" s="119">
        <v>42593</v>
      </c>
      <c r="C346" s="116" t="s">
        <v>869</v>
      </c>
      <c r="D346" s="116" t="s">
        <v>379</v>
      </c>
      <c r="E346" s="116" t="s">
        <v>840</v>
      </c>
      <c r="F346" s="115" t="s">
        <v>1163</v>
      </c>
      <c r="G346" s="126"/>
      <c r="H346" s="113"/>
      <c r="I346" s="113" t="s">
        <v>28</v>
      </c>
      <c r="J346" s="111">
        <v>0.1</v>
      </c>
      <c r="K346" s="131">
        <v>42593</v>
      </c>
      <c r="L346" s="131">
        <v>42594</v>
      </c>
      <c r="M346" s="130" t="s">
        <v>587</v>
      </c>
      <c r="N346" s="130" t="s">
        <v>267</v>
      </c>
      <c r="O346" s="129" t="s">
        <v>26</v>
      </c>
      <c r="P346" s="176" t="s">
        <v>24</v>
      </c>
      <c r="Q346" s="114"/>
      <c r="R346" s="108"/>
      <c r="S346" s="1"/>
    </row>
    <row r="347" spans="1:19" ht="24">
      <c r="A347" s="112">
        <v>345</v>
      </c>
      <c r="B347" s="119">
        <v>42594</v>
      </c>
      <c r="C347" s="116" t="s">
        <v>903</v>
      </c>
      <c r="D347" s="116" t="s">
        <v>379</v>
      </c>
      <c r="E347" s="116" t="s">
        <v>840</v>
      </c>
      <c r="F347" s="115" t="s">
        <v>1164</v>
      </c>
      <c r="G347" s="126"/>
      <c r="H347" s="195" t="s">
        <v>1165</v>
      </c>
      <c r="I347" s="113" t="s">
        <v>28</v>
      </c>
      <c r="J347" s="111"/>
      <c r="K347" s="131">
        <v>42594</v>
      </c>
      <c r="L347" s="131"/>
      <c r="M347" s="130" t="s">
        <v>587</v>
      </c>
      <c r="N347" s="130" t="s">
        <v>267</v>
      </c>
      <c r="O347" s="129" t="s">
        <v>26</v>
      </c>
      <c r="P347" s="176" t="s">
        <v>139</v>
      </c>
      <c r="Q347" s="114"/>
      <c r="R347" s="108"/>
      <c r="S347" s="1"/>
    </row>
    <row r="348" spans="1:19">
      <c r="A348" s="112">
        <v>346</v>
      </c>
      <c r="B348" s="119">
        <v>42594</v>
      </c>
      <c r="C348" s="116" t="s">
        <v>43</v>
      </c>
      <c r="D348" s="116" t="s">
        <v>32</v>
      </c>
      <c r="E348" s="116" t="s">
        <v>840</v>
      </c>
      <c r="F348" s="115" t="s">
        <v>136</v>
      </c>
      <c r="G348" s="126" t="s">
        <v>1166</v>
      </c>
      <c r="H348" s="113"/>
      <c r="I348" s="113" t="s">
        <v>30</v>
      </c>
      <c r="J348" s="111">
        <v>0.1</v>
      </c>
      <c r="K348" s="131">
        <v>42601</v>
      </c>
      <c r="L348" s="131">
        <v>42599</v>
      </c>
      <c r="M348" s="130" t="s">
        <v>270</v>
      </c>
      <c r="N348" s="130" t="s">
        <v>267</v>
      </c>
      <c r="O348" s="129" t="s">
        <v>26</v>
      </c>
      <c r="P348" s="176" t="s">
        <v>24</v>
      </c>
      <c r="Q348" s="114" t="s">
        <v>1167</v>
      </c>
      <c r="R348" s="108"/>
      <c r="S348" s="1"/>
    </row>
    <row r="349" spans="1:19">
      <c r="A349" s="112">
        <v>347</v>
      </c>
      <c r="B349" s="119">
        <v>42594</v>
      </c>
      <c r="C349" s="116" t="s">
        <v>43</v>
      </c>
      <c r="D349" s="116" t="s">
        <v>32</v>
      </c>
      <c r="E349" s="116" t="s">
        <v>840</v>
      </c>
      <c r="F349" s="115" t="s">
        <v>136</v>
      </c>
      <c r="G349" s="126" t="s">
        <v>1168</v>
      </c>
      <c r="H349" s="113"/>
      <c r="I349" s="113" t="s">
        <v>30</v>
      </c>
      <c r="J349" s="111">
        <v>0.1</v>
      </c>
      <c r="K349" s="131">
        <v>42601</v>
      </c>
      <c r="L349" s="131">
        <v>42599</v>
      </c>
      <c r="M349" s="130" t="s">
        <v>270</v>
      </c>
      <c r="N349" s="130" t="s">
        <v>267</v>
      </c>
      <c r="O349" s="129" t="s">
        <v>26</v>
      </c>
      <c r="P349" s="176" t="s">
        <v>24</v>
      </c>
      <c r="Q349" s="114" t="s">
        <v>1169</v>
      </c>
      <c r="R349" s="108"/>
      <c r="S349" s="1"/>
    </row>
    <row r="350" spans="1:19" ht="22.5">
      <c r="A350" s="112">
        <v>348</v>
      </c>
      <c r="B350" s="119">
        <v>42594</v>
      </c>
      <c r="C350" s="116" t="s">
        <v>43</v>
      </c>
      <c r="D350" s="116" t="s">
        <v>32</v>
      </c>
      <c r="E350" s="116" t="s">
        <v>840</v>
      </c>
      <c r="F350" s="115" t="s">
        <v>1170</v>
      </c>
      <c r="G350" s="126" t="s">
        <v>1171</v>
      </c>
      <c r="H350" s="113"/>
      <c r="I350" s="113" t="s">
        <v>30</v>
      </c>
      <c r="J350" s="111">
        <v>0.1</v>
      </c>
      <c r="K350" s="131">
        <v>42601</v>
      </c>
      <c r="L350" s="131">
        <v>42633</v>
      </c>
      <c r="M350" s="130" t="s">
        <v>270</v>
      </c>
      <c r="N350" s="130" t="s">
        <v>267</v>
      </c>
      <c r="O350" s="129" t="s">
        <v>26</v>
      </c>
      <c r="P350" s="176" t="s">
        <v>24</v>
      </c>
      <c r="Q350" s="114" t="s">
        <v>1172</v>
      </c>
      <c r="R350" s="108"/>
      <c r="S350" s="1"/>
    </row>
    <row r="351" spans="1:19" ht="30.75" customHeight="1">
      <c r="A351" s="112">
        <v>349</v>
      </c>
      <c r="B351" s="119">
        <v>42594</v>
      </c>
      <c r="C351" s="116" t="s">
        <v>1173</v>
      </c>
      <c r="D351" s="116" t="s">
        <v>590</v>
      </c>
      <c r="E351" s="116" t="s">
        <v>840</v>
      </c>
      <c r="F351" s="115" t="s">
        <v>1174</v>
      </c>
      <c r="G351" s="126" t="s">
        <v>1175</v>
      </c>
      <c r="H351" s="113"/>
      <c r="I351" s="113" t="s">
        <v>28</v>
      </c>
      <c r="J351" s="111">
        <v>0.1</v>
      </c>
      <c r="K351" s="131">
        <v>42594</v>
      </c>
      <c r="L351" s="131">
        <v>42594</v>
      </c>
      <c r="M351" s="130" t="s">
        <v>275</v>
      </c>
      <c r="N351" s="130" t="s">
        <v>267</v>
      </c>
      <c r="O351" s="129" t="s">
        <v>26</v>
      </c>
      <c r="P351" s="176" t="s">
        <v>24</v>
      </c>
      <c r="Q351" s="114" t="s">
        <v>1176</v>
      </c>
      <c r="R351" s="108"/>
      <c r="S351" s="1"/>
    </row>
    <row r="352" spans="1:19">
      <c r="A352" s="112">
        <v>350</v>
      </c>
      <c r="B352" s="119">
        <v>42594</v>
      </c>
      <c r="C352" s="116" t="s">
        <v>402</v>
      </c>
      <c r="D352" s="116" t="s">
        <v>379</v>
      </c>
      <c r="E352" s="116" t="s">
        <v>840</v>
      </c>
      <c r="F352" s="115" t="s">
        <v>1177</v>
      </c>
      <c r="G352" s="126"/>
      <c r="H352" s="113"/>
      <c r="I352" s="113" t="s">
        <v>28</v>
      </c>
      <c r="J352" s="111">
        <v>0.1</v>
      </c>
      <c r="K352" s="131">
        <v>42594</v>
      </c>
      <c r="L352" s="131">
        <v>42594</v>
      </c>
      <c r="M352" s="130" t="s">
        <v>587</v>
      </c>
      <c r="N352" s="130" t="s">
        <v>267</v>
      </c>
      <c r="O352" s="129" t="s">
        <v>26</v>
      </c>
      <c r="P352" s="176" t="s">
        <v>24</v>
      </c>
      <c r="Q352" s="114"/>
      <c r="R352" s="108"/>
      <c r="S352" s="1"/>
    </row>
    <row r="353" spans="1:20" ht="56.25">
      <c r="A353" s="112">
        <v>351</v>
      </c>
      <c r="B353" s="119">
        <v>42597</v>
      </c>
      <c r="C353" s="116" t="s">
        <v>43</v>
      </c>
      <c r="D353" s="116" t="s">
        <v>32</v>
      </c>
      <c r="E353" s="116" t="s">
        <v>840</v>
      </c>
      <c r="F353" s="115" t="s">
        <v>1178</v>
      </c>
      <c r="G353" s="126" t="s">
        <v>1179</v>
      </c>
      <c r="H353" s="113"/>
      <c r="I353" s="113" t="s">
        <v>30</v>
      </c>
      <c r="J353" s="111">
        <v>0.1</v>
      </c>
      <c r="K353" s="131">
        <v>42601</v>
      </c>
      <c r="L353" s="131">
        <v>42599</v>
      </c>
      <c r="M353" s="130" t="s">
        <v>270</v>
      </c>
      <c r="N353" s="130" t="s">
        <v>267</v>
      </c>
      <c r="O353" s="129" t="s">
        <v>26</v>
      </c>
      <c r="P353" s="176" t="s">
        <v>24</v>
      </c>
      <c r="Q353" s="114" t="s">
        <v>1180</v>
      </c>
      <c r="R353" s="108"/>
      <c r="S353" s="108"/>
      <c r="T353" s="104"/>
    </row>
    <row r="354" spans="1:20">
      <c r="A354" s="112">
        <v>352</v>
      </c>
      <c r="B354" s="119">
        <v>42597</v>
      </c>
      <c r="C354" s="116" t="s">
        <v>43</v>
      </c>
      <c r="D354" s="116" t="s">
        <v>32</v>
      </c>
      <c r="E354" s="116" t="s">
        <v>840</v>
      </c>
      <c r="F354" s="154" t="s">
        <v>1181</v>
      </c>
      <c r="G354" s="126" t="s">
        <v>137</v>
      </c>
      <c r="H354" s="113"/>
      <c r="I354" s="113" t="s">
        <v>28</v>
      </c>
      <c r="J354" s="111">
        <v>0.1</v>
      </c>
      <c r="K354" s="131">
        <v>42601</v>
      </c>
      <c r="L354" s="131">
        <v>42653</v>
      </c>
      <c r="M354" s="130" t="s">
        <v>270</v>
      </c>
      <c r="N354" s="130" t="s">
        <v>267</v>
      </c>
      <c r="O354" s="129" t="s">
        <v>26</v>
      </c>
      <c r="P354" s="176" t="s">
        <v>24</v>
      </c>
      <c r="Q354" s="114" t="s">
        <v>1182</v>
      </c>
      <c r="R354" s="108"/>
      <c r="S354" s="149" t="s">
        <v>1183</v>
      </c>
      <c r="T354" s="104"/>
    </row>
    <row r="355" spans="1:20" ht="45">
      <c r="A355" s="112">
        <v>353</v>
      </c>
      <c r="B355" s="119">
        <v>42598</v>
      </c>
      <c r="C355" s="116" t="s">
        <v>43</v>
      </c>
      <c r="D355" s="116" t="s">
        <v>32</v>
      </c>
      <c r="E355" s="116" t="s">
        <v>840</v>
      </c>
      <c r="F355" s="154" t="s">
        <v>1184</v>
      </c>
      <c r="G355" s="126" t="s">
        <v>1185</v>
      </c>
      <c r="H355" s="113"/>
      <c r="I355" s="113" t="s">
        <v>30</v>
      </c>
      <c r="J355" s="111">
        <v>0.1</v>
      </c>
      <c r="K355" s="131">
        <v>42601</v>
      </c>
      <c r="L355" s="131">
        <v>42614</v>
      </c>
      <c r="M355" s="130" t="s">
        <v>270</v>
      </c>
      <c r="N355" s="130" t="s">
        <v>267</v>
      </c>
      <c r="O355" s="129" t="s">
        <v>26</v>
      </c>
      <c r="P355" s="176" t="s">
        <v>24</v>
      </c>
      <c r="Q355" s="114" t="s">
        <v>1186</v>
      </c>
      <c r="R355" s="108"/>
      <c r="S355" s="149" t="s">
        <v>1187</v>
      </c>
      <c r="T355" s="104"/>
    </row>
    <row r="356" spans="1:20" ht="22.5">
      <c r="A356" s="112">
        <v>354</v>
      </c>
      <c r="B356" s="119">
        <v>42598</v>
      </c>
      <c r="C356" s="116" t="s">
        <v>43</v>
      </c>
      <c r="D356" s="116" t="s">
        <v>32</v>
      </c>
      <c r="E356" s="116" t="s">
        <v>840</v>
      </c>
      <c r="F356" s="115" t="s">
        <v>1188</v>
      </c>
      <c r="G356" s="126" t="s">
        <v>1189</v>
      </c>
      <c r="H356" s="113"/>
      <c r="I356" s="113" t="s">
        <v>28</v>
      </c>
      <c r="J356" s="111">
        <v>0.1</v>
      </c>
      <c r="K356" s="131">
        <v>42601</v>
      </c>
      <c r="L356" s="131">
        <v>42601</v>
      </c>
      <c r="M356" s="130" t="s">
        <v>270</v>
      </c>
      <c r="N356" s="130" t="s">
        <v>267</v>
      </c>
      <c r="O356" s="129" t="s">
        <v>26</v>
      </c>
      <c r="P356" s="176" t="s">
        <v>24</v>
      </c>
      <c r="Q356" s="114" t="s">
        <v>1190</v>
      </c>
      <c r="R356" s="108"/>
      <c r="S356" s="108"/>
      <c r="T356" s="104"/>
    </row>
    <row r="357" spans="1:20" ht="22.5">
      <c r="A357" s="112">
        <v>355</v>
      </c>
      <c r="B357" s="119">
        <v>42598</v>
      </c>
      <c r="C357" s="116" t="s">
        <v>43</v>
      </c>
      <c r="D357" s="116" t="s">
        <v>32</v>
      </c>
      <c r="E357" s="116" t="s">
        <v>840</v>
      </c>
      <c r="F357" s="158" t="s">
        <v>1191</v>
      </c>
      <c r="G357" s="126" t="s">
        <v>1192</v>
      </c>
      <c r="H357" s="113"/>
      <c r="I357" s="113" t="s">
        <v>30</v>
      </c>
      <c r="J357" s="111">
        <v>0.1</v>
      </c>
      <c r="K357" s="131">
        <v>42601</v>
      </c>
      <c r="L357" s="131">
        <v>42669</v>
      </c>
      <c r="M357" s="130" t="s">
        <v>270</v>
      </c>
      <c r="N357" s="130" t="s">
        <v>267</v>
      </c>
      <c r="O357" s="129" t="s">
        <v>26</v>
      </c>
      <c r="P357" s="118" t="s">
        <v>24</v>
      </c>
      <c r="Q357" s="114" t="s">
        <v>1193</v>
      </c>
      <c r="R357" s="108"/>
      <c r="S357" s="108"/>
      <c r="T357" s="104"/>
    </row>
    <row r="358" spans="1:20" ht="22.5">
      <c r="A358" s="112">
        <v>356</v>
      </c>
      <c r="B358" s="119">
        <v>42597</v>
      </c>
      <c r="C358" s="116" t="s">
        <v>402</v>
      </c>
      <c r="D358" s="116" t="s">
        <v>379</v>
      </c>
      <c r="E358" s="116" t="s">
        <v>840</v>
      </c>
      <c r="F358" s="115" t="s">
        <v>1194</v>
      </c>
      <c r="G358" s="126" t="s">
        <v>1195</v>
      </c>
      <c r="H358" s="126"/>
      <c r="I358" s="113" t="s">
        <v>28</v>
      </c>
      <c r="J358" s="126">
        <v>0.1</v>
      </c>
      <c r="K358" s="126"/>
      <c r="L358" s="132">
        <v>42600</v>
      </c>
      <c r="M358" s="130" t="s">
        <v>587</v>
      </c>
      <c r="N358" s="130" t="s">
        <v>267</v>
      </c>
      <c r="O358" s="129" t="s">
        <v>26</v>
      </c>
      <c r="P358" s="176" t="s">
        <v>24</v>
      </c>
      <c r="Q358" s="114" t="s">
        <v>1196</v>
      </c>
      <c r="R358" s="126"/>
      <c r="S358" s="126"/>
      <c r="T358" s="105"/>
    </row>
    <row r="359" spans="1:20" ht="69" customHeight="1">
      <c r="A359" s="112">
        <v>357</v>
      </c>
      <c r="B359" s="119">
        <v>42598</v>
      </c>
      <c r="C359" s="116" t="s">
        <v>1149</v>
      </c>
      <c r="D359" s="116" t="s">
        <v>379</v>
      </c>
      <c r="E359" s="116" t="s">
        <v>840</v>
      </c>
      <c r="F359" s="115" t="s">
        <v>1197</v>
      </c>
      <c r="G359" s="189" t="s">
        <v>1198</v>
      </c>
      <c r="H359" s="126"/>
      <c r="I359" s="113" t="s">
        <v>30</v>
      </c>
      <c r="J359" s="126">
        <v>0.1</v>
      </c>
      <c r="K359" s="126"/>
      <c r="L359" s="132">
        <v>42620</v>
      </c>
      <c r="M359" s="130" t="s">
        <v>587</v>
      </c>
      <c r="N359" s="130" t="s">
        <v>267</v>
      </c>
      <c r="O359" s="129" t="s">
        <v>26</v>
      </c>
      <c r="P359" s="176" t="s">
        <v>24</v>
      </c>
      <c r="Q359" s="114" t="s">
        <v>1199</v>
      </c>
      <c r="R359" s="126"/>
      <c r="S359" s="126"/>
      <c r="T359" s="105"/>
    </row>
    <row r="360" spans="1:20">
      <c r="A360" s="112">
        <v>358</v>
      </c>
      <c r="B360" s="119">
        <v>42598</v>
      </c>
      <c r="C360" s="116" t="s">
        <v>429</v>
      </c>
      <c r="D360" s="116" t="s">
        <v>379</v>
      </c>
      <c r="E360" s="116" t="s">
        <v>840</v>
      </c>
      <c r="F360" s="115" t="s">
        <v>1200</v>
      </c>
      <c r="G360" s="126"/>
      <c r="H360" s="126"/>
      <c r="I360" s="113" t="s">
        <v>30</v>
      </c>
      <c r="J360" s="126">
        <v>0.1</v>
      </c>
      <c r="K360" s="126"/>
      <c r="L360" s="132">
        <v>42603</v>
      </c>
      <c r="M360" s="130" t="s">
        <v>587</v>
      </c>
      <c r="N360" s="130" t="s">
        <v>267</v>
      </c>
      <c r="O360" s="129" t="s">
        <v>25</v>
      </c>
      <c r="P360" s="176" t="s">
        <v>24</v>
      </c>
      <c r="Q360" s="114" t="s">
        <v>1148</v>
      </c>
      <c r="R360" s="126"/>
      <c r="S360" s="126"/>
      <c r="T360" s="105"/>
    </row>
    <row r="361" spans="1:20">
      <c r="A361" s="112">
        <v>359</v>
      </c>
      <c r="B361" s="119">
        <v>42598</v>
      </c>
      <c r="C361" s="116" t="s">
        <v>429</v>
      </c>
      <c r="D361" s="116" t="s">
        <v>379</v>
      </c>
      <c r="E361" s="116" t="s">
        <v>840</v>
      </c>
      <c r="F361" s="115" t="s">
        <v>1201</v>
      </c>
      <c r="G361" s="126"/>
      <c r="H361" s="126"/>
      <c r="I361" s="113" t="s">
        <v>30</v>
      </c>
      <c r="J361" s="126">
        <v>0.1</v>
      </c>
      <c r="K361" s="126"/>
      <c r="L361" s="132">
        <v>42600</v>
      </c>
      <c r="M361" s="130" t="s">
        <v>587</v>
      </c>
      <c r="N361" s="130" t="s">
        <v>267</v>
      </c>
      <c r="O361" s="129" t="s">
        <v>26</v>
      </c>
      <c r="P361" s="176" t="s">
        <v>24</v>
      </c>
      <c r="Q361" s="114" t="s">
        <v>1148</v>
      </c>
      <c r="R361" s="126"/>
      <c r="S361" s="126"/>
      <c r="T361" s="105"/>
    </row>
    <row r="362" spans="1:20" ht="22.5">
      <c r="A362" s="112">
        <v>360</v>
      </c>
      <c r="B362" s="119">
        <v>42598</v>
      </c>
      <c r="C362" s="116" t="s">
        <v>903</v>
      </c>
      <c r="D362" s="116" t="s">
        <v>379</v>
      </c>
      <c r="E362" s="116" t="s">
        <v>840</v>
      </c>
      <c r="F362" s="115" t="s">
        <v>1202</v>
      </c>
      <c r="G362" s="126"/>
      <c r="H362" s="126" t="s">
        <v>1203</v>
      </c>
      <c r="I362" s="113" t="s">
        <v>30</v>
      </c>
      <c r="J362" s="126">
        <v>0.1</v>
      </c>
      <c r="K362" s="126"/>
      <c r="L362" s="132">
        <v>42651</v>
      </c>
      <c r="M362" s="130" t="s">
        <v>587</v>
      </c>
      <c r="N362" s="130" t="s">
        <v>267</v>
      </c>
      <c r="O362" s="129" t="s">
        <v>26</v>
      </c>
      <c r="P362" s="176" t="s">
        <v>24</v>
      </c>
      <c r="Q362" s="114" t="s">
        <v>1148</v>
      </c>
      <c r="R362" s="126"/>
      <c r="S362" s="126"/>
      <c r="T362" s="105"/>
    </row>
    <row r="363" spans="1:20" ht="22.5">
      <c r="A363" s="112">
        <v>361</v>
      </c>
      <c r="B363" s="119">
        <v>42599</v>
      </c>
      <c r="C363" s="116" t="s">
        <v>402</v>
      </c>
      <c r="D363" s="116" t="s">
        <v>379</v>
      </c>
      <c r="E363" s="116" t="s">
        <v>840</v>
      </c>
      <c r="F363" s="115" t="s">
        <v>1204</v>
      </c>
      <c r="G363" s="126"/>
      <c r="H363" s="126" t="s">
        <v>1203</v>
      </c>
      <c r="I363" s="113" t="s">
        <v>30</v>
      </c>
      <c r="J363" s="126"/>
      <c r="K363" s="126"/>
      <c r="L363" s="126"/>
      <c r="M363" s="130" t="s">
        <v>587</v>
      </c>
      <c r="N363" s="130" t="s">
        <v>267</v>
      </c>
      <c r="O363" s="129" t="s">
        <v>26</v>
      </c>
      <c r="P363" s="176" t="s">
        <v>139</v>
      </c>
      <c r="Q363" s="114"/>
      <c r="R363" s="126"/>
      <c r="S363" s="126"/>
      <c r="T363" s="105"/>
    </row>
    <row r="364" spans="1:20">
      <c r="A364" s="112">
        <v>362</v>
      </c>
      <c r="B364" s="119">
        <v>42599</v>
      </c>
      <c r="C364" s="116" t="s">
        <v>43</v>
      </c>
      <c r="D364" s="116" t="s">
        <v>32</v>
      </c>
      <c r="E364" s="116" t="s">
        <v>840</v>
      </c>
      <c r="F364" s="154" t="s">
        <v>1205</v>
      </c>
      <c r="G364" s="126" t="s">
        <v>1206</v>
      </c>
      <c r="H364" s="126"/>
      <c r="I364" s="113" t="s">
        <v>30</v>
      </c>
      <c r="J364" s="126">
        <v>0.1</v>
      </c>
      <c r="K364" s="131">
        <v>42601</v>
      </c>
      <c r="L364" s="131">
        <v>42705</v>
      </c>
      <c r="M364" s="130" t="s">
        <v>270</v>
      </c>
      <c r="N364" s="130" t="s">
        <v>267</v>
      </c>
      <c r="O364" s="129" t="s">
        <v>26</v>
      </c>
      <c r="P364" s="176" t="s">
        <v>27</v>
      </c>
      <c r="Q364" s="114" t="s">
        <v>1207</v>
      </c>
      <c r="R364" s="126"/>
      <c r="S364" s="149" t="s">
        <v>1208</v>
      </c>
      <c r="T364" s="105"/>
    </row>
    <row r="365" spans="1:20" ht="22.5">
      <c r="A365" s="112">
        <v>363</v>
      </c>
      <c r="B365" s="119">
        <v>42599</v>
      </c>
      <c r="C365" s="116" t="s">
        <v>43</v>
      </c>
      <c r="D365" s="116" t="s">
        <v>32</v>
      </c>
      <c r="E365" s="116" t="s">
        <v>840</v>
      </c>
      <c r="F365" s="200" t="s">
        <v>1209</v>
      </c>
      <c r="G365" s="126" t="s">
        <v>138</v>
      </c>
      <c r="H365" s="126"/>
      <c r="I365" s="113" t="s">
        <v>30</v>
      </c>
      <c r="J365" s="126">
        <v>0.1</v>
      </c>
      <c r="K365" s="131">
        <v>42601</v>
      </c>
      <c r="L365" s="131">
        <v>42608</v>
      </c>
      <c r="M365" s="130" t="s">
        <v>270</v>
      </c>
      <c r="N365" s="130" t="s">
        <v>267</v>
      </c>
      <c r="O365" s="129" t="s">
        <v>26</v>
      </c>
      <c r="P365" s="176" t="s">
        <v>24</v>
      </c>
      <c r="Q365" s="114" t="s">
        <v>1210</v>
      </c>
      <c r="R365" s="126"/>
      <c r="S365" s="149"/>
      <c r="T365" s="105"/>
    </row>
    <row r="366" spans="1:20">
      <c r="A366" s="112">
        <v>364</v>
      </c>
      <c r="B366" s="119">
        <v>42599</v>
      </c>
      <c r="C366" s="116" t="s">
        <v>903</v>
      </c>
      <c r="D366" s="116" t="s">
        <v>379</v>
      </c>
      <c r="E366" s="116" t="s">
        <v>840</v>
      </c>
      <c r="F366" s="115" t="s">
        <v>1211</v>
      </c>
      <c r="G366" s="126" t="s">
        <v>1212</v>
      </c>
      <c r="H366" s="126"/>
      <c r="I366" s="113" t="s">
        <v>28</v>
      </c>
      <c r="J366" s="126">
        <v>0.1</v>
      </c>
      <c r="K366" s="132">
        <v>42599</v>
      </c>
      <c r="L366" s="132">
        <v>42600</v>
      </c>
      <c r="M366" s="130" t="s">
        <v>587</v>
      </c>
      <c r="N366" s="130" t="s">
        <v>267</v>
      </c>
      <c r="O366" s="129" t="s">
        <v>26</v>
      </c>
      <c r="P366" s="176" t="s">
        <v>24</v>
      </c>
      <c r="Q366" s="126"/>
      <c r="R366" s="126"/>
      <c r="S366" s="126"/>
      <c r="T366" s="105"/>
    </row>
    <row r="367" spans="1:20">
      <c r="A367" s="112">
        <v>365</v>
      </c>
      <c r="B367" s="119">
        <v>42600</v>
      </c>
      <c r="C367" s="116" t="s">
        <v>402</v>
      </c>
      <c r="D367" s="116" t="s">
        <v>379</v>
      </c>
      <c r="E367" s="116" t="s">
        <v>840</v>
      </c>
      <c r="F367" s="115" t="s">
        <v>1213</v>
      </c>
      <c r="G367" s="126"/>
      <c r="H367" s="126"/>
      <c r="I367" s="113" t="s">
        <v>30</v>
      </c>
      <c r="J367" s="126"/>
      <c r="K367" s="126"/>
      <c r="L367" s="126"/>
      <c r="M367" s="130" t="s">
        <v>587</v>
      </c>
      <c r="N367" s="130" t="s">
        <v>267</v>
      </c>
      <c r="O367" s="129" t="s">
        <v>26</v>
      </c>
      <c r="P367" s="176" t="s">
        <v>139</v>
      </c>
      <c r="Q367" s="114"/>
      <c r="R367" s="126"/>
      <c r="S367" s="126"/>
      <c r="T367" s="105"/>
    </row>
    <row r="368" spans="1:20">
      <c r="A368" s="112">
        <v>366</v>
      </c>
      <c r="B368" s="119">
        <v>42601</v>
      </c>
      <c r="C368" s="116" t="s">
        <v>1173</v>
      </c>
      <c r="D368" s="116" t="s">
        <v>590</v>
      </c>
      <c r="E368" s="116" t="s">
        <v>840</v>
      </c>
      <c r="F368" s="115" t="s">
        <v>1214</v>
      </c>
      <c r="G368" s="126" t="s">
        <v>1215</v>
      </c>
      <c r="H368" s="126"/>
      <c r="I368" s="113" t="s">
        <v>28</v>
      </c>
      <c r="J368" s="111">
        <v>0.1</v>
      </c>
      <c r="K368" s="131">
        <v>42601</v>
      </c>
      <c r="L368" s="131">
        <v>42601</v>
      </c>
      <c r="M368" s="130" t="s">
        <v>275</v>
      </c>
      <c r="N368" s="130" t="s">
        <v>267</v>
      </c>
      <c r="O368" s="129" t="s">
        <v>26</v>
      </c>
      <c r="P368" s="176" t="s">
        <v>24</v>
      </c>
      <c r="Q368" s="114" t="s">
        <v>1216</v>
      </c>
      <c r="R368" s="126"/>
      <c r="S368" s="126"/>
      <c r="T368" s="105"/>
    </row>
    <row r="369" spans="1:20" ht="22.5">
      <c r="A369" s="112">
        <v>367</v>
      </c>
      <c r="B369" s="119">
        <v>42601</v>
      </c>
      <c r="C369" s="116" t="s">
        <v>429</v>
      </c>
      <c r="D369" s="116" t="s">
        <v>379</v>
      </c>
      <c r="E369" s="116" t="s">
        <v>840</v>
      </c>
      <c r="F369" s="115" t="s">
        <v>1217</v>
      </c>
      <c r="G369" s="126" t="s">
        <v>1218</v>
      </c>
      <c r="H369" s="126"/>
      <c r="I369" s="113" t="s">
        <v>30</v>
      </c>
      <c r="J369" s="126">
        <v>0.1</v>
      </c>
      <c r="K369" s="132">
        <v>42608</v>
      </c>
      <c r="L369" s="132">
        <v>42652</v>
      </c>
      <c r="M369" s="130" t="s">
        <v>587</v>
      </c>
      <c r="N369" s="130" t="s">
        <v>267</v>
      </c>
      <c r="O369" s="129" t="s">
        <v>26</v>
      </c>
      <c r="P369" s="176" t="s">
        <v>24</v>
      </c>
      <c r="Q369" s="114" t="s">
        <v>1219</v>
      </c>
      <c r="R369" s="126"/>
      <c r="S369" s="126"/>
      <c r="T369" s="105"/>
    </row>
    <row r="370" spans="1:20">
      <c r="A370" s="112">
        <v>368</v>
      </c>
      <c r="B370" s="119">
        <v>42601</v>
      </c>
      <c r="C370" s="116" t="s">
        <v>402</v>
      </c>
      <c r="D370" s="116" t="s">
        <v>379</v>
      </c>
      <c r="E370" s="116" t="s">
        <v>840</v>
      </c>
      <c r="F370" s="115" t="s">
        <v>1220</v>
      </c>
      <c r="G370" s="126"/>
      <c r="H370" s="126"/>
      <c r="I370" s="113" t="s">
        <v>28</v>
      </c>
      <c r="J370" s="126">
        <v>0.1</v>
      </c>
      <c r="K370" s="131">
        <v>42601</v>
      </c>
      <c r="L370" s="131">
        <v>42603</v>
      </c>
      <c r="M370" s="130" t="s">
        <v>587</v>
      </c>
      <c r="N370" s="130" t="s">
        <v>267</v>
      </c>
      <c r="O370" s="129" t="s">
        <v>26</v>
      </c>
      <c r="P370" s="176" t="s">
        <v>24</v>
      </c>
      <c r="Q370" s="126"/>
      <c r="R370" s="126"/>
      <c r="S370" s="126"/>
      <c r="T370" s="105"/>
    </row>
    <row r="371" spans="1:20" ht="225">
      <c r="A371" s="112">
        <v>369</v>
      </c>
      <c r="B371" s="119">
        <v>42601</v>
      </c>
      <c r="C371" s="116" t="s">
        <v>416</v>
      </c>
      <c r="D371" s="116" t="s">
        <v>379</v>
      </c>
      <c r="E371" s="116" t="s">
        <v>840</v>
      </c>
      <c r="F371" s="115" t="s">
        <v>1221</v>
      </c>
      <c r="G371" s="126" t="s">
        <v>1222</v>
      </c>
      <c r="H371" s="126" t="s">
        <v>1223</v>
      </c>
      <c r="I371" s="113" t="s">
        <v>30</v>
      </c>
      <c r="J371" s="126">
        <v>0.1</v>
      </c>
      <c r="K371" s="131">
        <v>42608</v>
      </c>
      <c r="L371" s="131">
        <v>42639</v>
      </c>
      <c r="M371" s="130" t="s">
        <v>587</v>
      </c>
      <c r="N371" s="130" t="s">
        <v>267</v>
      </c>
      <c r="O371" s="129" t="s">
        <v>26</v>
      </c>
      <c r="P371" s="176" t="s">
        <v>24</v>
      </c>
      <c r="Q371" s="126" t="s">
        <v>1224</v>
      </c>
      <c r="R371" s="126" t="s">
        <v>1225</v>
      </c>
      <c r="S371" s="126"/>
      <c r="T371" s="105"/>
    </row>
    <row r="372" spans="1:20" ht="22.5">
      <c r="A372" s="112">
        <v>370</v>
      </c>
      <c r="B372" s="119">
        <v>42604</v>
      </c>
      <c r="C372" s="116" t="s">
        <v>429</v>
      </c>
      <c r="D372" s="116" t="s">
        <v>379</v>
      </c>
      <c r="E372" s="116" t="s">
        <v>840</v>
      </c>
      <c r="F372" s="115" t="s">
        <v>1058</v>
      </c>
      <c r="G372" s="126" t="s">
        <v>1226</v>
      </c>
      <c r="H372" s="126"/>
      <c r="I372" s="113" t="s">
        <v>30</v>
      </c>
      <c r="J372" s="126">
        <v>0.1</v>
      </c>
      <c r="K372" s="132">
        <v>42608</v>
      </c>
      <c r="L372" s="132">
        <v>42651</v>
      </c>
      <c r="M372" s="130" t="s">
        <v>587</v>
      </c>
      <c r="N372" s="130" t="s">
        <v>267</v>
      </c>
      <c r="O372" s="129" t="s">
        <v>26</v>
      </c>
      <c r="P372" s="176" t="s">
        <v>24</v>
      </c>
      <c r="Q372" s="114" t="s">
        <v>1196</v>
      </c>
      <c r="R372" s="126"/>
      <c r="S372" s="126"/>
      <c r="T372" s="105"/>
    </row>
    <row r="373" spans="1:20" ht="67.5">
      <c r="A373" s="112">
        <v>371</v>
      </c>
      <c r="B373" s="119">
        <v>42604</v>
      </c>
      <c r="C373" s="116" t="s">
        <v>429</v>
      </c>
      <c r="D373" s="116" t="s">
        <v>379</v>
      </c>
      <c r="E373" s="116" t="s">
        <v>840</v>
      </c>
      <c r="F373" s="115" t="s">
        <v>1197</v>
      </c>
      <c r="G373" s="126" t="s">
        <v>1227</v>
      </c>
      <c r="H373" s="126" t="s">
        <v>1228</v>
      </c>
      <c r="I373" s="113" t="s">
        <v>30</v>
      </c>
      <c r="J373" s="126">
        <v>0.1</v>
      </c>
      <c r="K373" s="132">
        <v>42608</v>
      </c>
      <c r="L373" s="132">
        <v>42620</v>
      </c>
      <c r="M373" s="130" t="s">
        <v>587</v>
      </c>
      <c r="N373" s="130" t="s">
        <v>267</v>
      </c>
      <c r="O373" s="129" t="s">
        <v>26</v>
      </c>
      <c r="P373" s="176" t="s">
        <v>24</v>
      </c>
      <c r="Q373" s="114" t="s">
        <v>1196</v>
      </c>
      <c r="R373" s="126"/>
      <c r="S373" s="126"/>
      <c r="T373" s="105"/>
    </row>
    <row r="374" spans="1:20" ht="22.5">
      <c r="A374" s="112">
        <v>372</v>
      </c>
      <c r="B374" s="119">
        <v>42604</v>
      </c>
      <c r="C374" s="116" t="s">
        <v>402</v>
      </c>
      <c r="D374" s="116" t="s">
        <v>379</v>
      </c>
      <c r="E374" s="116" t="s">
        <v>840</v>
      </c>
      <c r="F374" s="115" t="s">
        <v>1229</v>
      </c>
      <c r="G374" s="126" t="s">
        <v>1230</v>
      </c>
      <c r="H374" s="126"/>
      <c r="I374" s="113" t="s">
        <v>28</v>
      </c>
      <c r="J374" s="126">
        <v>0.1</v>
      </c>
      <c r="K374" s="132">
        <v>42608</v>
      </c>
      <c r="L374" s="132">
        <v>42604</v>
      </c>
      <c r="M374" s="130" t="s">
        <v>587</v>
      </c>
      <c r="N374" s="130" t="s">
        <v>267</v>
      </c>
      <c r="O374" s="129" t="s">
        <v>26</v>
      </c>
      <c r="P374" s="176" t="s">
        <v>24</v>
      </c>
      <c r="Q374" s="114" t="s">
        <v>1219</v>
      </c>
      <c r="R374" s="126"/>
      <c r="S374" s="126"/>
      <c r="T374" s="105"/>
    </row>
    <row r="375" spans="1:20" ht="45">
      <c r="A375" s="112">
        <v>373</v>
      </c>
      <c r="B375" s="119">
        <v>42599</v>
      </c>
      <c r="C375" s="116" t="s">
        <v>43</v>
      </c>
      <c r="D375" s="116" t="s">
        <v>32</v>
      </c>
      <c r="E375" s="116" t="s">
        <v>840</v>
      </c>
      <c r="F375" s="115" t="s">
        <v>1231</v>
      </c>
      <c r="G375" s="126" t="s">
        <v>1232</v>
      </c>
      <c r="H375" s="126"/>
      <c r="I375" s="113" t="s">
        <v>30</v>
      </c>
      <c r="J375" s="126">
        <v>0.1</v>
      </c>
      <c r="K375" s="132">
        <v>42608</v>
      </c>
      <c r="L375" s="132">
        <v>42633</v>
      </c>
      <c r="M375" s="130" t="s">
        <v>270</v>
      </c>
      <c r="N375" s="130" t="s">
        <v>267</v>
      </c>
      <c r="O375" s="129" t="s">
        <v>26</v>
      </c>
      <c r="P375" s="176" t="s">
        <v>24</v>
      </c>
      <c r="Q375" s="114" t="s">
        <v>1233</v>
      </c>
      <c r="R375" s="126"/>
      <c r="S375" s="126"/>
      <c r="T375" s="105"/>
    </row>
    <row r="376" spans="1:20" ht="22.5">
      <c r="A376" s="112">
        <v>374</v>
      </c>
      <c r="B376" s="119">
        <v>42605</v>
      </c>
      <c r="C376" s="116" t="s">
        <v>43</v>
      </c>
      <c r="D376" s="116" t="s">
        <v>32</v>
      </c>
      <c r="E376" s="116" t="s">
        <v>840</v>
      </c>
      <c r="F376" s="115" t="s">
        <v>1234</v>
      </c>
      <c r="G376" s="126" t="s">
        <v>1235</v>
      </c>
      <c r="H376" s="126"/>
      <c r="I376" s="113" t="s">
        <v>30</v>
      </c>
      <c r="J376" s="126">
        <v>0.1</v>
      </c>
      <c r="K376" s="132">
        <v>42608</v>
      </c>
      <c r="L376" s="132">
        <v>42615</v>
      </c>
      <c r="M376" s="130" t="s">
        <v>270</v>
      </c>
      <c r="N376" s="130" t="s">
        <v>267</v>
      </c>
      <c r="O376" s="129" t="s">
        <v>26</v>
      </c>
      <c r="P376" s="176" t="s">
        <v>24</v>
      </c>
      <c r="Q376" s="114" t="s">
        <v>1236</v>
      </c>
      <c r="R376" s="126"/>
      <c r="S376" s="126"/>
      <c r="T376" s="105"/>
    </row>
    <row r="377" spans="1:20" ht="22.5">
      <c r="A377" s="112">
        <v>375</v>
      </c>
      <c r="B377" s="119">
        <v>42606</v>
      </c>
      <c r="C377" s="116" t="s">
        <v>429</v>
      </c>
      <c r="D377" s="116" t="s">
        <v>379</v>
      </c>
      <c r="E377" s="116" t="s">
        <v>840</v>
      </c>
      <c r="F377" s="115" t="s">
        <v>1237</v>
      </c>
      <c r="G377" s="126" t="s">
        <v>1238</v>
      </c>
      <c r="H377" s="126" t="s">
        <v>92</v>
      </c>
      <c r="I377" s="113" t="s">
        <v>30</v>
      </c>
      <c r="J377" s="126">
        <v>0.1</v>
      </c>
      <c r="K377" s="132">
        <v>42608</v>
      </c>
      <c r="L377" s="132">
        <v>42652</v>
      </c>
      <c r="M377" s="130" t="s">
        <v>587</v>
      </c>
      <c r="N377" s="130" t="s">
        <v>267</v>
      </c>
      <c r="O377" s="129" t="s">
        <v>26</v>
      </c>
      <c r="P377" s="176" t="s">
        <v>24</v>
      </c>
      <c r="Q377" s="114" t="s">
        <v>1219</v>
      </c>
      <c r="R377" s="126"/>
      <c r="S377" s="126"/>
      <c r="T377" s="105"/>
    </row>
    <row r="378" spans="1:20">
      <c r="A378" s="112">
        <v>376</v>
      </c>
      <c r="B378" s="119">
        <v>42606</v>
      </c>
      <c r="C378" s="116" t="s">
        <v>43</v>
      </c>
      <c r="D378" s="116" t="s">
        <v>32</v>
      </c>
      <c r="E378" s="116" t="s">
        <v>840</v>
      </c>
      <c r="F378" s="115" t="s">
        <v>1239</v>
      </c>
      <c r="G378" s="115" t="s">
        <v>1240</v>
      </c>
      <c r="H378" s="126"/>
      <c r="I378" s="113" t="s">
        <v>28</v>
      </c>
      <c r="J378" s="126">
        <v>0.1</v>
      </c>
      <c r="K378" s="132">
        <v>42608</v>
      </c>
      <c r="L378" s="132">
        <v>42608</v>
      </c>
      <c r="M378" s="130" t="s">
        <v>270</v>
      </c>
      <c r="N378" s="130" t="s">
        <v>267</v>
      </c>
      <c r="O378" s="129" t="s">
        <v>26</v>
      </c>
      <c r="P378" s="176" t="s">
        <v>24</v>
      </c>
      <c r="Q378" s="114" t="s">
        <v>1241</v>
      </c>
      <c r="R378" s="126"/>
      <c r="S378" s="126"/>
      <c r="T378" s="105"/>
    </row>
    <row r="379" spans="1:20">
      <c r="A379" s="112">
        <v>377</v>
      </c>
      <c r="B379" s="119">
        <v>42607</v>
      </c>
      <c r="C379" s="116" t="s">
        <v>43</v>
      </c>
      <c r="D379" s="116" t="s">
        <v>32</v>
      </c>
      <c r="E379" s="116" t="s">
        <v>840</v>
      </c>
      <c r="F379" s="115" t="s">
        <v>1242</v>
      </c>
      <c r="G379" s="115" t="s">
        <v>1243</v>
      </c>
      <c r="H379" s="126"/>
      <c r="I379" s="113" t="s">
        <v>28</v>
      </c>
      <c r="J379" s="126">
        <v>0.1</v>
      </c>
      <c r="K379" s="132">
        <v>42615</v>
      </c>
      <c r="L379" s="132">
        <v>42633</v>
      </c>
      <c r="M379" s="130" t="s">
        <v>270</v>
      </c>
      <c r="N379" s="130" t="s">
        <v>267</v>
      </c>
      <c r="O379" s="129" t="s">
        <v>26</v>
      </c>
      <c r="P379" s="176" t="s">
        <v>24</v>
      </c>
      <c r="Q379" s="114" t="s">
        <v>1244</v>
      </c>
      <c r="R379" s="126"/>
      <c r="S379" s="126"/>
      <c r="T379" s="105"/>
    </row>
    <row r="380" spans="1:20">
      <c r="A380" s="112">
        <v>378</v>
      </c>
      <c r="B380" s="119">
        <v>42607</v>
      </c>
      <c r="C380" s="116" t="s">
        <v>43</v>
      </c>
      <c r="D380" s="116" t="s">
        <v>32</v>
      </c>
      <c r="E380" s="116" t="s">
        <v>840</v>
      </c>
      <c r="F380" s="115" t="s">
        <v>1245</v>
      </c>
      <c r="G380" s="115" t="s">
        <v>1246</v>
      </c>
      <c r="H380" s="126"/>
      <c r="I380" s="113" t="s">
        <v>28</v>
      </c>
      <c r="J380" s="126">
        <v>0.1</v>
      </c>
      <c r="K380" s="132">
        <v>42615</v>
      </c>
      <c r="L380" s="132">
        <v>42653</v>
      </c>
      <c r="M380" s="130" t="s">
        <v>270</v>
      </c>
      <c r="N380" s="130" t="s">
        <v>267</v>
      </c>
      <c r="O380" s="129" t="s">
        <v>26</v>
      </c>
      <c r="P380" s="176" t="s">
        <v>24</v>
      </c>
      <c r="Q380" s="114" t="s">
        <v>1247</v>
      </c>
      <c r="R380" s="126"/>
      <c r="S380" s="126"/>
      <c r="T380" s="105"/>
    </row>
    <row r="381" spans="1:20">
      <c r="A381" s="112">
        <v>379</v>
      </c>
      <c r="B381" s="119">
        <v>42607</v>
      </c>
      <c r="C381" s="116" t="s">
        <v>982</v>
      </c>
      <c r="D381" s="116" t="s">
        <v>379</v>
      </c>
      <c r="E381" s="116" t="s">
        <v>840</v>
      </c>
      <c r="F381" s="115" t="s">
        <v>1248</v>
      </c>
      <c r="G381" s="126"/>
      <c r="H381" s="113" t="s">
        <v>936</v>
      </c>
      <c r="I381" s="113" t="s">
        <v>28</v>
      </c>
      <c r="J381" s="111">
        <v>0.1</v>
      </c>
      <c r="K381" s="131">
        <v>42608</v>
      </c>
      <c r="L381" s="131">
        <v>42608</v>
      </c>
      <c r="M381" s="130" t="s">
        <v>587</v>
      </c>
      <c r="N381" s="130" t="s">
        <v>267</v>
      </c>
      <c r="O381" s="129" t="s">
        <v>26</v>
      </c>
      <c r="P381" s="176" t="s">
        <v>24</v>
      </c>
      <c r="Q381" s="114"/>
      <c r="R381" s="108"/>
      <c r="S381" s="126"/>
      <c r="T381" s="105"/>
    </row>
    <row r="382" spans="1:20" ht="22.5">
      <c r="A382" s="112">
        <v>380</v>
      </c>
      <c r="B382" s="119">
        <v>42608</v>
      </c>
      <c r="C382" s="116" t="s">
        <v>43</v>
      </c>
      <c r="D382" s="116" t="s">
        <v>32</v>
      </c>
      <c r="E382" s="116" t="s">
        <v>840</v>
      </c>
      <c r="F382" s="115" t="s">
        <v>1249</v>
      </c>
      <c r="G382" s="126" t="s">
        <v>1250</v>
      </c>
      <c r="H382" s="126"/>
      <c r="I382" s="113" t="s">
        <v>30</v>
      </c>
      <c r="J382" s="126">
        <v>0.1</v>
      </c>
      <c r="K382" s="132">
        <v>42615</v>
      </c>
      <c r="L382" s="132">
        <v>42633</v>
      </c>
      <c r="M382" s="130" t="s">
        <v>270</v>
      </c>
      <c r="N382" s="130" t="s">
        <v>267</v>
      </c>
      <c r="O382" s="129" t="s">
        <v>26</v>
      </c>
      <c r="P382" s="176" t="s">
        <v>24</v>
      </c>
      <c r="Q382" s="114" t="s">
        <v>1251</v>
      </c>
      <c r="R382" s="126"/>
      <c r="S382" s="126"/>
      <c r="T382" s="105"/>
    </row>
    <row r="383" spans="1:20">
      <c r="A383" s="112">
        <v>381</v>
      </c>
      <c r="B383" s="119">
        <v>42608</v>
      </c>
      <c r="C383" s="116" t="s">
        <v>429</v>
      </c>
      <c r="D383" s="116" t="s">
        <v>379</v>
      </c>
      <c r="E383" s="116" t="s">
        <v>840</v>
      </c>
      <c r="F383" s="115" t="s">
        <v>1252</v>
      </c>
      <c r="G383" s="115" t="s">
        <v>1218</v>
      </c>
      <c r="H383" s="126"/>
      <c r="I383" s="113" t="s">
        <v>30</v>
      </c>
      <c r="J383" s="126"/>
      <c r="K383" s="132"/>
      <c r="L383" s="126"/>
      <c r="M383" s="130" t="s">
        <v>587</v>
      </c>
      <c r="N383" s="130" t="s">
        <v>267</v>
      </c>
      <c r="O383" s="129" t="s">
        <v>26</v>
      </c>
      <c r="P383" s="176" t="s">
        <v>27</v>
      </c>
      <c r="Q383" s="114" t="s">
        <v>1253</v>
      </c>
      <c r="R383" s="126"/>
      <c r="S383" s="126"/>
      <c r="T383" s="105"/>
    </row>
    <row r="384" spans="1:20">
      <c r="A384" s="112">
        <v>382</v>
      </c>
      <c r="B384" s="119">
        <v>42608</v>
      </c>
      <c r="C384" s="116" t="s">
        <v>43</v>
      </c>
      <c r="D384" s="116" t="s">
        <v>32</v>
      </c>
      <c r="E384" s="116" t="s">
        <v>840</v>
      </c>
      <c r="F384" s="115" t="s">
        <v>1254</v>
      </c>
      <c r="G384" s="126" t="s">
        <v>1255</v>
      </c>
      <c r="H384" s="126"/>
      <c r="I384" s="113" t="s">
        <v>30</v>
      </c>
      <c r="J384" s="126">
        <v>0.1</v>
      </c>
      <c r="K384" s="132">
        <v>42615</v>
      </c>
      <c r="L384" s="132">
        <v>42613</v>
      </c>
      <c r="M384" s="130" t="s">
        <v>270</v>
      </c>
      <c r="N384" s="130" t="s">
        <v>267</v>
      </c>
      <c r="O384" s="129" t="s">
        <v>26</v>
      </c>
      <c r="P384" s="176" t="s">
        <v>24</v>
      </c>
      <c r="Q384" s="114" t="s">
        <v>1256</v>
      </c>
      <c r="R384" s="126"/>
      <c r="S384" s="126"/>
      <c r="T384" s="105"/>
    </row>
    <row r="385" spans="1:20" ht="45">
      <c r="A385" s="112">
        <v>383</v>
      </c>
      <c r="B385" s="119">
        <v>42607</v>
      </c>
      <c r="C385" s="116" t="s">
        <v>416</v>
      </c>
      <c r="D385" s="116" t="s">
        <v>379</v>
      </c>
      <c r="E385" s="116" t="s">
        <v>840</v>
      </c>
      <c r="F385" s="115" t="s">
        <v>1257</v>
      </c>
      <c r="G385" s="126" t="s">
        <v>1258</v>
      </c>
      <c r="H385" s="126" t="s">
        <v>92</v>
      </c>
      <c r="I385" s="113" t="s">
        <v>30</v>
      </c>
      <c r="J385" s="126">
        <v>0.1</v>
      </c>
      <c r="K385" s="126"/>
      <c r="L385" s="132">
        <v>42640</v>
      </c>
      <c r="M385" s="130" t="s">
        <v>587</v>
      </c>
      <c r="N385" s="130" t="s">
        <v>267</v>
      </c>
      <c r="O385" s="129" t="s">
        <v>26</v>
      </c>
      <c r="P385" s="176" t="s">
        <v>24</v>
      </c>
      <c r="Q385" s="114" t="s">
        <v>1253</v>
      </c>
      <c r="R385" s="126"/>
      <c r="S385" s="126"/>
      <c r="T385" s="105"/>
    </row>
    <row r="386" spans="1:20" ht="33.75">
      <c r="A386" s="112">
        <v>384</v>
      </c>
      <c r="B386" s="119">
        <v>42607</v>
      </c>
      <c r="C386" s="116" t="s">
        <v>378</v>
      </c>
      <c r="D386" s="116" t="s">
        <v>379</v>
      </c>
      <c r="E386" s="116" t="s">
        <v>840</v>
      </c>
      <c r="F386" s="115" t="s">
        <v>1259</v>
      </c>
      <c r="G386" s="126" t="s">
        <v>1260</v>
      </c>
      <c r="H386" s="126"/>
      <c r="I386" s="113" t="s">
        <v>30</v>
      </c>
      <c r="J386" s="126">
        <v>0.1</v>
      </c>
      <c r="K386" s="126"/>
      <c r="L386" s="132">
        <v>42640</v>
      </c>
      <c r="M386" s="130" t="s">
        <v>587</v>
      </c>
      <c r="N386" s="130" t="s">
        <v>267</v>
      </c>
      <c r="O386" s="129" t="s">
        <v>26</v>
      </c>
      <c r="P386" s="176" t="s">
        <v>24</v>
      </c>
      <c r="Q386" s="114" t="s">
        <v>1253</v>
      </c>
      <c r="R386" s="126"/>
      <c r="S386" s="126"/>
      <c r="T386" s="105"/>
    </row>
    <row r="387" spans="1:20" ht="22.5">
      <c r="A387" s="112">
        <v>385</v>
      </c>
      <c r="B387" s="119">
        <v>42608</v>
      </c>
      <c r="C387" s="116" t="s">
        <v>429</v>
      </c>
      <c r="D387" s="116" t="s">
        <v>379</v>
      </c>
      <c r="E387" s="116" t="s">
        <v>840</v>
      </c>
      <c r="F387" s="115" t="s">
        <v>1261</v>
      </c>
      <c r="G387" s="126" t="s">
        <v>1262</v>
      </c>
      <c r="H387" s="126"/>
      <c r="I387" s="113" t="s">
        <v>30</v>
      </c>
      <c r="J387" s="126">
        <v>0.1</v>
      </c>
      <c r="K387" s="126"/>
      <c r="L387" s="132">
        <v>42640</v>
      </c>
      <c r="M387" s="130" t="s">
        <v>587</v>
      </c>
      <c r="N387" s="130" t="s">
        <v>267</v>
      </c>
      <c r="O387" s="129" t="s">
        <v>26</v>
      </c>
      <c r="P387" s="176" t="s">
        <v>24</v>
      </c>
      <c r="Q387" s="114" t="s">
        <v>1219</v>
      </c>
      <c r="R387" s="126"/>
      <c r="S387" s="126"/>
      <c r="T387" s="105"/>
    </row>
    <row r="388" spans="1:20">
      <c r="A388" s="112">
        <v>386</v>
      </c>
      <c r="B388" s="119">
        <v>42611</v>
      </c>
      <c r="C388" s="116" t="s">
        <v>43</v>
      </c>
      <c r="D388" s="116" t="s">
        <v>32</v>
      </c>
      <c r="E388" s="116" t="s">
        <v>840</v>
      </c>
      <c r="F388" s="115" t="s">
        <v>1263</v>
      </c>
      <c r="G388" s="115" t="s">
        <v>1264</v>
      </c>
      <c r="H388" s="126"/>
      <c r="I388" s="113" t="s">
        <v>30</v>
      </c>
      <c r="J388" s="126">
        <v>0.1</v>
      </c>
      <c r="K388" s="132">
        <v>42615</v>
      </c>
      <c r="L388" s="132">
        <v>42622</v>
      </c>
      <c r="M388" s="130" t="s">
        <v>270</v>
      </c>
      <c r="N388" s="130" t="s">
        <v>267</v>
      </c>
      <c r="O388" s="129" t="s">
        <v>26</v>
      </c>
      <c r="P388" s="176" t="s">
        <v>24</v>
      </c>
      <c r="Q388" s="114" t="s">
        <v>1265</v>
      </c>
      <c r="R388" s="126"/>
      <c r="S388" s="126"/>
      <c r="T388" s="105"/>
    </row>
    <row r="389" spans="1:20">
      <c r="A389" s="112">
        <v>387</v>
      </c>
      <c r="B389" s="119">
        <v>42611</v>
      </c>
      <c r="C389" s="116" t="s">
        <v>982</v>
      </c>
      <c r="D389" s="116" t="s">
        <v>379</v>
      </c>
      <c r="E389" s="116" t="s">
        <v>840</v>
      </c>
      <c r="F389" s="115" t="s">
        <v>1266</v>
      </c>
      <c r="G389" s="126"/>
      <c r="H389" s="126"/>
      <c r="I389" s="113" t="s">
        <v>30</v>
      </c>
      <c r="J389" s="126">
        <v>1</v>
      </c>
      <c r="K389" s="132">
        <v>42618</v>
      </c>
      <c r="L389" s="132">
        <v>42618</v>
      </c>
      <c r="M389" s="130" t="s">
        <v>587</v>
      </c>
      <c r="N389" s="130" t="s">
        <v>267</v>
      </c>
      <c r="O389" s="129" t="s">
        <v>25</v>
      </c>
      <c r="P389" s="176" t="s">
        <v>24</v>
      </c>
      <c r="Q389" s="114" t="s">
        <v>1253</v>
      </c>
      <c r="R389" s="126"/>
      <c r="S389" s="126"/>
      <c r="T389" s="105"/>
    </row>
    <row r="390" spans="1:20" ht="45">
      <c r="A390" s="112">
        <v>388</v>
      </c>
      <c r="B390" s="119">
        <v>42611</v>
      </c>
      <c r="C390" s="116" t="s">
        <v>43</v>
      </c>
      <c r="D390" s="116" t="s">
        <v>32</v>
      </c>
      <c r="E390" s="116" t="s">
        <v>840</v>
      </c>
      <c r="F390" s="115" t="s">
        <v>1267</v>
      </c>
      <c r="G390" s="126" t="s">
        <v>1268</v>
      </c>
      <c r="H390" s="126"/>
      <c r="I390" s="113" t="s">
        <v>30</v>
      </c>
      <c r="J390" s="126">
        <v>0.1</v>
      </c>
      <c r="K390" s="132">
        <v>42615</v>
      </c>
      <c r="L390" s="132">
        <v>42633</v>
      </c>
      <c r="M390" s="130" t="s">
        <v>270</v>
      </c>
      <c r="N390" s="130" t="s">
        <v>267</v>
      </c>
      <c r="O390" s="129" t="s">
        <v>26</v>
      </c>
      <c r="P390" s="176" t="s">
        <v>24</v>
      </c>
      <c r="Q390" s="114" t="s">
        <v>1269</v>
      </c>
      <c r="R390" s="126"/>
      <c r="S390" s="126"/>
      <c r="T390" s="105"/>
    </row>
    <row r="391" spans="1:20" ht="45">
      <c r="A391" s="112">
        <v>389</v>
      </c>
      <c r="B391" s="119">
        <v>42611</v>
      </c>
      <c r="C391" s="116" t="s">
        <v>43</v>
      </c>
      <c r="D391" s="116" t="s">
        <v>32</v>
      </c>
      <c r="E391" s="116" t="s">
        <v>840</v>
      </c>
      <c r="F391" s="115" t="s">
        <v>1270</v>
      </c>
      <c r="G391" s="126" t="s">
        <v>1271</v>
      </c>
      <c r="H391" s="126"/>
      <c r="I391" s="113" t="s">
        <v>30</v>
      </c>
      <c r="J391" s="126">
        <v>0.1</v>
      </c>
      <c r="K391" s="132">
        <v>42615</v>
      </c>
      <c r="L391" s="132">
        <v>42633</v>
      </c>
      <c r="M391" s="130" t="s">
        <v>270</v>
      </c>
      <c r="N391" s="130" t="s">
        <v>267</v>
      </c>
      <c r="O391" s="129" t="s">
        <v>26</v>
      </c>
      <c r="P391" s="176" t="s">
        <v>24</v>
      </c>
      <c r="Q391" s="114" t="s">
        <v>1272</v>
      </c>
      <c r="R391" s="126"/>
      <c r="S391" s="126"/>
      <c r="T391" s="105"/>
    </row>
    <row r="392" spans="1:20">
      <c r="A392" s="112">
        <v>390</v>
      </c>
      <c r="B392" s="119">
        <v>42611</v>
      </c>
      <c r="C392" s="116" t="s">
        <v>43</v>
      </c>
      <c r="D392" s="116" t="s">
        <v>32</v>
      </c>
      <c r="E392" s="116" t="s">
        <v>840</v>
      </c>
      <c r="F392" s="115" t="s">
        <v>1273</v>
      </c>
      <c r="G392" s="126" t="s">
        <v>1274</v>
      </c>
      <c r="H392" s="126"/>
      <c r="I392" s="113" t="s">
        <v>28</v>
      </c>
      <c r="J392" s="126">
        <v>0.1</v>
      </c>
      <c r="K392" s="132">
        <v>42615</v>
      </c>
      <c r="L392" s="132">
        <v>42619</v>
      </c>
      <c r="M392" s="130" t="s">
        <v>270</v>
      </c>
      <c r="N392" s="130" t="s">
        <v>267</v>
      </c>
      <c r="O392" s="129" t="s">
        <v>26</v>
      </c>
      <c r="P392" s="176" t="s">
        <v>24</v>
      </c>
      <c r="Q392" s="114" t="s">
        <v>1275</v>
      </c>
      <c r="R392" s="126"/>
      <c r="S392" s="126"/>
      <c r="T392" s="105"/>
    </row>
    <row r="393" spans="1:20">
      <c r="A393" s="112">
        <v>391</v>
      </c>
      <c r="B393" s="119">
        <v>42611</v>
      </c>
      <c r="C393" s="116" t="s">
        <v>43</v>
      </c>
      <c r="D393" s="116" t="s">
        <v>32</v>
      </c>
      <c r="E393" s="116" t="s">
        <v>840</v>
      </c>
      <c r="F393" s="115" t="s">
        <v>1276</v>
      </c>
      <c r="G393" s="115" t="s">
        <v>1277</v>
      </c>
      <c r="H393" s="126"/>
      <c r="I393" s="113" t="s">
        <v>30</v>
      </c>
      <c r="J393" s="126">
        <v>0.1</v>
      </c>
      <c r="K393" s="132">
        <v>42615</v>
      </c>
      <c r="L393" s="132">
        <v>42619</v>
      </c>
      <c r="M393" s="130" t="s">
        <v>270</v>
      </c>
      <c r="N393" s="130" t="s">
        <v>267</v>
      </c>
      <c r="O393" s="129" t="s">
        <v>26</v>
      </c>
      <c r="P393" s="176" t="s">
        <v>24</v>
      </c>
      <c r="Q393" s="114" t="s">
        <v>1278</v>
      </c>
      <c r="R393" s="126"/>
      <c r="S393" s="126"/>
      <c r="T393" s="105"/>
    </row>
    <row r="394" spans="1:20">
      <c r="A394" s="112">
        <v>392</v>
      </c>
      <c r="B394" s="119">
        <v>42611</v>
      </c>
      <c r="C394" s="116" t="s">
        <v>43</v>
      </c>
      <c r="D394" s="116" t="s">
        <v>32</v>
      </c>
      <c r="E394" s="116" t="s">
        <v>840</v>
      </c>
      <c r="F394" s="115" t="s">
        <v>1279</v>
      </c>
      <c r="G394" s="115" t="s">
        <v>1280</v>
      </c>
      <c r="H394" s="126"/>
      <c r="I394" s="113" t="s">
        <v>28</v>
      </c>
      <c r="J394" s="126">
        <v>0.1</v>
      </c>
      <c r="K394" s="132">
        <v>42615</v>
      </c>
      <c r="L394" s="132">
        <v>42619</v>
      </c>
      <c r="M394" s="130" t="s">
        <v>270</v>
      </c>
      <c r="N394" s="130" t="s">
        <v>267</v>
      </c>
      <c r="O394" s="129" t="s">
        <v>26</v>
      </c>
      <c r="P394" s="176" t="s">
        <v>24</v>
      </c>
      <c r="Q394" s="114" t="s">
        <v>1281</v>
      </c>
      <c r="R394" s="126"/>
      <c r="S394" s="126"/>
      <c r="T394" s="105"/>
    </row>
    <row r="395" spans="1:20">
      <c r="A395" s="112">
        <v>393</v>
      </c>
      <c r="B395" s="119">
        <v>42611</v>
      </c>
      <c r="C395" s="116" t="s">
        <v>43</v>
      </c>
      <c r="D395" s="116" t="s">
        <v>32</v>
      </c>
      <c r="E395" s="116" t="s">
        <v>840</v>
      </c>
      <c r="F395" s="115" t="s">
        <v>1282</v>
      </c>
      <c r="G395" s="115" t="s">
        <v>1283</v>
      </c>
      <c r="H395" s="126"/>
      <c r="I395" s="113" t="s">
        <v>28</v>
      </c>
      <c r="J395" s="126">
        <v>0.1</v>
      </c>
      <c r="K395" s="132">
        <v>42615</v>
      </c>
      <c r="L395" s="132">
        <v>42619</v>
      </c>
      <c r="M395" s="130" t="s">
        <v>270</v>
      </c>
      <c r="N395" s="130" t="s">
        <v>267</v>
      </c>
      <c r="O395" s="129" t="s">
        <v>26</v>
      </c>
      <c r="P395" s="176" t="s">
        <v>24</v>
      </c>
      <c r="Q395" s="114" t="s">
        <v>1284</v>
      </c>
      <c r="R395" s="126"/>
      <c r="S395" s="126"/>
      <c r="T395" s="105"/>
    </row>
    <row r="396" spans="1:20">
      <c r="A396" s="112">
        <v>394</v>
      </c>
      <c r="B396" s="119">
        <v>42611</v>
      </c>
      <c r="C396" s="116" t="s">
        <v>869</v>
      </c>
      <c r="D396" s="116" t="s">
        <v>379</v>
      </c>
      <c r="E396" s="116" t="s">
        <v>840</v>
      </c>
      <c r="F396" s="115" t="s">
        <v>1285</v>
      </c>
      <c r="G396" s="126"/>
      <c r="H396" s="126" t="s">
        <v>936</v>
      </c>
      <c r="I396" s="113" t="s">
        <v>28</v>
      </c>
      <c r="J396" s="126">
        <v>0.1</v>
      </c>
      <c r="K396" s="132">
        <v>42612</v>
      </c>
      <c r="L396" s="132">
        <v>42613</v>
      </c>
      <c r="M396" s="130" t="s">
        <v>587</v>
      </c>
      <c r="N396" s="130" t="s">
        <v>267</v>
      </c>
      <c r="O396" s="129" t="s">
        <v>26</v>
      </c>
      <c r="P396" s="176" t="s">
        <v>24</v>
      </c>
      <c r="Q396" s="126"/>
      <c r="R396" s="126"/>
      <c r="S396" s="126"/>
      <c r="T396" s="105"/>
    </row>
    <row r="397" spans="1:20">
      <c r="A397" s="112">
        <v>395</v>
      </c>
      <c r="B397" s="119">
        <v>42612</v>
      </c>
      <c r="C397" s="116" t="s">
        <v>867</v>
      </c>
      <c r="D397" s="116" t="s">
        <v>379</v>
      </c>
      <c r="E397" s="116" t="s">
        <v>840</v>
      </c>
      <c r="F397" s="115" t="s">
        <v>1286</v>
      </c>
      <c r="G397" s="126"/>
      <c r="H397" s="126" t="s">
        <v>936</v>
      </c>
      <c r="I397" s="113" t="s">
        <v>28</v>
      </c>
      <c r="J397" s="126">
        <v>0.1</v>
      </c>
      <c r="K397" s="132">
        <v>42612</v>
      </c>
      <c r="L397" s="132">
        <v>42614</v>
      </c>
      <c r="M397" s="130" t="s">
        <v>587</v>
      </c>
      <c r="N397" s="130" t="s">
        <v>267</v>
      </c>
      <c r="O397" s="129" t="s">
        <v>26</v>
      </c>
      <c r="P397" s="176" t="s">
        <v>24</v>
      </c>
      <c r="Q397" s="126"/>
      <c r="R397" s="126"/>
      <c r="S397" s="126"/>
      <c r="T397" s="105"/>
    </row>
    <row r="398" spans="1:20" ht="22.5">
      <c r="A398" s="112">
        <v>396</v>
      </c>
      <c r="B398" s="119">
        <v>42613</v>
      </c>
      <c r="C398" s="116" t="s">
        <v>416</v>
      </c>
      <c r="D398" s="116" t="s">
        <v>379</v>
      </c>
      <c r="E398" s="116" t="s">
        <v>840</v>
      </c>
      <c r="F398" s="115" t="s">
        <v>1287</v>
      </c>
      <c r="G398" s="126" t="s">
        <v>1288</v>
      </c>
      <c r="H398" s="126"/>
      <c r="I398" s="113" t="s">
        <v>30</v>
      </c>
      <c r="J398" s="126">
        <v>0.1</v>
      </c>
      <c r="K398" s="126"/>
      <c r="L398" s="132">
        <v>42640</v>
      </c>
      <c r="M398" s="130" t="s">
        <v>587</v>
      </c>
      <c r="N398" s="130" t="s">
        <v>267</v>
      </c>
      <c r="O398" s="129" t="s">
        <v>26</v>
      </c>
      <c r="P398" s="176" t="s">
        <v>24</v>
      </c>
      <c r="Q398" s="114" t="s">
        <v>1253</v>
      </c>
      <c r="R398" s="126"/>
      <c r="S398" s="126"/>
      <c r="T398" s="105"/>
    </row>
    <row r="399" spans="1:20" ht="22.5">
      <c r="A399" s="112">
        <v>397</v>
      </c>
      <c r="B399" s="119">
        <v>42613</v>
      </c>
      <c r="C399" s="116" t="s">
        <v>429</v>
      </c>
      <c r="D399" s="116" t="s">
        <v>379</v>
      </c>
      <c r="E399" s="116" t="s">
        <v>840</v>
      </c>
      <c r="F399" s="115" t="s">
        <v>1289</v>
      </c>
      <c r="G399" s="126" t="s">
        <v>1290</v>
      </c>
      <c r="H399" s="126"/>
      <c r="I399" s="113" t="s">
        <v>30</v>
      </c>
      <c r="J399" s="126">
        <v>0.1</v>
      </c>
      <c r="K399" s="132"/>
      <c r="L399" s="132">
        <v>42615</v>
      </c>
      <c r="M399" s="130" t="s">
        <v>587</v>
      </c>
      <c r="N399" s="130" t="s">
        <v>267</v>
      </c>
      <c r="O399" s="129" t="s">
        <v>26</v>
      </c>
      <c r="P399" s="176" t="s">
        <v>24</v>
      </c>
      <c r="Q399" s="114" t="s">
        <v>1253</v>
      </c>
      <c r="R399" s="126"/>
      <c r="S399" s="108"/>
      <c r="T399" s="104"/>
    </row>
    <row r="400" spans="1:20" ht="67.5">
      <c r="A400" s="112">
        <v>398</v>
      </c>
      <c r="B400" s="119">
        <v>42614</v>
      </c>
      <c r="C400" s="116" t="s">
        <v>402</v>
      </c>
      <c r="D400" s="116" t="s">
        <v>379</v>
      </c>
      <c r="E400" s="116" t="s">
        <v>840</v>
      </c>
      <c r="F400" s="115" t="s">
        <v>1291</v>
      </c>
      <c r="G400" s="126" t="s">
        <v>1292</v>
      </c>
      <c r="H400" s="126" t="s">
        <v>1293</v>
      </c>
      <c r="I400" s="113" t="s">
        <v>30</v>
      </c>
      <c r="J400" s="126">
        <v>0.1</v>
      </c>
      <c r="K400" s="132">
        <v>42622</v>
      </c>
      <c r="L400" s="132">
        <v>42618</v>
      </c>
      <c r="M400" s="130" t="s">
        <v>587</v>
      </c>
      <c r="N400" s="130" t="s">
        <v>267</v>
      </c>
      <c r="O400" s="129" t="s">
        <v>26</v>
      </c>
      <c r="P400" s="176" t="s">
        <v>24</v>
      </c>
      <c r="Q400" s="114" t="s">
        <v>1294</v>
      </c>
      <c r="R400" s="126" t="s">
        <v>1295</v>
      </c>
      <c r="S400" s="108"/>
      <c r="T400" s="104"/>
    </row>
    <row r="401" spans="1:19">
      <c r="A401" s="112">
        <v>399</v>
      </c>
      <c r="B401" s="119">
        <v>42614</v>
      </c>
      <c r="C401" s="116" t="s">
        <v>903</v>
      </c>
      <c r="D401" s="116" t="s">
        <v>379</v>
      </c>
      <c r="E401" s="116" t="s">
        <v>840</v>
      </c>
      <c r="F401" s="115" t="s">
        <v>1296</v>
      </c>
      <c r="G401" s="126"/>
      <c r="H401" s="126" t="s">
        <v>936</v>
      </c>
      <c r="I401" s="113" t="s">
        <v>28</v>
      </c>
      <c r="J401" s="126"/>
      <c r="K401" s="132">
        <v>42614</v>
      </c>
      <c r="L401" s="132">
        <v>42614</v>
      </c>
      <c r="M401" s="130" t="s">
        <v>587</v>
      </c>
      <c r="N401" s="130" t="s">
        <v>267</v>
      </c>
      <c r="O401" s="129" t="s">
        <v>26</v>
      </c>
      <c r="P401" s="176" t="s">
        <v>24</v>
      </c>
      <c r="Q401" s="126"/>
      <c r="R401" s="126"/>
      <c r="S401" s="1"/>
    </row>
    <row r="402" spans="1:19" ht="45">
      <c r="A402" s="112">
        <v>400</v>
      </c>
      <c r="B402" s="119">
        <v>42614</v>
      </c>
      <c r="C402" s="116" t="s">
        <v>43</v>
      </c>
      <c r="D402" s="116" t="s">
        <v>32</v>
      </c>
      <c r="E402" s="116" t="s">
        <v>840</v>
      </c>
      <c r="F402" s="115" t="s">
        <v>1297</v>
      </c>
      <c r="G402" s="126" t="s">
        <v>1298</v>
      </c>
      <c r="H402" s="126"/>
      <c r="I402" s="113" t="s">
        <v>30</v>
      </c>
      <c r="J402" s="126">
        <v>0.1</v>
      </c>
      <c r="K402" s="132">
        <v>42622</v>
      </c>
      <c r="L402" s="132">
        <v>42652</v>
      </c>
      <c r="M402" s="130" t="s">
        <v>270</v>
      </c>
      <c r="N402" s="130" t="s">
        <v>267</v>
      </c>
      <c r="O402" s="129" t="s">
        <v>26</v>
      </c>
      <c r="P402" s="176" t="s">
        <v>24</v>
      </c>
      <c r="Q402" s="114" t="s">
        <v>1299</v>
      </c>
      <c r="R402" s="126"/>
      <c r="S402" s="1"/>
    </row>
    <row r="403" spans="1:19" ht="45">
      <c r="A403" s="112">
        <v>401</v>
      </c>
      <c r="B403" s="119">
        <v>42615</v>
      </c>
      <c r="C403" s="116" t="s">
        <v>43</v>
      </c>
      <c r="D403" s="116" t="s">
        <v>32</v>
      </c>
      <c r="E403" s="116" t="s">
        <v>840</v>
      </c>
      <c r="F403" s="115" t="s">
        <v>1300</v>
      </c>
      <c r="G403" s="126" t="s">
        <v>1301</v>
      </c>
      <c r="H403" s="126"/>
      <c r="I403" s="113" t="s">
        <v>30</v>
      </c>
      <c r="J403" s="126"/>
      <c r="K403" s="132">
        <v>42622</v>
      </c>
      <c r="L403" s="132">
        <v>42615</v>
      </c>
      <c r="M403" s="130" t="s">
        <v>270</v>
      </c>
      <c r="N403" s="130" t="s">
        <v>267</v>
      </c>
      <c r="O403" s="129" t="s">
        <v>25</v>
      </c>
      <c r="P403" s="176" t="s">
        <v>24</v>
      </c>
      <c r="Q403" s="114" t="s">
        <v>1302</v>
      </c>
      <c r="R403" s="126"/>
      <c r="S403" s="1"/>
    </row>
    <row r="404" spans="1:19" ht="33.75">
      <c r="A404" s="112">
        <v>402</v>
      </c>
      <c r="B404" s="119">
        <v>42615</v>
      </c>
      <c r="C404" s="116" t="s">
        <v>43</v>
      </c>
      <c r="D404" s="116" t="s">
        <v>32</v>
      </c>
      <c r="E404" s="116" t="s">
        <v>840</v>
      </c>
      <c r="F404" s="115" t="s">
        <v>1303</v>
      </c>
      <c r="G404" s="126" t="s">
        <v>1304</v>
      </c>
      <c r="H404" s="126"/>
      <c r="I404" s="113" t="s">
        <v>28</v>
      </c>
      <c r="J404" s="126">
        <v>0.1</v>
      </c>
      <c r="K404" s="132">
        <v>42622</v>
      </c>
      <c r="L404" s="132">
        <v>42620</v>
      </c>
      <c r="M404" s="130" t="s">
        <v>270</v>
      </c>
      <c r="N404" s="130" t="s">
        <v>267</v>
      </c>
      <c r="O404" s="129" t="s">
        <v>26</v>
      </c>
      <c r="P404" s="176" t="s">
        <v>24</v>
      </c>
      <c r="Q404" s="114" t="s">
        <v>1305</v>
      </c>
      <c r="R404" s="126"/>
      <c r="S404" s="1"/>
    </row>
    <row r="405" spans="1:19">
      <c r="A405" s="112">
        <v>403</v>
      </c>
      <c r="B405" s="119">
        <v>42618</v>
      </c>
      <c r="C405" s="116" t="s">
        <v>43</v>
      </c>
      <c r="D405" s="116" t="s">
        <v>32</v>
      </c>
      <c r="E405" s="116" t="s">
        <v>840</v>
      </c>
      <c r="F405" s="115" t="s">
        <v>1306</v>
      </c>
      <c r="G405" s="126" t="s">
        <v>1307</v>
      </c>
      <c r="H405" s="126"/>
      <c r="I405" s="113" t="s">
        <v>30</v>
      </c>
      <c r="J405" s="126">
        <v>0.1</v>
      </c>
      <c r="K405" s="132">
        <v>42622</v>
      </c>
      <c r="L405" s="132">
        <v>42633</v>
      </c>
      <c r="M405" s="130" t="s">
        <v>270</v>
      </c>
      <c r="N405" s="130" t="s">
        <v>267</v>
      </c>
      <c r="O405" s="129" t="s">
        <v>26</v>
      </c>
      <c r="P405" s="176" t="s">
        <v>24</v>
      </c>
      <c r="Q405" s="114" t="s">
        <v>1308</v>
      </c>
      <c r="R405" s="126"/>
      <c r="S405" s="1"/>
    </row>
    <row r="406" spans="1:19" ht="22.5">
      <c r="A406" s="112">
        <v>404</v>
      </c>
      <c r="B406" s="119">
        <v>42618</v>
      </c>
      <c r="C406" s="116" t="s">
        <v>43</v>
      </c>
      <c r="D406" s="116" t="s">
        <v>32</v>
      </c>
      <c r="E406" s="116" t="s">
        <v>840</v>
      </c>
      <c r="F406" s="115" t="s">
        <v>1309</v>
      </c>
      <c r="G406" s="126" t="s">
        <v>1310</v>
      </c>
      <c r="H406" s="126"/>
      <c r="I406" s="113" t="s">
        <v>30</v>
      </c>
      <c r="J406" s="126">
        <v>0.1</v>
      </c>
      <c r="K406" s="132">
        <v>42622</v>
      </c>
      <c r="L406" s="132">
        <v>42631</v>
      </c>
      <c r="M406" s="130" t="s">
        <v>270</v>
      </c>
      <c r="N406" s="130" t="s">
        <v>267</v>
      </c>
      <c r="O406" s="129" t="s">
        <v>26</v>
      </c>
      <c r="P406" s="176" t="s">
        <v>24</v>
      </c>
      <c r="Q406" s="114" t="s">
        <v>1311</v>
      </c>
      <c r="R406" s="126"/>
      <c r="S406" s="1"/>
    </row>
    <row r="407" spans="1:19">
      <c r="A407" s="112">
        <v>405</v>
      </c>
      <c r="B407" s="119">
        <v>42618</v>
      </c>
      <c r="C407" s="116" t="s">
        <v>43</v>
      </c>
      <c r="D407" s="116" t="s">
        <v>32</v>
      </c>
      <c r="E407" s="116" t="s">
        <v>840</v>
      </c>
      <c r="F407" s="115" t="s">
        <v>1312</v>
      </c>
      <c r="G407" s="115" t="s">
        <v>1313</v>
      </c>
      <c r="H407" s="126"/>
      <c r="I407" s="113" t="s">
        <v>30</v>
      </c>
      <c r="J407" s="126">
        <v>0.1</v>
      </c>
      <c r="K407" s="132">
        <v>42622</v>
      </c>
      <c r="L407" s="132">
        <v>42631</v>
      </c>
      <c r="M407" s="130" t="s">
        <v>270</v>
      </c>
      <c r="N407" s="130" t="s">
        <v>267</v>
      </c>
      <c r="O407" s="129" t="s">
        <v>26</v>
      </c>
      <c r="P407" s="176" t="s">
        <v>24</v>
      </c>
      <c r="Q407" s="114" t="s">
        <v>1314</v>
      </c>
      <c r="R407" s="126"/>
      <c r="S407" s="1"/>
    </row>
    <row r="408" spans="1:19" ht="56.25">
      <c r="A408" s="112">
        <v>406</v>
      </c>
      <c r="B408" s="119">
        <v>42618</v>
      </c>
      <c r="C408" s="116" t="s">
        <v>43</v>
      </c>
      <c r="D408" s="116" t="s">
        <v>32</v>
      </c>
      <c r="E408" s="116" t="s">
        <v>840</v>
      </c>
      <c r="F408" s="115" t="s">
        <v>1315</v>
      </c>
      <c r="G408" s="126" t="s">
        <v>1316</v>
      </c>
      <c r="H408" s="126"/>
      <c r="I408" s="113" t="s">
        <v>30</v>
      </c>
      <c r="J408" s="126">
        <v>0.1</v>
      </c>
      <c r="K408" s="132">
        <v>42622</v>
      </c>
      <c r="L408" s="132">
        <v>42633</v>
      </c>
      <c r="M408" s="130" t="s">
        <v>270</v>
      </c>
      <c r="N408" s="130" t="s">
        <v>267</v>
      </c>
      <c r="O408" s="129" t="s">
        <v>26</v>
      </c>
      <c r="P408" s="176" t="s">
        <v>24</v>
      </c>
      <c r="Q408" s="114" t="s">
        <v>1317</v>
      </c>
      <c r="R408" s="126"/>
      <c r="S408" s="1"/>
    </row>
    <row r="409" spans="1:19">
      <c r="A409" s="112">
        <v>407</v>
      </c>
      <c r="B409" s="119">
        <v>42618</v>
      </c>
      <c r="C409" s="116" t="s">
        <v>43</v>
      </c>
      <c r="D409" s="116" t="s">
        <v>32</v>
      </c>
      <c r="E409" s="116" t="s">
        <v>840</v>
      </c>
      <c r="F409" s="115" t="s">
        <v>1318</v>
      </c>
      <c r="G409" s="115" t="s">
        <v>1319</v>
      </c>
      <c r="H409" s="126"/>
      <c r="I409" s="113" t="s">
        <v>30</v>
      </c>
      <c r="J409" s="126">
        <v>0.1</v>
      </c>
      <c r="K409" s="132">
        <v>42622</v>
      </c>
      <c r="L409" s="132">
        <v>42633</v>
      </c>
      <c r="M409" s="130" t="s">
        <v>270</v>
      </c>
      <c r="N409" s="130" t="s">
        <v>267</v>
      </c>
      <c r="O409" s="129" t="s">
        <v>26</v>
      </c>
      <c r="P409" s="176" t="s">
        <v>24</v>
      </c>
      <c r="Q409" s="114" t="s">
        <v>1320</v>
      </c>
      <c r="R409" s="126"/>
      <c r="S409" s="1"/>
    </row>
    <row r="410" spans="1:19" ht="33.75">
      <c r="A410" s="112">
        <v>408</v>
      </c>
      <c r="B410" s="119">
        <v>42618</v>
      </c>
      <c r="C410" s="116" t="s">
        <v>402</v>
      </c>
      <c r="D410" s="116" t="s">
        <v>379</v>
      </c>
      <c r="E410" s="116" t="s">
        <v>840</v>
      </c>
      <c r="F410" s="115" t="s">
        <v>1321</v>
      </c>
      <c r="G410" s="126" t="s">
        <v>1322</v>
      </c>
      <c r="H410" s="126" t="s">
        <v>1323</v>
      </c>
      <c r="I410" s="113" t="s">
        <v>30</v>
      </c>
      <c r="J410" s="126">
        <v>0.1</v>
      </c>
      <c r="K410" s="132">
        <v>42622</v>
      </c>
      <c r="L410" s="132">
        <v>42618</v>
      </c>
      <c r="M410" s="130" t="s">
        <v>587</v>
      </c>
      <c r="N410" s="130" t="s">
        <v>267</v>
      </c>
      <c r="O410" s="129" t="s">
        <v>26</v>
      </c>
      <c r="P410" s="176" t="s">
        <v>24</v>
      </c>
      <c r="Q410" s="114" t="s">
        <v>1294</v>
      </c>
      <c r="R410" s="126"/>
      <c r="S410" s="1"/>
    </row>
    <row r="411" spans="1:19" ht="22.5">
      <c r="A411" s="112">
        <v>409</v>
      </c>
      <c r="B411" s="119">
        <v>42618</v>
      </c>
      <c r="C411" s="116" t="s">
        <v>43</v>
      </c>
      <c r="D411" s="116" t="s">
        <v>32</v>
      </c>
      <c r="E411" s="116" t="s">
        <v>840</v>
      </c>
      <c r="F411" s="115" t="s">
        <v>1324</v>
      </c>
      <c r="G411" s="126" t="s">
        <v>1325</v>
      </c>
      <c r="H411" s="126"/>
      <c r="I411" s="113" t="s">
        <v>30</v>
      </c>
      <c r="J411" s="126">
        <v>0.1</v>
      </c>
      <c r="K411" s="132">
        <v>42622</v>
      </c>
      <c r="L411" s="132">
        <v>42633</v>
      </c>
      <c r="M411" s="130" t="s">
        <v>270</v>
      </c>
      <c r="N411" s="130" t="s">
        <v>267</v>
      </c>
      <c r="O411" s="129" t="s">
        <v>26</v>
      </c>
      <c r="P411" s="176" t="s">
        <v>24</v>
      </c>
      <c r="Q411" s="114" t="s">
        <v>1326</v>
      </c>
      <c r="R411" s="126"/>
      <c r="S411" s="1"/>
    </row>
    <row r="412" spans="1:19" ht="45">
      <c r="A412" s="112">
        <v>410</v>
      </c>
      <c r="B412" s="119">
        <v>42618</v>
      </c>
      <c r="C412" s="116" t="s">
        <v>429</v>
      </c>
      <c r="D412" s="116" t="s">
        <v>379</v>
      </c>
      <c r="E412" s="116" t="s">
        <v>840</v>
      </c>
      <c r="F412" s="115" t="s">
        <v>1327</v>
      </c>
      <c r="G412" s="126" t="s">
        <v>1328</v>
      </c>
      <c r="H412" s="126" t="s">
        <v>1329</v>
      </c>
      <c r="I412" s="113" t="s">
        <v>28</v>
      </c>
      <c r="J412" s="126">
        <v>0.1</v>
      </c>
      <c r="K412" s="132">
        <v>42619</v>
      </c>
      <c r="L412" s="132">
        <v>42618</v>
      </c>
      <c r="M412" s="130" t="s">
        <v>587</v>
      </c>
      <c r="N412" s="130" t="s">
        <v>267</v>
      </c>
      <c r="O412" s="129" t="s">
        <v>26</v>
      </c>
      <c r="P412" s="176" t="s">
        <v>24</v>
      </c>
      <c r="Q412" s="114" t="s">
        <v>1294</v>
      </c>
      <c r="R412" s="126"/>
      <c r="S412" s="1"/>
    </row>
    <row r="413" spans="1:19">
      <c r="A413" s="112">
        <v>411</v>
      </c>
      <c r="B413" s="119">
        <v>42619</v>
      </c>
      <c r="C413" s="116" t="s">
        <v>43</v>
      </c>
      <c r="D413" s="116" t="s">
        <v>32</v>
      </c>
      <c r="E413" s="116" t="s">
        <v>840</v>
      </c>
      <c r="F413" s="115" t="s">
        <v>1330</v>
      </c>
      <c r="G413" s="115" t="s">
        <v>1331</v>
      </c>
      <c r="H413" s="126"/>
      <c r="I413" s="113" t="s">
        <v>30</v>
      </c>
      <c r="J413" s="126">
        <v>0.1</v>
      </c>
      <c r="K413" s="132">
        <v>42622</v>
      </c>
      <c r="L413" s="132">
        <v>42633</v>
      </c>
      <c r="M413" s="130" t="s">
        <v>270</v>
      </c>
      <c r="N413" s="130" t="s">
        <v>267</v>
      </c>
      <c r="O413" s="129" t="s">
        <v>26</v>
      </c>
      <c r="P413" s="176" t="s">
        <v>24</v>
      </c>
      <c r="Q413" s="114" t="s">
        <v>1332</v>
      </c>
      <c r="R413" s="126"/>
      <c r="S413" s="1"/>
    </row>
    <row r="414" spans="1:19" ht="22.5">
      <c r="A414" s="112">
        <v>412</v>
      </c>
      <c r="B414" s="119">
        <v>42619</v>
      </c>
      <c r="C414" s="116" t="s">
        <v>903</v>
      </c>
      <c r="D414" s="116" t="s">
        <v>379</v>
      </c>
      <c r="E414" s="116" t="s">
        <v>840</v>
      </c>
      <c r="F414" s="115" t="s">
        <v>1333</v>
      </c>
      <c r="G414" s="126" t="s">
        <v>1334</v>
      </c>
      <c r="H414" s="126" t="s">
        <v>1335</v>
      </c>
      <c r="I414" s="113" t="s">
        <v>30</v>
      </c>
      <c r="J414" s="126">
        <v>0.1</v>
      </c>
      <c r="K414" s="132">
        <v>42622</v>
      </c>
      <c r="L414" s="132">
        <v>42631</v>
      </c>
      <c r="M414" s="130" t="s">
        <v>587</v>
      </c>
      <c r="N414" s="130" t="s">
        <v>267</v>
      </c>
      <c r="O414" s="129" t="s">
        <v>26</v>
      </c>
      <c r="P414" s="176" t="s">
        <v>24</v>
      </c>
      <c r="Q414" s="114" t="s">
        <v>1336</v>
      </c>
      <c r="R414" s="126"/>
      <c r="S414" s="1"/>
    </row>
    <row r="415" spans="1:19" ht="135">
      <c r="A415" s="112">
        <v>413</v>
      </c>
      <c r="B415" s="119">
        <v>42619</v>
      </c>
      <c r="C415" s="116" t="s">
        <v>429</v>
      </c>
      <c r="D415" s="116" t="s">
        <v>379</v>
      </c>
      <c r="E415" s="116" t="s">
        <v>840</v>
      </c>
      <c r="F415" s="115" t="s">
        <v>1337</v>
      </c>
      <c r="G415" s="126" t="s">
        <v>1338</v>
      </c>
      <c r="H415" s="126" t="s">
        <v>1339</v>
      </c>
      <c r="I415" s="113" t="s">
        <v>30</v>
      </c>
      <c r="J415" s="126">
        <v>0.1</v>
      </c>
      <c r="K415" s="132">
        <v>42622</v>
      </c>
      <c r="L415" s="132">
        <v>42652</v>
      </c>
      <c r="M415" s="130" t="s">
        <v>587</v>
      </c>
      <c r="N415" s="130" t="s">
        <v>267</v>
      </c>
      <c r="O415" s="129" t="s">
        <v>26</v>
      </c>
      <c r="P415" s="176" t="s">
        <v>24</v>
      </c>
      <c r="Q415" s="114" t="s">
        <v>1340</v>
      </c>
      <c r="R415" s="126"/>
      <c r="S415" s="1"/>
    </row>
    <row r="416" spans="1:19" ht="45">
      <c r="A416" s="112">
        <v>414</v>
      </c>
      <c r="B416" s="119">
        <v>42620</v>
      </c>
      <c r="C416" s="116" t="s">
        <v>429</v>
      </c>
      <c r="D416" s="116" t="s">
        <v>379</v>
      </c>
      <c r="E416" s="116" t="s">
        <v>840</v>
      </c>
      <c r="F416" s="115" t="s">
        <v>1341</v>
      </c>
      <c r="G416" s="126" t="s">
        <v>1342</v>
      </c>
      <c r="H416" s="126" t="s">
        <v>92</v>
      </c>
      <c r="I416" s="113" t="s">
        <v>28</v>
      </c>
      <c r="J416" s="126">
        <v>0.1</v>
      </c>
      <c r="K416" s="132">
        <v>42620</v>
      </c>
      <c r="L416" s="132">
        <v>42620</v>
      </c>
      <c r="M416" s="130" t="s">
        <v>587</v>
      </c>
      <c r="N416" s="130" t="s">
        <v>267</v>
      </c>
      <c r="O416" s="129" t="s">
        <v>26</v>
      </c>
      <c r="P416" s="176" t="s">
        <v>24</v>
      </c>
      <c r="Q416" s="114" t="s">
        <v>1343</v>
      </c>
      <c r="R416" s="126"/>
      <c r="S416" s="1"/>
    </row>
    <row r="417" spans="1:19" ht="45">
      <c r="A417" s="112">
        <v>415</v>
      </c>
      <c r="B417" s="119">
        <v>42620</v>
      </c>
      <c r="C417" s="116" t="s">
        <v>378</v>
      </c>
      <c r="D417" s="116" t="s">
        <v>379</v>
      </c>
      <c r="E417" s="116" t="s">
        <v>840</v>
      </c>
      <c r="F417" s="115" t="s">
        <v>1344</v>
      </c>
      <c r="G417" s="126" t="s">
        <v>1345</v>
      </c>
      <c r="H417" s="126" t="s">
        <v>92</v>
      </c>
      <c r="I417" s="113" t="s">
        <v>30</v>
      </c>
      <c r="J417" s="126">
        <v>0.1</v>
      </c>
      <c r="K417" s="132">
        <v>42622</v>
      </c>
      <c r="L417" s="132">
        <v>42631</v>
      </c>
      <c r="M417" s="130" t="s">
        <v>587</v>
      </c>
      <c r="N417" s="130" t="s">
        <v>267</v>
      </c>
      <c r="O417" s="129" t="s">
        <v>26</v>
      </c>
      <c r="P417" s="176" t="s">
        <v>24</v>
      </c>
      <c r="Q417" s="114" t="s">
        <v>1346</v>
      </c>
      <c r="R417" s="126"/>
      <c r="S417" s="108"/>
    </row>
    <row r="418" spans="1:19" ht="67.5">
      <c r="A418" s="112">
        <v>416</v>
      </c>
      <c r="B418" s="119">
        <v>42620</v>
      </c>
      <c r="C418" s="116" t="s">
        <v>43</v>
      </c>
      <c r="D418" s="116" t="s">
        <v>32</v>
      </c>
      <c r="E418" s="116" t="s">
        <v>840</v>
      </c>
      <c r="F418" s="115" t="s">
        <v>1347</v>
      </c>
      <c r="G418" s="126" t="s">
        <v>1348</v>
      </c>
      <c r="H418" s="126"/>
      <c r="I418" s="113" t="s">
        <v>30</v>
      </c>
      <c r="J418" s="126">
        <v>0.1</v>
      </c>
      <c r="K418" s="132">
        <v>42629</v>
      </c>
      <c r="L418" s="132">
        <v>42633</v>
      </c>
      <c r="M418" s="130" t="s">
        <v>270</v>
      </c>
      <c r="N418" s="130" t="s">
        <v>267</v>
      </c>
      <c r="O418" s="129" t="s">
        <v>26</v>
      </c>
      <c r="P418" s="176" t="s">
        <v>24</v>
      </c>
      <c r="Q418" s="114" t="s">
        <v>1349</v>
      </c>
      <c r="R418" s="126"/>
      <c r="S418" s="108"/>
    </row>
    <row r="419" spans="1:19" ht="22.5">
      <c r="A419" s="112">
        <v>417</v>
      </c>
      <c r="B419" s="119">
        <v>42622</v>
      </c>
      <c r="C419" s="119" t="s">
        <v>43</v>
      </c>
      <c r="D419" s="119" t="s">
        <v>32</v>
      </c>
      <c r="E419" s="116" t="s">
        <v>840</v>
      </c>
      <c r="F419" s="115" t="s">
        <v>1350</v>
      </c>
      <c r="G419" s="126" t="s">
        <v>1351</v>
      </c>
      <c r="H419" s="126"/>
      <c r="I419" s="113" t="s">
        <v>30</v>
      </c>
      <c r="J419" s="126">
        <v>0.1</v>
      </c>
      <c r="K419" s="132">
        <v>42629</v>
      </c>
      <c r="L419" s="132">
        <v>42633</v>
      </c>
      <c r="M419" s="130" t="s">
        <v>270</v>
      </c>
      <c r="N419" s="130" t="s">
        <v>267</v>
      </c>
      <c r="O419" s="129" t="s">
        <v>26</v>
      </c>
      <c r="P419" s="176" t="s">
        <v>24</v>
      </c>
      <c r="Q419" s="114" t="s">
        <v>1352</v>
      </c>
      <c r="R419" s="126"/>
      <c r="S419" s="108"/>
    </row>
    <row r="420" spans="1:19">
      <c r="A420" s="112">
        <v>418</v>
      </c>
      <c r="B420" s="119">
        <v>42622</v>
      </c>
      <c r="C420" s="119" t="s">
        <v>43</v>
      </c>
      <c r="D420" s="119" t="s">
        <v>32</v>
      </c>
      <c r="E420" s="116" t="s">
        <v>840</v>
      </c>
      <c r="F420" s="115" t="s">
        <v>163</v>
      </c>
      <c r="G420" s="126" t="s">
        <v>1353</v>
      </c>
      <c r="H420" s="126"/>
      <c r="I420" s="113" t="s">
        <v>30</v>
      </c>
      <c r="J420" s="126">
        <v>0.1</v>
      </c>
      <c r="K420" s="132">
        <v>42629</v>
      </c>
      <c r="L420" s="132">
        <v>42633</v>
      </c>
      <c r="M420" s="130" t="s">
        <v>270</v>
      </c>
      <c r="N420" s="130" t="s">
        <v>267</v>
      </c>
      <c r="O420" s="129" t="s">
        <v>26</v>
      </c>
      <c r="P420" s="176" t="s">
        <v>24</v>
      </c>
      <c r="Q420" s="114" t="s">
        <v>1354</v>
      </c>
      <c r="R420" s="126"/>
      <c r="S420" s="108"/>
    </row>
    <row r="421" spans="1:19" ht="45">
      <c r="A421" s="112">
        <v>419</v>
      </c>
      <c r="B421" s="119">
        <v>42622</v>
      </c>
      <c r="C421" s="116" t="s">
        <v>416</v>
      </c>
      <c r="D421" s="116" t="s">
        <v>379</v>
      </c>
      <c r="E421" s="116" t="s">
        <v>840</v>
      </c>
      <c r="F421" s="115" t="s">
        <v>1355</v>
      </c>
      <c r="G421" s="126" t="s">
        <v>1356</v>
      </c>
      <c r="H421" s="126"/>
      <c r="I421" s="113" t="s">
        <v>30</v>
      </c>
      <c r="J421" s="126">
        <v>0.1</v>
      </c>
      <c r="K421" s="132"/>
      <c r="L421" s="132">
        <v>42652</v>
      </c>
      <c r="M421" s="130" t="s">
        <v>587</v>
      </c>
      <c r="N421" s="130" t="s">
        <v>267</v>
      </c>
      <c r="O421" s="129" t="s">
        <v>26</v>
      </c>
      <c r="P421" s="176" t="s">
        <v>24</v>
      </c>
      <c r="Q421" s="114" t="s">
        <v>1346</v>
      </c>
      <c r="R421" s="126"/>
      <c r="S421" s="108"/>
    </row>
    <row r="422" spans="1:19" ht="67.5">
      <c r="A422" s="112">
        <v>420</v>
      </c>
      <c r="B422" s="119">
        <v>42622</v>
      </c>
      <c r="C422" s="116" t="s">
        <v>416</v>
      </c>
      <c r="D422" s="116" t="s">
        <v>379</v>
      </c>
      <c r="E422" s="116" t="s">
        <v>840</v>
      </c>
      <c r="F422" s="115" t="s">
        <v>1357</v>
      </c>
      <c r="G422" s="126" t="s">
        <v>1358</v>
      </c>
      <c r="H422" s="126"/>
      <c r="I422" s="113" t="s">
        <v>30</v>
      </c>
      <c r="J422" s="126"/>
      <c r="K422" s="132"/>
      <c r="L422" s="132"/>
      <c r="M422" s="130" t="s">
        <v>587</v>
      </c>
      <c r="N422" s="130" t="s">
        <v>267</v>
      </c>
      <c r="O422" s="129" t="s">
        <v>26</v>
      </c>
      <c r="P422" s="176" t="s">
        <v>27</v>
      </c>
      <c r="Q422" s="114" t="s">
        <v>1346</v>
      </c>
      <c r="R422" s="126"/>
      <c r="S422" s="108"/>
    </row>
    <row r="423" spans="1:19">
      <c r="A423" s="112">
        <v>421</v>
      </c>
      <c r="B423" s="119">
        <v>42622</v>
      </c>
      <c r="C423" s="116" t="s">
        <v>429</v>
      </c>
      <c r="D423" s="116" t="s">
        <v>379</v>
      </c>
      <c r="E423" s="116" t="s">
        <v>840</v>
      </c>
      <c r="F423" s="115" t="s">
        <v>1359</v>
      </c>
      <c r="G423" s="126" t="s">
        <v>1360</v>
      </c>
      <c r="H423" s="126" t="s">
        <v>92</v>
      </c>
      <c r="I423" s="113" t="s">
        <v>28</v>
      </c>
      <c r="J423" s="126">
        <v>0.1</v>
      </c>
      <c r="K423" s="132">
        <v>42626</v>
      </c>
      <c r="L423" s="132"/>
      <c r="M423" s="130" t="s">
        <v>587</v>
      </c>
      <c r="N423" s="130" t="s">
        <v>267</v>
      </c>
      <c r="O423" s="129" t="s">
        <v>26</v>
      </c>
      <c r="P423" s="176" t="s">
        <v>24</v>
      </c>
      <c r="Q423" s="114" t="s">
        <v>1346</v>
      </c>
      <c r="R423" s="126"/>
      <c r="S423" s="108"/>
    </row>
    <row r="424" spans="1:19">
      <c r="A424" s="112">
        <v>422</v>
      </c>
      <c r="B424" s="119">
        <v>42625</v>
      </c>
      <c r="C424" s="119" t="s">
        <v>43</v>
      </c>
      <c r="D424" s="116" t="s">
        <v>32</v>
      </c>
      <c r="E424" s="116" t="s">
        <v>840</v>
      </c>
      <c r="F424" s="115" t="s">
        <v>1361</v>
      </c>
      <c r="G424" s="126" t="s">
        <v>1362</v>
      </c>
      <c r="H424" s="126"/>
      <c r="I424" s="113" t="s">
        <v>30</v>
      </c>
      <c r="J424" s="126">
        <v>0.1</v>
      </c>
      <c r="K424" s="132">
        <v>42632</v>
      </c>
      <c r="L424" s="132">
        <v>42684</v>
      </c>
      <c r="M424" s="130" t="s">
        <v>270</v>
      </c>
      <c r="N424" s="130" t="s">
        <v>267</v>
      </c>
      <c r="O424" s="129" t="s">
        <v>26</v>
      </c>
      <c r="P424" s="118" t="s">
        <v>24</v>
      </c>
      <c r="Q424" s="114" t="s">
        <v>1363</v>
      </c>
      <c r="R424" s="126"/>
      <c r="S424" s="108"/>
    </row>
    <row r="425" spans="1:19" ht="22.5">
      <c r="A425" s="112">
        <v>423</v>
      </c>
      <c r="B425" s="119">
        <v>42625</v>
      </c>
      <c r="C425" s="119" t="s">
        <v>43</v>
      </c>
      <c r="D425" s="116" t="s">
        <v>32</v>
      </c>
      <c r="E425" s="116" t="s">
        <v>840</v>
      </c>
      <c r="F425" s="115" t="s">
        <v>1364</v>
      </c>
      <c r="G425" s="126" t="s">
        <v>1365</v>
      </c>
      <c r="H425" s="126"/>
      <c r="I425" s="113" t="s">
        <v>30</v>
      </c>
      <c r="J425" s="126">
        <v>0.1</v>
      </c>
      <c r="K425" s="132">
        <v>42636</v>
      </c>
      <c r="L425" s="132">
        <v>42640</v>
      </c>
      <c r="M425" s="130" t="s">
        <v>270</v>
      </c>
      <c r="N425" s="130" t="s">
        <v>267</v>
      </c>
      <c r="O425" s="129" t="s">
        <v>26</v>
      </c>
      <c r="P425" s="176" t="s">
        <v>24</v>
      </c>
      <c r="Q425" s="114" t="s">
        <v>1366</v>
      </c>
      <c r="R425" s="126"/>
      <c r="S425" s="108"/>
    </row>
    <row r="426" spans="1:19" ht="101.25">
      <c r="A426" s="112">
        <v>424</v>
      </c>
      <c r="B426" s="119">
        <v>42626</v>
      </c>
      <c r="C426" s="116" t="s">
        <v>429</v>
      </c>
      <c r="D426" s="116" t="s">
        <v>379</v>
      </c>
      <c r="E426" s="116" t="s">
        <v>840</v>
      </c>
      <c r="F426" s="115" t="s">
        <v>1367</v>
      </c>
      <c r="G426" s="126" t="s">
        <v>1368</v>
      </c>
      <c r="H426" s="126"/>
      <c r="I426" s="113" t="s">
        <v>30</v>
      </c>
      <c r="J426" s="126">
        <v>0.1</v>
      </c>
      <c r="K426" s="132">
        <v>42634</v>
      </c>
      <c r="L426" s="132">
        <v>42640</v>
      </c>
      <c r="M426" s="130" t="s">
        <v>587</v>
      </c>
      <c r="N426" s="130" t="s">
        <v>267</v>
      </c>
      <c r="O426" s="129" t="s">
        <v>25</v>
      </c>
      <c r="P426" s="176" t="s">
        <v>24</v>
      </c>
      <c r="Q426" s="114" t="s">
        <v>1340</v>
      </c>
      <c r="R426" s="126"/>
      <c r="S426" s="108"/>
    </row>
    <row r="427" spans="1:19">
      <c r="A427" s="112">
        <v>425</v>
      </c>
      <c r="B427" s="119">
        <v>42626</v>
      </c>
      <c r="C427" s="116" t="s">
        <v>402</v>
      </c>
      <c r="D427" s="116" t="s">
        <v>379</v>
      </c>
      <c r="E427" s="116" t="s">
        <v>840</v>
      </c>
      <c r="F427" s="115" t="s">
        <v>1369</v>
      </c>
      <c r="G427" s="126"/>
      <c r="H427" s="126"/>
      <c r="I427" s="113" t="s">
        <v>28</v>
      </c>
      <c r="J427" s="126">
        <v>0.1</v>
      </c>
      <c r="K427" s="132">
        <v>42626</v>
      </c>
      <c r="L427" s="132">
        <v>42626</v>
      </c>
      <c r="M427" s="130" t="s">
        <v>587</v>
      </c>
      <c r="N427" s="130" t="s">
        <v>267</v>
      </c>
      <c r="O427" s="129" t="s">
        <v>26</v>
      </c>
      <c r="P427" s="176" t="s">
        <v>24</v>
      </c>
      <c r="Q427" s="126"/>
      <c r="R427" s="126"/>
      <c r="S427" s="108"/>
    </row>
    <row r="428" spans="1:19" ht="33.75">
      <c r="A428" s="112">
        <v>426</v>
      </c>
      <c r="B428" s="119">
        <v>42626</v>
      </c>
      <c r="C428" s="119" t="s">
        <v>43</v>
      </c>
      <c r="D428" s="119" t="s">
        <v>32</v>
      </c>
      <c r="E428" s="116" t="s">
        <v>840</v>
      </c>
      <c r="F428" s="115" t="s">
        <v>1370</v>
      </c>
      <c r="G428" s="126" t="s">
        <v>1371</v>
      </c>
      <c r="H428" s="126"/>
      <c r="I428" s="113" t="s">
        <v>30</v>
      </c>
      <c r="J428" s="126">
        <v>0.1</v>
      </c>
      <c r="K428" s="132">
        <v>42632</v>
      </c>
      <c r="L428" s="132">
        <v>42652</v>
      </c>
      <c r="M428" s="130" t="s">
        <v>270</v>
      </c>
      <c r="N428" s="130" t="s">
        <v>267</v>
      </c>
      <c r="O428" s="129" t="s">
        <v>26</v>
      </c>
      <c r="P428" s="176" t="s">
        <v>24</v>
      </c>
      <c r="Q428" s="114" t="s">
        <v>1372</v>
      </c>
      <c r="R428" s="126"/>
      <c r="S428" s="108"/>
    </row>
    <row r="429" spans="1:19" ht="56.25">
      <c r="A429" s="112">
        <v>427</v>
      </c>
      <c r="B429" s="119">
        <v>42626</v>
      </c>
      <c r="C429" s="119" t="s">
        <v>43</v>
      </c>
      <c r="D429" s="119" t="s">
        <v>32</v>
      </c>
      <c r="E429" s="116" t="s">
        <v>840</v>
      </c>
      <c r="F429" s="115" t="s">
        <v>1373</v>
      </c>
      <c r="G429" s="126" t="s">
        <v>1374</v>
      </c>
      <c r="H429" s="126"/>
      <c r="I429" s="113" t="s">
        <v>30</v>
      </c>
      <c r="J429" s="126">
        <v>0.1</v>
      </c>
      <c r="K429" s="132">
        <v>42635</v>
      </c>
      <c r="L429" s="132">
        <v>42652</v>
      </c>
      <c r="M429" s="130" t="s">
        <v>270</v>
      </c>
      <c r="N429" s="130" t="s">
        <v>267</v>
      </c>
      <c r="O429" s="129" t="s">
        <v>26</v>
      </c>
      <c r="P429" s="176" t="s">
        <v>24</v>
      </c>
      <c r="Q429" s="114" t="s">
        <v>1375</v>
      </c>
      <c r="R429" s="126"/>
      <c r="S429" s="149" t="s">
        <v>1376</v>
      </c>
    </row>
    <row r="430" spans="1:19">
      <c r="A430" s="112">
        <v>428</v>
      </c>
      <c r="B430" s="119">
        <v>42627</v>
      </c>
      <c r="C430" s="119" t="s">
        <v>43</v>
      </c>
      <c r="D430" s="119" t="s">
        <v>32</v>
      </c>
      <c r="E430" s="116" t="s">
        <v>840</v>
      </c>
      <c r="F430" s="115" t="s">
        <v>1377</v>
      </c>
      <c r="G430" s="126" t="s">
        <v>1378</v>
      </c>
      <c r="H430" s="126"/>
      <c r="I430" s="113" t="s">
        <v>28</v>
      </c>
      <c r="J430" s="126">
        <v>0.1</v>
      </c>
      <c r="K430" s="132">
        <v>42628</v>
      </c>
      <c r="L430" s="132">
        <v>42631</v>
      </c>
      <c r="M430" s="130" t="s">
        <v>270</v>
      </c>
      <c r="N430" s="130" t="s">
        <v>267</v>
      </c>
      <c r="O430" s="129" t="s">
        <v>26</v>
      </c>
      <c r="P430" s="176" t="s">
        <v>24</v>
      </c>
      <c r="Q430" s="114" t="s">
        <v>1379</v>
      </c>
      <c r="R430" s="126"/>
      <c r="S430" s="108"/>
    </row>
    <row r="431" spans="1:19" ht="33.75">
      <c r="A431" s="112">
        <v>429</v>
      </c>
      <c r="B431" s="119">
        <v>42627</v>
      </c>
      <c r="C431" s="119" t="s">
        <v>43</v>
      </c>
      <c r="D431" s="119" t="s">
        <v>32</v>
      </c>
      <c r="E431" s="116" t="s">
        <v>840</v>
      </c>
      <c r="F431" s="126" t="s">
        <v>1380</v>
      </c>
      <c r="G431" s="126" t="s">
        <v>1381</v>
      </c>
      <c r="H431" s="126"/>
      <c r="I431" s="113" t="s">
        <v>30</v>
      </c>
      <c r="J431" s="126">
        <v>0.1</v>
      </c>
      <c r="K431" s="132">
        <v>42634</v>
      </c>
      <c r="L431" s="132">
        <v>42657</v>
      </c>
      <c r="M431" s="130" t="s">
        <v>270</v>
      </c>
      <c r="N431" s="130" t="s">
        <v>267</v>
      </c>
      <c r="O431" s="129" t="s">
        <v>26</v>
      </c>
      <c r="P431" s="176" t="s">
        <v>24</v>
      </c>
      <c r="Q431" s="114" t="s">
        <v>1382</v>
      </c>
      <c r="R431" s="126"/>
      <c r="S431" s="108"/>
    </row>
    <row r="432" spans="1:19" ht="45">
      <c r="A432" s="112">
        <v>430</v>
      </c>
      <c r="B432" s="119">
        <v>42627</v>
      </c>
      <c r="C432" s="116" t="s">
        <v>429</v>
      </c>
      <c r="D432" s="116" t="s">
        <v>379</v>
      </c>
      <c r="E432" s="116" t="s">
        <v>840</v>
      </c>
      <c r="F432" s="115" t="s">
        <v>1383</v>
      </c>
      <c r="G432" s="126" t="s">
        <v>1384</v>
      </c>
      <c r="H432" s="126"/>
      <c r="I432" s="113" t="s">
        <v>28</v>
      </c>
      <c r="J432" s="126">
        <v>0.1</v>
      </c>
      <c r="K432" s="132">
        <v>42627</v>
      </c>
      <c r="L432" s="132">
        <v>42627</v>
      </c>
      <c r="M432" s="130" t="s">
        <v>587</v>
      </c>
      <c r="N432" s="130" t="s">
        <v>267</v>
      </c>
      <c r="O432" s="129" t="s">
        <v>26</v>
      </c>
      <c r="P432" s="176" t="s">
        <v>24</v>
      </c>
      <c r="Q432" s="114" t="s">
        <v>1340</v>
      </c>
      <c r="R432" s="126"/>
      <c r="S432" s="108"/>
    </row>
    <row r="433" spans="1:19" ht="112.5">
      <c r="A433" s="112">
        <v>431</v>
      </c>
      <c r="B433" s="119">
        <v>42627</v>
      </c>
      <c r="C433" s="116" t="s">
        <v>903</v>
      </c>
      <c r="D433" s="116" t="s">
        <v>379</v>
      </c>
      <c r="E433" s="116" t="s">
        <v>840</v>
      </c>
      <c r="F433" s="115" t="s">
        <v>1385</v>
      </c>
      <c r="G433" s="126" t="s">
        <v>1386</v>
      </c>
      <c r="H433" s="126" t="s">
        <v>1387</v>
      </c>
      <c r="I433" s="113" t="s">
        <v>30</v>
      </c>
      <c r="J433" s="126">
        <v>0.2</v>
      </c>
      <c r="K433" s="132">
        <v>42634</v>
      </c>
      <c r="L433" s="132">
        <v>42633</v>
      </c>
      <c r="M433" s="130" t="s">
        <v>587</v>
      </c>
      <c r="N433" s="130" t="s">
        <v>267</v>
      </c>
      <c r="O433" s="129" t="s">
        <v>25</v>
      </c>
      <c r="P433" s="176" t="s">
        <v>24</v>
      </c>
      <c r="Q433" s="114" t="s">
        <v>1340</v>
      </c>
      <c r="R433" s="126"/>
      <c r="S433" s="126" t="s">
        <v>1388</v>
      </c>
    </row>
    <row r="434" spans="1:19">
      <c r="A434" s="112">
        <v>432</v>
      </c>
      <c r="B434" s="119">
        <v>42627</v>
      </c>
      <c r="C434" s="119" t="s">
        <v>43</v>
      </c>
      <c r="D434" s="119" t="s">
        <v>32</v>
      </c>
      <c r="E434" s="116" t="s">
        <v>840</v>
      </c>
      <c r="F434" s="115" t="s">
        <v>1389</v>
      </c>
      <c r="G434" s="115" t="s">
        <v>1390</v>
      </c>
      <c r="H434" s="126"/>
      <c r="I434" s="113" t="s">
        <v>164</v>
      </c>
      <c r="J434" s="126">
        <v>0.1</v>
      </c>
      <c r="K434" s="132">
        <v>42657</v>
      </c>
      <c r="L434" s="132">
        <v>42657</v>
      </c>
      <c r="M434" s="130" t="s">
        <v>270</v>
      </c>
      <c r="N434" s="130" t="s">
        <v>267</v>
      </c>
      <c r="O434" s="129" t="s">
        <v>26</v>
      </c>
      <c r="P434" s="176" t="s">
        <v>24</v>
      </c>
      <c r="Q434" s="114" t="s">
        <v>1391</v>
      </c>
      <c r="R434" s="126"/>
      <c r="S434" s="108"/>
    </row>
    <row r="435" spans="1:19">
      <c r="A435" s="112">
        <v>433</v>
      </c>
      <c r="B435" s="119">
        <v>42631</v>
      </c>
      <c r="C435" s="119" t="s">
        <v>43</v>
      </c>
      <c r="D435" s="119" t="s">
        <v>32</v>
      </c>
      <c r="E435" s="116" t="s">
        <v>840</v>
      </c>
      <c r="F435" s="115" t="s">
        <v>1392</v>
      </c>
      <c r="G435" s="115" t="s">
        <v>1393</v>
      </c>
      <c r="H435" s="126"/>
      <c r="I435" s="113" t="s">
        <v>30</v>
      </c>
      <c r="J435" s="126">
        <v>0.1</v>
      </c>
      <c r="K435" s="132">
        <v>42641</v>
      </c>
      <c r="L435" s="132">
        <v>42633</v>
      </c>
      <c r="M435" s="130" t="s">
        <v>270</v>
      </c>
      <c r="N435" s="130" t="s">
        <v>267</v>
      </c>
      <c r="O435" s="129" t="s">
        <v>26</v>
      </c>
      <c r="P435" s="176" t="s">
        <v>24</v>
      </c>
      <c r="Q435" s="114" t="s">
        <v>1394</v>
      </c>
      <c r="R435" s="126"/>
      <c r="S435" s="108"/>
    </row>
    <row r="436" spans="1:19" ht="22.5">
      <c r="A436" s="112">
        <v>434</v>
      </c>
      <c r="B436" s="119">
        <v>42631</v>
      </c>
      <c r="C436" s="119" t="s">
        <v>43</v>
      </c>
      <c r="D436" s="119" t="s">
        <v>32</v>
      </c>
      <c r="E436" s="116" t="s">
        <v>840</v>
      </c>
      <c r="F436" s="115" t="s">
        <v>1395</v>
      </c>
      <c r="G436" s="126" t="s">
        <v>1396</v>
      </c>
      <c r="H436" s="126"/>
      <c r="I436" s="113" t="s">
        <v>30</v>
      </c>
      <c r="J436" s="126">
        <v>0.1</v>
      </c>
      <c r="K436" s="132">
        <v>42635</v>
      </c>
      <c r="L436" s="132">
        <v>42633</v>
      </c>
      <c r="M436" s="130" t="s">
        <v>270</v>
      </c>
      <c r="N436" s="130" t="s">
        <v>267</v>
      </c>
      <c r="O436" s="129" t="s">
        <v>26</v>
      </c>
      <c r="P436" s="176" t="s">
        <v>24</v>
      </c>
      <c r="Q436" s="114" t="s">
        <v>1397</v>
      </c>
      <c r="R436" s="126"/>
      <c r="S436" s="108"/>
    </row>
    <row r="437" spans="1:19" ht="22.5">
      <c r="A437" s="112">
        <v>435</v>
      </c>
      <c r="B437" s="119">
        <v>42631</v>
      </c>
      <c r="C437" s="119" t="s">
        <v>43</v>
      </c>
      <c r="D437" s="119" t="s">
        <v>32</v>
      </c>
      <c r="E437" s="116" t="s">
        <v>840</v>
      </c>
      <c r="F437" s="115" t="s">
        <v>1398</v>
      </c>
      <c r="G437" s="126" t="s">
        <v>1399</v>
      </c>
      <c r="H437" s="126"/>
      <c r="I437" s="113" t="s">
        <v>28</v>
      </c>
      <c r="J437" s="126">
        <v>0.1</v>
      </c>
      <c r="K437" s="132">
        <v>42632</v>
      </c>
      <c r="L437" s="132">
        <v>42631</v>
      </c>
      <c r="M437" s="130" t="s">
        <v>270</v>
      </c>
      <c r="N437" s="130" t="s">
        <v>267</v>
      </c>
      <c r="O437" s="129" t="s">
        <v>26</v>
      </c>
      <c r="P437" s="176" t="s">
        <v>24</v>
      </c>
      <c r="Q437" s="114" t="s">
        <v>1400</v>
      </c>
      <c r="R437" s="126"/>
      <c r="S437" s="108"/>
    </row>
    <row r="438" spans="1:19">
      <c r="A438" s="112">
        <v>436</v>
      </c>
      <c r="B438" s="119">
        <v>42634</v>
      </c>
      <c r="C438" s="119" t="s">
        <v>43</v>
      </c>
      <c r="D438" s="119" t="s">
        <v>32</v>
      </c>
      <c r="E438" s="116" t="s">
        <v>840</v>
      </c>
      <c r="F438" s="115" t="s">
        <v>1401</v>
      </c>
      <c r="G438" s="126" t="s">
        <v>1402</v>
      </c>
      <c r="H438" s="126"/>
      <c r="I438" s="113" t="s">
        <v>30</v>
      </c>
      <c r="J438" s="126">
        <v>0.1</v>
      </c>
      <c r="K438" s="132">
        <v>42643</v>
      </c>
      <c r="L438" s="132">
        <v>42652</v>
      </c>
      <c r="M438" s="130" t="s">
        <v>270</v>
      </c>
      <c r="N438" s="130" t="s">
        <v>267</v>
      </c>
      <c r="O438" s="129" t="s">
        <v>26</v>
      </c>
      <c r="P438" s="176" t="s">
        <v>24</v>
      </c>
      <c r="Q438" s="114" t="s">
        <v>1403</v>
      </c>
      <c r="R438" s="126"/>
      <c r="S438" s="108"/>
    </row>
    <row r="439" spans="1:19">
      <c r="A439" s="112">
        <v>437</v>
      </c>
      <c r="B439" s="119">
        <v>42634</v>
      </c>
      <c r="C439" s="119" t="s">
        <v>43</v>
      </c>
      <c r="D439" s="119" t="s">
        <v>32</v>
      </c>
      <c r="E439" s="116" t="s">
        <v>840</v>
      </c>
      <c r="F439" s="115" t="s">
        <v>1404</v>
      </c>
      <c r="G439" s="126" t="s">
        <v>1405</v>
      </c>
      <c r="H439" s="126"/>
      <c r="I439" s="113" t="s">
        <v>30</v>
      </c>
      <c r="J439" s="126">
        <v>0.1</v>
      </c>
      <c r="K439" s="132">
        <v>42643</v>
      </c>
      <c r="L439" s="132">
        <v>42657</v>
      </c>
      <c r="M439" s="130" t="s">
        <v>270</v>
      </c>
      <c r="N439" s="130" t="s">
        <v>267</v>
      </c>
      <c r="O439" s="129" t="s">
        <v>26</v>
      </c>
      <c r="P439" s="176" t="s">
        <v>24</v>
      </c>
      <c r="Q439" s="114" t="s">
        <v>1406</v>
      </c>
      <c r="R439" s="126"/>
      <c r="S439" s="108"/>
    </row>
    <row r="440" spans="1:19">
      <c r="A440" s="112">
        <v>438</v>
      </c>
      <c r="B440" s="119">
        <v>42635</v>
      </c>
      <c r="C440" s="119" t="s">
        <v>43</v>
      </c>
      <c r="D440" s="119" t="s">
        <v>32</v>
      </c>
      <c r="E440" s="116" t="s">
        <v>840</v>
      </c>
      <c r="F440" s="202" t="s">
        <v>1407</v>
      </c>
      <c r="G440" s="202" t="s">
        <v>1408</v>
      </c>
      <c r="H440" s="126"/>
      <c r="I440" s="113" t="s">
        <v>28</v>
      </c>
      <c r="J440" s="126"/>
      <c r="K440" s="132">
        <v>42636</v>
      </c>
      <c r="L440" s="132">
        <v>42640</v>
      </c>
      <c r="M440" s="130" t="s">
        <v>270</v>
      </c>
      <c r="N440" s="130" t="s">
        <v>267</v>
      </c>
      <c r="O440" s="129" t="s">
        <v>26</v>
      </c>
      <c r="P440" s="176" t="s">
        <v>24</v>
      </c>
      <c r="Q440" s="114" t="s">
        <v>1409</v>
      </c>
      <c r="R440" s="126"/>
      <c r="S440" s="108"/>
    </row>
    <row r="441" spans="1:19">
      <c r="A441" s="112">
        <v>439</v>
      </c>
      <c r="B441" s="119">
        <v>42635</v>
      </c>
      <c r="C441" s="119" t="s">
        <v>43</v>
      </c>
      <c r="D441" s="119" t="s">
        <v>32</v>
      </c>
      <c r="E441" s="116" t="s">
        <v>840</v>
      </c>
      <c r="F441" s="202" t="s">
        <v>1410</v>
      </c>
      <c r="G441" s="202" t="s">
        <v>1411</v>
      </c>
      <c r="H441" s="126"/>
      <c r="I441" s="113" t="s">
        <v>30</v>
      </c>
      <c r="J441" s="126">
        <v>0.1</v>
      </c>
      <c r="K441" s="132">
        <v>42643</v>
      </c>
      <c r="L441" s="132">
        <v>42652</v>
      </c>
      <c r="M441" s="130" t="s">
        <v>270</v>
      </c>
      <c r="N441" s="130" t="s">
        <v>267</v>
      </c>
      <c r="O441" s="129" t="s">
        <v>26</v>
      </c>
      <c r="P441" s="176" t="s">
        <v>24</v>
      </c>
      <c r="Q441" s="114" t="s">
        <v>1412</v>
      </c>
      <c r="R441" s="126"/>
      <c r="S441" s="108"/>
    </row>
    <row r="442" spans="1:19">
      <c r="A442" s="112">
        <v>440</v>
      </c>
      <c r="B442" s="119">
        <v>42635</v>
      </c>
      <c r="C442" s="119" t="s">
        <v>43</v>
      </c>
      <c r="D442" s="119" t="s">
        <v>32</v>
      </c>
      <c r="E442" s="116" t="s">
        <v>840</v>
      </c>
      <c r="F442" s="115" t="s">
        <v>1413</v>
      </c>
      <c r="G442" s="202" t="s">
        <v>1414</v>
      </c>
      <c r="H442" s="126"/>
      <c r="I442" s="113" t="s">
        <v>30</v>
      </c>
      <c r="J442" s="126">
        <v>0.1</v>
      </c>
      <c r="K442" s="132">
        <v>42642</v>
      </c>
      <c r="L442" s="132">
        <v>42657</v>
      </c>
      <c r="M442" s="130" t="s">
        <v>270</v>
      </c>
      <c r="N442" s="130" t="s">
        <v>267</v>
      </c>
      <c r="O442" s="129" t="s">
        <v>26</v>
      </c>
      <c r="P442" s="176" t="s">
        <v>24</v>
      </c>
      <c r="Q442" s="114" t="s">
        <v>1415</v>
      </c>
      <c r="R442" s="126"/>
      <c r="S442" s="108"/>
    </row>
    <row r="443" spans="1:19">
      <c r="A443" s="112">
        <v>441</v>
      </c>
      <c r="B443" s="119">
        <v>42635</v>
      </c>
      <c r="C443" s="119" t="s">
        <v>43</v>
      </c>
      <c r="D443" s="119" t="s">
        <v>32</v>
      </c>
      <c r="E443" s="116" t="s">
        <v>840</v>
      </c>
      <c r="F443" s="202" t="s">
        <v>1416</v>
      </c>
      <c r="G443" s="202" t="s">
        <v>1417</v>
      </c>
      <c r="H443" s="126"/>
      <c r="I443" s="113" t="s">
        <v>30</v>
      </c>
      <c r="J443" s="126">
        <v>0.1</v>
      </c>
      <c r="K443" s="132">
        <v>42641</v>
      </c>
      <c r="L443" s="132">
        <v>42657</v>
      </c>
      <c r="M443" s="130" t="s">
        <v>270</v>
      </c>
      <c r="N443" s="130" t="s">
        <v>267</v>
      </c>
      <c r="O443" s="129" t="s">
        <v>26</v>
      </c>
      <c r="P443" s="176" t="s">
        <v>24</v>
      </c>
      <c r="Q443" s="114" t="s">
        <v>1418</v>
      </c>
      <c r="R443" s="126"/>
      <c r="S443" s="108"/>
    </row>
    <row r="444" spans="1:19">
      <c r="A444" s="112">
        <v>442</v>
      </c>
      <c r="B444" s="119">
        <v>42635</v>
      </c>
      <c r="C444" s="119" t="s">
        <v>43</v>
      </c>
      <c r="D444" s="119" t="s">
        <v>32</v>
      </c>
      <c r="E444" s="116" t="s">
        <v>840</v>
      </c>
      <c r="F444" s="202" t="s">
        <v>1419</v>
      </c>
      <c r="G444" s="202" t="s">
        <v>1420</v>
      </c>
      <c r="H444" s="126"/>
      <c r="I444" s="113" t="s">
        <v>30</v>
      </c>
      <c r="J444" s="126"/>
      <c r="K444" s="132">
        <v>42636</v>
      </c>
      <c r="L444" s="132">
        <v>42640</v>
      </c>
      <c r="M444" s="130" t="s">
        <v>270</v>
      </c>
      <c r="N444" s="130" t="s">
        <v>267</v>
      </c>
      <c r="O444" s="129" t="s">
        <v>26</v>
      </c>
      <c r="P444" s="176" t="s">
        <v>24</v>
      </c>
      <c r="Q444" s="114" t="s">
        <v>1421</v>
      </c>
      <c r="R444" s="126"/>
      <c r="S444" s="108"/>
    </row>
    <row r="445" spans="1:19">
      <c r="A445" s="112">
        <v>443</v>
      </c>
      <c r="B445" s="119">
        <v>42635</v>
      </c>
      <c r="C445" s="119" t="s">
        <v>43</v>
      </c>
      <c r="D445" s="119" t="s">
        <v>32</v>
      </c>
      <c r="E445" s="116" t="s">
        <v>840</v>
      </c>
      <c r="F445" s="115" t="s">
        <v>1422</v>
      </c>
      <c r="G445" s="202" t="s">
        <v>1422</v>
      </c>
      <c r="H445" s="126"/>
      <c r="I445" s="113" t="s">
        <v>30</v>
      </c>
      <c r="J445" s="126">
        <v>0.1</v>
      </c>
      <c r="K445" s="132">
        <v>42641</v>
      </c>
      <c r="L445" s="132">
        <v>42657</v>
      </c>
      <c r="M445" s="130" t="s">
        <v>270</v>
      </c>
      <c r="N445" s="130" t="s">
        <v>267</v>
      </c>
      <c r="O445" s="129" t="s">
        <v>26</v>
      </c>
      <c r="P445" s="176" t="s">
        <v>24</v>
      </c>
      <c r="Q445" s="114" t="s">
        <v>1423</v>
      </c>
      <c r="R445" s="126"/>
      <c r="S445" s="108"/>
    </row>
    <row r="446" spans="1:19">
      <c r="A446" s="112">
        <v>444</v>
      </c>
      <c r="B446" s="119">
        <v>42636</v>
      </c>
      <c r="C446" s="119" t="s">
        <v>43</v>
      </c>
      <c r="D446" s="119" t="s">
        <v>32</v>
      </c>
      <c r="E446" s="116" t="s">
        <v>840</v>
      </c>
      <c r="F446" s="115" t="s">
        <v>1424</v>
      </c>
      <c r="G446" s="202" t="s">
        <v>1425</v>
      </c>
      <c r="H446" s="126"/>
      <c r="I446" s="113" t="s">
        <v>30</v>
      </c>
      <c r="J446" s="126">
        <v>0.1</v>
      </c>
      <c r="K446" s="132">
        <v>42640</v>
      </c>
      <c r="L446" s="132">
        <v>42657</v>
      </c>
      <c r="M446" s="130" t="s">
        <v>270</v>
      </c>
      <c r="N446" s="130" t="s">
        <v>267</v>
      </c>
      <c r="O446" s="129" t="s">
        <v>26</v>
      </c>
      <c r="P446" s="176" t="s">
        <v>24</v>
      </c>
      <c r="Q446" s="114" t="s">
        <v>1426</v>
      </c>
      <c r="R446" s="126"/>
      <c r="S446" s="108"/>
    </row>
    <row r="447" spans="1:19">
      <c r="A447" s="112">
        <v>445</v>
      </c>
      <c r="B447" s="119">
        <v>42636</v>
      </c>
      <c r="C447" s="119" t="s">
        <v>43</v>
      </c>
      <c r="D447" s="119" t="s">
        <v>32</v>
      </c>
      <c r="E447" s="116" t="s">
        <v>840</v>
      </c>
      <c r="F447" s="115" t="s">
        <v>1427</v>
      </c>
      <c r="G447" s="202" t="s">
        <v>1428</v>
      </c>
      <c r="H447" s="126"/>
      <c r="I447" s="113" t="s">
        <v>30</v>
      </c>
      <c r="J447" s="126">
        <v>0.1</v>
      </c>
      <c r="K447" s="132">
        <v>42642</v>
      </c>
      <c r="L447" s="132">
        <v>42657</v>
      </c>
      <c r="M447" s="130" t="s">
        <v>270</v>
      </c>
      <c r="N447" s="130" t="s">
        <v>267</v>
      </c>
      <c r="O447" s="129" t="s">
        <v>26</v>
      </c>
      <c r="P447" s="176" t="s">
        <v>24</v>
      </c>
      <c r="Q447" s="114" t="s">
        <v>1429</v>
      </c>
      <c r="R447" s="126"/>
      <c r="S447" s="108"/>
    </row>
    <row r="448" spans="1:19" ht="78.75">
      <c r="A448" s="112">
        <v>446</v>
      </c>
      <c r="B448" s="119">
        <v>42636</v>
      </c>
      <c r="C448" s="119" t="s">
        <v>43</v>
      </c>
      <c r="D448" s="119" t="s">
        <v>32</v>
      </c>
      <c r="E448" s="116" t="s">
        <v>840</v>
      </c>
      <c r="F448" s="115" t="s">
        <v>1430</v>
      </c>
      <c r="G448" s="126" t="s">
        <v>1431</v>
      </c>
      <c r="H448" s="126"/>
      <c r="I448" s="113" t="s">
        <v>30</v>
      </c>
      <c r="J448" s="126">
        <v>0.1</v>
      </c>
      <c r="K448" s="132">
        <v>42642</v>
      </c>
      <c r="L448" s="132">
        <v>42657</v>
      </c>
      <c r="M448" s="130" t="s">
        <v>270</v>
      </c>
      <c r="N448" s="130" t="s">
        <v>267</v>
      </c>
      <c r="O448" s="129" t="s">
        <v>26</v>
      </c>
      <c r="P448" s="176" t="s">
        <v>24</v>
      </c>
      <c r="Q448" s="114" t="s">
        <v>1432</v>
      </c>
      <c r="R448" s="126"/>
      <c r="S448" s="108"/>
    </row>
    <row r="449" spans="1:19" ht="22.5">
      <c r="A449" s="112">
        <v>447</v>
      </c>
      <c r="B449" s="119">
        <v>42639</v>
      </c>
      <c r="C449" s="119" t="s">
        <v>43</v>
      </c>
      <c r="D449" s="119" t="s">
        <v>32</v>
      </c>
      <c r="E449" s="116" t="s">
        <v>840</v>
      </c>
      <c r="F449" s="115" t="s">
        <v>1433</v>
      </c>
      <c r="G449" s="126" t="s">
        <v>1434</v>
      </c>
      <c r="H449" s="126"/>
      <c r="I449" s="113" t="s">
        <v>30</v>
      </c>
      <c r="J449" s="126"/>
      <c r="K449" s="132">
        <v>42643</v>
      </c>
      <c r="L449" s="132">
        <v>42640</v>
      </c>
      <c r="M449" s="130" t="s">
        <v>270</v>
      </c>
      <c r="N449" s="130" t="s">
        <v>267</v>
      </c>
      <c r="O449" s="129" t="s">
        <v>26</v>
      </c>
      <c r="P449" s="176" t="s">
        <v>24</v>
      </c>
      <c r="Q449" s="114" t="s">
        <v>1435</v>
      </c>
      <c r="R449" s="126"/>
      <c r="S449" s="108"/>
    </row>
    <row r="450" spans="1:19">
      <c r="A450" s="112">
        <v>448</v>
      </c>
      <c r="B450" s="119">
        <v>42640</v>
      </c>
      <c r="C450" s="119" t="s">
        <v>43</v>
      </c>
      <c r="D450" s="119" t="s">
        <v>32</v>
      </c>
      <c r="E450" s="116" t="s">
        <v>840</v>
      </c>
      <c r="F450" s="115" t="s">
        <v>1436</v>
      </c>
      <c r="G450" s="126" t="s">
        <v>1437</v>
      </c>
      <c r="H450" s="126"/>
      <c r="I450" s="113" t="s">
        <v>30</v>
      </c>
      <c r="J450" s="126">
        <v>0.1</v>
      </c>
      <c r="K450" s="132">
        <v>42653</v>
      </c>
      <c r="L450" s="132">
        <v>42657</v>
      </c>
      <c r="M450" s="130" t="s">
        <v>270</v>
      </c>
      <c r="N450" s="130" t="s">
        <v>267</v>
      </c>
      <c r="O450" s="129" t="s">
        <v>26</v>
      </c>
      <c r="P450" s="176" t="s">
        <v>24</v>
      </c>
      <c r="Q450" s="114" t="s">
        <v>1438</v>
      </c>
      <c r="R450" s="126"/>
      <c r="S450" s="108"/>
    </row>
    <row r="451" spans="1:19" ht="22.5">
      <c r="A451" s="112">
        <v>449</v>
      </c>
      <c r="B451" s="119">
        <v>42640</v>
      </c>
      <c r="C451" s="119" t="s">
        <v>43</v>
      </c>
      <c r="D451" s="119" t="s">
        <v>32</v>
      </c>
      <c r="E451" s="116" t="s">
        <v>840</v>
      </c>
      <c r="F451" s="115" t="s">
        <v>1439</v>
      </c>
      <c r="G451" s="126" t="s">
        <v>1440</v>
      </c>
      <c r="H451" s="126"/>
      <c r="I451" s="113" t="s">
        <v>30</v>
      </c>
      <c r="J451" s="126">
        <v>0.1</v>
      </c>
      <c r="K451" s="132">
        <v>42656</v>
      </c>
      <c r="L451" s="132">
        <v>42657</v>
      </c>
      <c r="M451" s="130" t="s">
        <v>270</v>
      </c>
      <c r="N451" s="130" t="s">
        <v>267</v>
      </c>
      <c r="O451" s="129" t="s">
        <v>26</v>
      </c>
      <c r="P451" s="176" t="s">
        <v>24</v>
      </c>
      <c r="Q451" s="114" t="s">
        <v>1441</v>
      </c>
      <c r="R451" s="126"/>
      <c r="S451" s="108"/>
    </row>
    <row r="452" spans="1:19">
      <c r="A452" s="112">
        <v>450</v>
      </c>
      <c r="B452" s="119">
        <v>42640</v>
      </c>
      <c r="C452" s="119" t="s">
        <v>43</v>
      </c>
      <c r="D452" s="119" t="s">
        <v>32</v>
      </c>
      <c r="E452" s="116" t="s">
        <v>840</v>
      </c>
      <c r="F452" s="115" t="s">
        <v>1442</v>
      </c>
      <c r="G452" s="126" t="s">
        <v>1443</v>
      </c>
      <c r="H452" s="126"/>
      <c r="I452" s="113" t="s">
        <v>28</v>
      </c>
      <c r="J452" s="126">
        <v>0.1</v>
      </c>
      <c r="K452" s="132">
        <v>42642</v>
      </c>
      <c r="L452" s="132">
        <v>42657</v>
      </c>
      <c r="M452" s="130" t="s">
        <v>270</v>
      </c>
      <c r="N452" s="130" t="s">
        <v>267</v>
      </c>
      <c r="O452" s="129" t="s">
        <v>26</v>
      </c>
      <c r="P452" s="176" t="s">
        <v>24</v>
      </c>
      <c r="Q452" s="114" t="s">
        <v>1444</v>
      </c>
      <c r="R452" s="126"/>
      <c r="S452" s="108"/>
    </row>
    <row r="453" spans="1:19" ht="22.5">
      <c r="A453" s="112">
        <v>451</v>
      </c>
      <c r="B453" s="119">
        <v>42640</v>
      </c>
      <c r="C453" s="119" t="s">
        <v>43</v>
      </c>
      <c r="D453" s="119" t="s">
        <v>32</v>
      </c>
      <c r="E453" s="116" t="s">
        <v>840</v>
      </c>
      <c r="F453" s="115" t="s">
        <v>1445</v>
      </c>
      <c r="G453" s="126" t="s">
        <v>1446</v>
      </c>
      <c r="H453" s="126"/>
      <c r="I453" s="113" t="s">
        <v>30</v>
      </c>
      <c r="J453" s="126">
        <v>0.1</v>
      </c>
      <c r="K453" s="132">
        <v>42642</v>
      </c>
      <c r="L453" s="132">
        <v>42657</v>
      </c>
      <c r="M453" s="130" t="s">
        <v>270</v>
      </c>
      <c r="N453" s="130" t="s">
        <v>267</v>
      </c>
      <c r="O453" s="129" t="s">
        <v>26</v>
      </c>
      <c r="P453" s="176" t="s">
        <v>24</v>
      </c>
      <c r="Q453" s="114" t="s">
        <v>1447</v>
      </c>
      <c r="R453" s="126"/>
      <c r="S453" s="108"/>
    </row>
    <row r="454" spans="1:19" ht="33.75">
      <c r="A454" s="112">
        <v>452</v>
      </c>
      <c r="B454" s="119">
        <v>42640</v>
      </c>
      <c r="C454" s="119" t="s">
        <v>43</v>
      </c>
      <c r="D454" s="119" t="s">
        <v>32</v>
      </c>
      <c r="E454" s="116" t="s">
        <v>840</v>
      </c>
      <c r="F454" s="126" t="s">
        <v>268</v>
      </c>
      <c r="G454" s="126" t="s">
        <v>269</v>
      </c>
      <c r="H454" s="126"/>
      <c r="I454" s="113" t="s">
        <v>28</v>
      </c>
      <c r="J454" s="126">
        <v>0.1</v>
      </c>
      <c r="K454" s="132">
        <v>42643</v>
      </c>
      <c r="L454" s="132">
        <v>42676</v>
      </c>
      <c r="M454" s="130" t="s">
        <v>270</v>
      </c>
      <c r="N454" s="130" t="s">
        <v>267</v>
      </c>
      <c r="O454" s="129" t="s">
        <v>26</v>
      </c>
      <c r="P454" s="176" t="s">
        <v>24</v>
      </c>
      <c r="Q454" s="114" t="s">
        <v>1448</v>
      </c>
      <c r="R454" s="126"/>
      <c r="S454" s="108"/>
    </row>
    <row r="455" spans="1:19">
      <c r="A455" s="112">
        <v>453</v>
      </c>
      <c r="B455" s="119">
        <v>42640</v>
      </c>
      <c r="C455" s="119" t="s">
        <v>43</v>
      </c>
      <c r="D455" s="119" t="s">
        <v>32</v>
      </c>
      <c r="E455" s="116" t="s">
        <v>840</v>
      </c>
      <c r="F455" s="115" t="s">
        <v>1449</v>
      </c>
      <c r="G455" s="126" t="s">
        <v>1450</v>
      </c>
      <c r="H455" s="126"/>
      <c r="I455" s="113" t="s">
        <v>30</v>
      </c>
      <c r="J455" s="126">
        <v>0.1</v>
      </c>
      <c r="K455" s="132">
        <v>42643</v>
      </c>
      <c r="L455" s="132">
        <v>42662</v>
      </c>
      <c r="M455" s="130" t="s">
        <v>270</v>
      </c>
      <c r="N455" s="130" t="s">
        <v>267</v>
      </c>
      <c r="O455" s="129" t="s">
        <v>26</v>
      </c>
      <c r="P455" s="176" t="s">
        <v>24</v>
      </c>
      <c r="Q455" s="114" t="s">
        <v>1451</v>
      </c>
      <c r="R455" s="126"/>
      <c r="S455" s="149" t="s">
        <v>1452</v>
      </c>
    </row>
    <row r="456" spans="1:19" ht="22.5">
      <c r="A456" s="112">
        <v>454</v>
      </c>
      <c r="B456" s="119">
        <v>42634</v>
      </c>
      <c r="C456" s="119" t="s">
        <v>43</v>
      </c>
      <c r="D456" s="119" t="s">
        <v>32</v>
      </c>
      <c r="E456" s="116" t="s">
        <v>840</v>
      </c>
      <c r="F456" s="115" t="s">
        <v>1453</v>
      </c>
      <c r="G456" s="126" t="s">
        <v>1454</v>
      </c>
      <c r="H456" s="126"/>
      <c r="I456" s="113" t="s">
        <v>28</v>
      </c>
      <c r="J456" s="126">
        <v>0.1</v>
      </c>
      <c r="K456" s="132">
        <v>42643</v>
      </c>
      <c r="L456" s="132">
        <v>42657</v>
      </c>
      <c r="M456" s="130" t="s">
        <v>270</v>
      </c>
      <c r="N456" s="130" t="s">
        <v>267</v>
      </c>
      <c r="O456" s="129" t="s">
        <v>26</v>
      </c>
      <c r="P456" s="176" t="s">
        <v>24</v>
      </c>
      <c r="Q456" s="114" t="s">
        <v>1455</v>
      </c>
      <c r="R456" s="126"/>
      <c r="S456" s="108"/>
    </row>
    <row r="457" spans="1:19">
      <c r="A457" s="112">
        <v>455</v>
      </c>
      <c r="B457" s="119">
        <v>42640</v>
      </c>
      <c r="C457" s="119" t="s">
        <v>43</v>
      </c>
      <c r="D457" s="119" t="s">
        <v>32</v>
      </c>
      <c r="E457" s="116" t="s">
        <v>840</v>
      </c>
      <c r="F457" s="115" t="s">
        <v>1456</v>
      </c>
      <c r="G457" s="115" t="s">
        <v>1457</v>
      </c>
      <c r="H457" s="126"/>
      <c r="I457" s="113" t="s">
        <v>30</v>
      </c>
      <c r="J457" s="126">
        <v>0.1</v>
      </c>
      <c r="K457" s="132">
        <v>42653</v>
      </c>
      <c r="L457" s="132">
        <v>42657</v>
      </c>
      <c r="M457" s="130" t="s">
        <v>270</v>
      </c>
      <c r="N457" s="130" t="s">
        <v>267</v>
      </c>
      <c r="O457" s="129" t="s">
        <v>26</v>
      </c>
      <c r="P457" s="176" t="s">
        <v>24</v>
      </c>
      <c r="Q457" s="114" t="s">
        <v>1458</v>
      </c>
      <c r="R457" s="126"/>
      <c r="S457" s="108"/>
    </row>
    <row r="458" spans="1:19" ht="33.75">
      <c r="A458" s="112">
        <v>456</v>
      </c>
      <c r="B458" s="119">
        <v>42641</v>
      </c>
      <c r="C458" s="119" t="s">
        <v>43</v>
      </c>
      <c r="D458" s="119" t="s">
        <v>32</v>
      </c>
      <c r="E458" s="116" t="s">
        <v>840</v>
      </c>
      <c r="F458" s="115" t="s">
        <v>1459</v>
      </c>
      <c r="G458" s="126" t="s">
        <v>1460</v>
      </c>
      <c r="H458" s="126"/>
      <c r="I458" s="113" t="s">
        <v>30</v>
      </c>
      <c r="J458" s="126">
        <v>0.1</v>
      </c>
      <c r="K458" s="132">
        <v>42657</v>
      </c>
      <c r="L458" s="132">
        <v>42657</v>
      </c>
      <c r="M458" s="130" t="s">
        <v>270</v>
      </c>
      <c r="N458" s="130" t="s">
        <v>267</v>
      </c>
      <c r="O458" s="129" t="s">
        <v>26</v>
      </c>
      <c r="P458" s="176" t="s">
        <v>24</v>
      </c>
      <c r="Q458" s="114" t="s">
        <v>1461</v>
      </c>
      <c r="R458" s="126"/>
      <c r="S458" s="108"/>
    </row>
    <row r="459" spans="1:19">
      <c r="A459" s="112">
        <v>457</v>
      </c>
      <c r="B459" s="119">
        <v>42641</v>
      </c>
      <c r="C459" s="119" t="s">
        <v>43</v>
      </c>
      <c r="D459" s="119" t="s">
        <v>32</v>
      </c>
      <c r="E459" s="116" t="s">
        <v>840</v>
      </c>
      <c r="F459" s="115" t="s">
        <v>1462</v>
      </c>
      <c r="G459" s="115" t="s">
        <v>1463</v>
      </c>
      <c r="H459" s="126"/>
      <c r="I459" s="113" t="s">
        <v>30</v>
      </c>
      <c r="J459" s="126">
        <v>0.1</v>
      </c>
      <c r="K459" s="132">
        <v>42657</v>
      </c>
      <c r="L459" s="132">
        <v>42657</v>
      </c>
      <c r="M459" s="130" t="s">
        <v>270</v>
      </c>
      <c r="N459" s="130" t="s">
        <v>267</v>
      </c>
      <c r="O459" s="129" t="s">
        <v>26</v>
      </c>
      <c r="P459" s="176" t="s">
        <v>24</v>
      </c>
      <c r="Q459" s="114" t="s">
        <v>1464</v>
      </c>
      <c r="R459" s="126"/>
      <c r="S459" s="108"/>
    </row>
    <row r="460" spans="1:19">
      <c r="A460" s="112">
        <v>458</v>
      </c>
      <c r="B460" s="119">
        <v>42642</v>
      </c>
      <c r="C460" s="119" t="s">
        <v>43</v>
      </c>
      <c r="D460" s="119" t="s">
        <v>32</v>
      </c>
      <c r="E460" s="116" t="s">
        <v>840</v>
      </c>
      <c r="F460" s="115" t="s">
        <v>1465</v>
      </c>
      <c r="G460" s="115" t="s">
        <v>1466</v>
      </c>
      <c r="H460" s="126"/>
      <c r="I460" s="113" t="s">
        <v>28</v>
      </c>
      <c r="J460" s="126">
        <v>0.1</v>
      </c>
      <c r="K460" s="132">
        <v>42657</v>
      </c>
      <c r="L460" s="132">
        <v>42657</v>
      </c>
      <c r="M460" s="130" t="s">
        <v>270</v>
      </c>
      <c r="N460" s="130" t="s">
        <v>267</v>
      </c>
      <c r="O460" s="129" t="s">
        <v>26</v>
      </c>
      <c r="P460" s="176" t="s">
        <v>24</v>
      </c>
      <c r="Q460" s="114" t="s">
        <v>1467</v>
      </c>
      <c r="R460" s="126"/>
      <c r="S460" s="108"/>
    </row>
    <row r="461" spans="1:19" ht="33.75">
      <c r="A461" s="112">
        <v>459</v>
      </c>
      <c r="B461" s="119">
        <v>42643</v>
      </c>
      <c r="C461" s="116" t="s">
        <v>402</v>
      </c>
      <c r="D461" s="116" t="s">
        <v>379</v>
      </c>
      <c r="E461" s="116" t="s">
        <v>840</v>
      </c>
      <c r="F461" s="115" t="s">
        <v>1468</v>
      </c>
      <c r="G461" s="126" t="s">
        <v>1469</v>
      </c>
      <c r="H461" s="126"/>
      <c r="I461" s="113" t="s">
        <v>28</v>
      </c>
      <c r="J461" s="126">
        <v>0.1</v>
      </c>
      <c r="K461" s="132">
        <v>42645</v>
      </c>
      <c r="L461" s="132">
        <v>42645</v>
      </c>
      <c r="M461" s="130" t="s">
        <v>587</v>
      </c>
      <c r="N461" s="130" t="s">
        <v>267</v>
      </c>
      <c r="O461" s="129" t="s">
        <v>26</v>
      </c>
      <c r="P461" s="176" t="s">
        <v>24</v>
      </c>
      <c r="Q461" s="114" t="s">
        <v>1470</v>
      </c>
      <c r="R461" s="126"/>
      <c r="S461" s="108"/>
    </row>
    <row r="462" spans="1:19" ht="22.5">
      <c r="A462" s="112">
        <v>460</v>
      </c>
      <c r="B462" s="119">
        <v>42643</v>
      </c>
      <c r="C462" s="116" t="s">
        <v>402</v>
      </c>
      <c r="D462" s="116" t="s">
        <v>379</v>
      </c>
      <c r="E462" s="116" t="s">
        <v>840</v>
      </c>
      <c r="F462" s="115" t="s">
        <v>1471</v>
      </c>
      <c r="G462" s="126" t="s">
        <v>1472</v>
      </c>
      <c r="H462" s="126" t="s">
        <v>1473</v>
      </c>
      <c r="I462" s="113" t="s">
        <v>30</v>
      </c>
      <c r="J462" s="126">
        <v>0.1</v>
      </c>
      <c r="K462" s="132"/>
      <c r="L462" s="132">
        <v>42652</v>
      </c>
      <c r="M462" s="130" t="s">
        <v>587</v>
      </c>
      <c r="N462" s="130" t="s">
        <v>267</v>
      </c>
      <c r="O462" s="129" t="s">
        <v>26</v>
      </c>
      <c r="P462" s="176" t="s">
        <v>24</v>
      </c>
      <c r="Q462" s="114" t="s">
        <v>1470</v>
      </c>
      <c r="R462" s="126"/>
      <c r="S462" s="108"/>
    </row>
    <row r="463" spans="1:19">
      <c r="A463" s="112">
        <v>461</v>
      </c>
      <c r="B463" s="119">
        <v>42640</v>
      </c>
      <c r="C463" s="116" t="s">
        <v>416</v>
      </c>
      <c r="D463" s="116" t="s">
        <v>379</v>
      </c>
      <c r="E463" s="116" t="s">
        <v>840</v>
      </c>
      <c r="F463" s="115" t="s">
        <v>1474</v>
      </c>
      <c r="G463" s="126" t="s">
        <v>1475</v>
      </c>
      <c r="H463" s="126" t="s">
        <v>1476</v>
      </c>
      <c r="I463" s="113" t="s">
        <v>30</v>
      </c>
      <c r="J463" s="126">
        <v>0.1</v>
      </c>
      <c r="K463" s="132"/>
      <c r="L463" s="132">
        <v>42712</v>
      </c>
      <c r="M463" s="130" t="s">
        <v>587</v>
      </c>
      <c r="N463" s="130" t="s">
        <v>267</v>
      </c>
      <c r="O463" s="129" t="s">
        <v>26</v>
      </c>
      <c r="P463" s="176" t="s">
        <v>24</v>
      </c>
      <c r="Q463" s="114" t="s">
        <v>1470</v>
      </c>
      <c r="R463" s="126"/>
      <c r="S463" s="108"/>
    </row>
    <row r="464" spans="1:19" ht="22.5">
      <c r="A464" s="112">
        <v>462</v>
      </c>
      <c r="B464" s="119">
        <v>42642</v>
      </c>
      <c r="C464" s="116" t="s">
        <v>429</v>
      </c>
      <c r="D464" s="116" t="s">
        <v>379</v>
      </c>
      <c r="E464" s="116" t="s">
        <v>840</v>
      </c>
      <c r="F464" s="115" t="s">
        <v>1477</v>
      </c>
      <c r="G464" s="126" t="s">
        <v>1478</v>
      </c>
      <c r="H464" s="126"/>
      <c r="I464" s="113" t="s">
        <v>28</v>
      </c>
      <c r="J464" s="126">
        <v>0.1</v>
      </c>
      <c r="K464" s="132">
        <v>42642</v>
      </c>
      <c r="L464" s="132">
        <v>42642</v>
      </c>
      <c r="M464" s="130" t="s">
        <v>587</v>
      </c>
      <c r="N464" s="130" t="s">
        <v>267</v>
      </c>
      <c r="O464" s="129" t="s">
        <v>26</v>
      </c>
      <c r="P464" s="176" t="s">
        <v>24</v>
      </c>
      <c r="Q464" s="126"/>
      <c r="R464" s="126"/>
      <c r="S464" s="108"/>
    </row>
    <row r="465" spans="1:19" ht="45">
      <c r="A465" s="112">
        <v>463</v>
      </c>
      <c r="B465" s="119">
        <v>42645</v>
      </c>
      <c r="C465" s="116" t="s">
        <v>429</v>
      </c>
      <c r="D465" s="116" t="s">
        <v>379</v>
      </c>
      <c r="E465" s="116" t="s">
        <v>840</v>
      </c>
      <c r="F465" s="115" t="s">
        <v>1479</v>
      </c>
      <c r="G465" s="126" t="s">
        <v>1480</v>
      </c>
      <c r="H465" s="126"/>
      <c r="I465" s="113" t="s">
        <v>28</v>
      </c>
      <c r="J465" s="126">
        <v>0.1</v>
      </c>
      <c r="K465" s="132">
        <v>42655</v>
      </c>
      <c r="L465" s="132">
        <v>42652</v>
      </c>
      <c r="M465" s="130" t="s">
        <v>587</v>
      </c>
      <c r="N465" s="130" t="s">
        <v>267</v>
      </c>
      <c r="O465" s="129" t="s">
        <v>26</v>
      </c>
      <c r="P465" s="176" t="s">
        <v>24</v>
      </c>
      <c r="Q465" s="114" t="s">
        <v>1481</v>
      </c>
      <c r="R465" s="126"/>
      <c r="S465" s="108"/>
    </row>
    <row r="466" spans="1:19" ht="33.75">
      <c r="A466" s="112">
        <v>464</v>
      </c>
      <c r="B466" s="119">
        <v>42636</v>
      </c>
      <c r="C466" s="116" t="s">
        <v>429</v>
      </c>
      <c r="D466" s="116" t="s">
        <v>379</v>
      </c>
      <c r="E466" s="116" t="s">
        <v>840</v>
      </c>
      <c r="F466" s="115" t="s">
        <v>1482</v>
      </c>
      <c r="G466" s="126" t="s">
        <v>1483</v>
      </c>
      <c r="H466" s="126"/>
      <c r="I466" s="113" t="s">
        <v>28</v>
      </c>
      <c r="J466" s="126">
        <v>0.1</v>
      </c>
      <c r="K466" s="119">
        <v>42636</v>
      </c>
      <c r="L466" s="119">
        <v>42636</v>
      </c>
      <c r="M466" s="130" t="s">
        <v>587</v>
      </c>
      <c r="N466" s="130" t="s">
        <v>267</v>
      </c>
      <c r="O466" s="129" t="s">
        <v>26</v>
      </c>
      <c r="P466" s="176" t="s">
        <v>24</v>
      </c>
      <c r="Q466" s="114" t="s">
        <v>1484</v>
      </c>
      <c r="R466" s="126"/>
      <c r="S466" s="108"/>
    </row>
    <row r="467" spans="1:19" ht="22.5">
      <c r="A467" s="112">
        <v>465</v>
      </c>
      <c r="B467" s="119">
        <v>42651</v>
      </c>
      <c r="C467" s="119" t="s">
        <v>43</v>
      </c>
      <c r="D467" s="119" t="s">
        <v>32</v>
      </c>
      <c r="E467" s="116" t="s">
        <v>840</v>
      </c>
      <c r="F467" s="115" t="s">
        <v>1485</v>
      </c>
      <c r="G467" s="126" t="s">
        <v>1486</v>
      </c>
      <c r="H467" s="126"/>
      <c r="I467" s="113" t="s">
        <v>30</v>
      </c>
      <c r="J467" s="126">
        <v>0.1</v>
      </c>
      <c r="K467" s="132">
        <v>42657</v>
      </c>
      <c r="L467" s="132">
        <v>42652</v>
      </c>
      <c r="M467" s="130" t="s">
        <v>270</v>
      </c>
      <c r="N467" s="130" t="s">
        <v>267</v>
      </c>
      <c r="O467" s="129" t="s">
        <v>26</v>
      </c>
      <c r="P467" s="176" t="s">
        <v>24</v>
      </c>
      <c r="Q467" s="114" t="s">
        <v>1487</v>
      </c>
      <c r="R467" s="126"/>
      <c r="S467" s="108"/>
    </row>
    <row r="468" spans="1:19">
      <c r="A468" s="112">
        <v>466</v>
      </c>
      <c r="B468" s="119">
        <v>42651</v>
      </c>
      <c r="C468" s="119" t="s">
        <v>43</v>
      </c>
      <c r="D468" s="119" t="s">
        <v>32</v>
      </c>
      <c r="E468" s="116" t="s">
        <v>840</v>
      </c>
      <c r="F468" s="115" t="s">
        <v>1488</v>
      </c>
      <c r="G468" s="126" t="s">
        <v>1489</v>
      </c>
      <c r="H468" s="126"/>
      <c r="I468" s="113" t="s">
        <v>30</v>
      </c>
      <c r="J468" s="126">
        <v>0.1</v>
      </c>
      <c r="K468" s="132">
        <v>42657</v>
      </c>
      <c r="L468" s="132">
        <v>42652</v>
      </c>
      <c r="M468" s="130" t="s">
        <v>270</v>
      </c>
      <c r="N468" s="130" t="s">
        <v>267</v>
      </c>
      <c r="O468" s="129" t="s">
        <v>26</v>
      </c>
      <c r="P468" s="176" t="s">
        <v>24</v>
      </c>
      <c r="Q468" s="114" t="s">
        <v>1490</v>
      </c>
      <c r="R468" s="126"/>
      <c r="S468" s="108"/>
    </row>
    <row r="469" spans="1:19">
      <c r="A469" s="112">
        <v>467</v>
      </c>
      <c r="B469" s="119">
        <v>42651</v>
      </c>
      <c r="C469" s="119" t="s">
        <v>43</v>
      </c>
      <c r="D469" s="119" t="s">
        <v>32</v>
      </c>
      <c r="E469" s="116" t="s">
        <v>840</v>
      </c>
      <c r="F469" s="115" t="s">
        <v>1491</v>
      </c>
      <c r="G469" s="126" t="s">
        <v>1492</v>
      </c>
      <c r="H469" s="126"/>
      <c r="I469" s="113" t="s">
        <v>30</v>
      </c>
      <c r="J469" s="126">
        <v>0.1</v>
      </c>
      <c r="K469" s="132">
        <v>42657</v>
      </c>
      <c r="L469" s="132">
        <v>42652</v>
      </c>
      <c r="M469" s="130" t="s">
        <v>270</v>
      </c>
      <c r="N469" s="130" t="s">
        <v>267</v>
      </c>
      <c r="O469" s="129" t="s">
        <v>26</v>
      </c>
      <c r="P469" s="176" t="s">
        <v>24</v>
      </c>
      <c r="Q469" s="114" t="s">
        <v>1493</v>
      </c>
      <c r="R469" s="126"/>
      <c r="S469" s="108"/>
    </row>
    <row r="470" spans="1:19" ht="22.5">
      <c r="A470" s="112">
        <v>468</v>
      </c>
      <c r="B470" s="119">
        <v>42651</v>
      </c>
      <c r="C470" s="119" t="s">
        <v>43</v>
      </c>
      <c r="D470" s="119" t="s">
        <v>32</v>
      </c>
      <c r="E470" s="116" t="s">
        <v>840</v>
      </c>
      <c r="F470" s="115" t="s">
        <v>1494</v>
      </c>
      <c r="G470" s="126" t="s">
        <v>1495</v>
      </c>
      <c r="H470" s="126"/>
      <c r="I470" s="113" t="s">
        <v>30</v>
      </c>
      <c r="J470" s="126">
        <v>0.1</v>
      </c>
      <c r="K470" s="132">
        <v>42654</v>
      </c>
      <c r="L470" s="132">
        <v>42657</v>
      </c>
      <c r="M470" s="130" t="s">
        <v>270</v>
      </c>
      <c r="N470" s="130" t="s">
        <v>267</v>
      </c>
      <c r="O470" s="129" t="s">
        <v>26</v>
      </c>
      <c r="P470" s="176" t="s">
        <v>24</v>
      </c>
      <c r="Q470" s="114" t="s">
        <v>1496</v>
      </c>
      <c r="R470" s="126"/>
      <c r="S470" s="108"/>
    </row>
    <row r="471" spans="1:19" ht="56.25">
      <c r="A471" s="112">
        <v>469</v>
      </c>
      <c r="B471" s="119">
        <v>42651</v>
      </c>
      <c r="C471" s="116" t="s">
        <v>1149</v>
      </c>
      <c r="D471" s="116" t="s">
        <v>379</v>
      </c>
      <c r="E471" s="116" t="s">
        <v>840</v>
      </c>
      <c r="F471" s="115" t="s">
        <v>1497</v>
      </c>
      <c r="G471" s="126" t="s">
        <v>1498</v>
      </c>
      <c r="H471" s="126" t="s">
        <v>578</v>
      </c>
      <c r="I471" s="113" t="s">
        <v>30</v>
      </c>
      <c r="J471" s="126">
        <v>0.1</v>
      </c>
      <c r="K471" s="132">
        <v>42657</v>
      </c>
      <c r="L471" s="132">
        <v>42652</v>
      </c>
      <c r="M471" s="130" t="s">
        <v>587</v>
      </c>
      <c r="N471" s="130" t="s">
        <v>267</v>
      </c>
      <c r="O471" s="129" t="s">
        <v>26</v>
      </c>
      <c r="P471" s="176" t="s">
        <v>24</v>
      </c>
      <c r="Q471" s="114" t="s">
        <v>1481</v>
      </c>
      <c r="R471" s="126"/>
      <c r="S471" s="108"/>
    </row>
    <row r="472" spans="1:19" ht="56.25">
      <c r="A472" s="112">
        <v>470</v>
      </c>
      <c r="B472" s="119">
        <v>42652</v>
      </c>
      <c r="C472" s="116" t="s">
        <v>429</v>
      </c>
      <c r="D472" s="116" t="s">
        <v>379</v>
      </c>
      <c r="E472" s="116" t="s">
        <v>840</v>
      </c>
      <c r="F472" s="115" t="s">
        <v>1499</v>
      </c>
      <c r="G472" s="126" t="s">
        <v>1500</v>
      </c>
      <c r="H472" s="126" t="s">
        <v>578</v>
      </c>
      <c r="I472" s="113" t="s">
        <v>28</v>
      </c>
      <c r="J472" s="126">
        <v>0.1</v>
      </c>
      <c r="K472" s="132">
        <v>42652</v>
      </c>
      <c r="L472" s="132">
        <v>42652</v>
      </c>
      <c r="M472" s="130" t="s">
        <v>587</v>
      </c>
      <c r="N472" s="130" t="s">
        <v>267</v>
      </c>
      <c r="O472" s="129" t="s">
        <v>26</v>
      </c>
      <c r="P472" s="176" t="s">
        <v>24</v>
      </c>
      <c r="Q472" s="114" t="s">
        <v>1481</v>
      </c>
      <c r="R472" s="126"/>
      <c r="S472" s="108"/>
    </row>
    <row r="473" spans="1:19" ht="22.5">
      <c r="A473" s="112">
        <v>471</v>
      </c>
      <c r="B473" s="119">
        <v>42653</v>
      </c>
      <c r="C473" s="119" t="s">
        <v>43</v>
      </c>
      <c r="D473" s="119" t="s">
        <v>32</v>
      </c>
      <c r="E473" s="116" t="s">
        <v>840</v>
      </c>
      <c r="F473" s="115" t="s">
        <v>1501</v>
      </c>
      <c r="G473" s="126" t="s">
        <v>1502</v>
      </c>
      <c r="H473" s="126"/>
      <c r="I473" s="113" t="s">
        <v>28</v>
      </c>
      <c r="J473" s="126">
        <v>0.1</v>
      </c>
      <c r="K473" s="132">
        <v>42656</v>
      </c>
      <c r="L473" s="132">
        <v>42654</v>
      </c>
      <c r="M473" s="130" t="s">
        <v>270</v>
      </c>
      <c r="N473" s="130" t="s">
        <v>267</v>
      </c>
      <c r="O473" s="129" t="s">
        <v>26</v>
      </c>
      <c r="P473" s="176" t="s">
        <v>24</v>
      </c>
      <c r="Q473" s="114" t="s">
        <v>1503</v>
      </c>
      <c r="R473" s="126"/>
      <c r="S473" s="108"/>
    </row>
    <row r="474" spans="1:19" ht="22.5">
      <c r="A474" s="112">
        <v>472</v>
      </c>
      <c r="B474" s="119">
        <v>42654</v>
      </c>
      <c r="C474" s="119" t="s">
        <v>43</v>
      </c>
      <c r="D474" s="119" t="s">
        <v>32</v>
      </c>
      <c r="E474" s="116" t="s">
        <v>840</v>
      </c>
      <c r="F474" s="115" t="s">
        <v>1504</v>
      </c>
      <c r="G474" s="126" t="s">
        <v>1505</v>
      </c>
      <c r="H474" s="126"/>
      <c r="I474" s="113" t="s">
        <v>30</v>
      </c>
      <c r="J474" s="126">
        <v>0.1</v>
      </c>
      <c r="K474" s="132">
        <v>42667</v>
      </c>
      <c r="L474" s="132">
        <v>42657</v>
      </c>
      <c r="M474" s="130" t="s">
        <v>270</v>
      </c>
      <c r="N474" s="130" t="s">
        <v>267</v>
      </c>
      <c r="O474" s="129" t="s">
        <v>26</v>
      </c>
      <c r="P474" s="176" t="s">
        <v>24</v>
      </c>
      <c r="Q474" s="114" t="s">
        <v>1506</v>
      </c>
      <c r="R474" s="126"/>
      <c r="S474" s="108"/>
    </row>
    <row r="475" spans="1:19">
      <c r="A475" s="112">
        <v>473</v>
      </c>
      <c r="B475" s="119">
        <v>42655</v>
      </c>
      <c r="C475" s="119" t="s">
        <v>43</v>
      </c>
      <c r="D475" s="119" t="s">
        <v>32</v>
      </c>
      <c r="E475" s="116" t="s">
        <v>840</v>
      </c>
      <c r="F475" s="115" t="s">
        <v>1507</v>
      </c>
      <c r="G475" s="115" t="s">
        <v>1508</v>
      </c>
      <c r="H475" s="126"/>
      <c r="I475" s="113" t="s">
        <v>28</v>
      </c>
      <c r="J475" s="126">
        <v>0.1</v>
      </c>
      <c r="K475" s="132">
        <v>42657</v>
      </c>
      <c r="L475" s="132">
        <v>42662</v>
      </c>
      <c r="M475" s="130" t="s">
        <v>270</v>
      </c>
      <c r="N475" s="130" t="s">
        <v>267</v>
      </c>
      <c r="O475" s="129" t="s">
        <v>26</v>
      </c>
      <c r="P475" s="176" t="s">
        <v>24</v>
      </c>
      <c r="Q475" s="114" t="s">
        <v>1509</v>
      </c>
      <c r="R475" s="126"/>
      <c r="S475" s="149" t="s">
        <v>1510</v>
      </c>
    </row>
    <row r="476" spans="1:19">
      <c r="A476" s="112">
        <v>474</v>
      </c>
      <c r="B476" s="119">
        <v>42655</v>
      </c>
      <c r="C476" s="119" t="s">
        <v>43</v>
      </c>
      <c r="D476" s="119" t="s">
        <v>32</v>
      </c>
      <c r="E476" s="116" t="s">
        <v>840</v>
      </c>
      <c r="F476" s="115" t="s">
        <v>186</v>
      </c>
      <c r="G476" s="126" t="s">
        <v>1511</v>
      </c>
      <c r="H476" s="126"/>
      <c r="I476" s="113" t="s">
        <v>28</v>
      </c>
      <c r="J476" s="126">
        <v>0.1</v>
      </c>
      <c r="K476" s="132">
        <v>42657</v>
      </c>
      <c r="L476" s="132">
        <v>42657</v>
      </c>
      <c r="M476" s="130" t="s">
        <v>270</v>
      </c>
      <c r="N476" s="130" t="s">
        <v>267</v>
      </c>
      <c r="O476" s="129" t="s">
        <v>26</v>
      </c>
      <c r="P476" s="176" t="s">
        <v>24</v>
      </c>
      <c r="Q476" s="114" t="s">
        <v>1512</v>
      </c>
      <c r="R476" s="126"/>
      <c r="S476" s="108"/>
    </row>
    <row r="477" spans="1:19">
      <c r="A477" s="112">
        <v>475</v>
      </c>
      <c r="B477" s="119">
        <v>42656</v>
      </c>
      <c r="C477" s="119" t="s">
        <v>43</v>
      </c>
      <c r="D477" s="119" t="s">
        <v>32</v>
      </c>
      <c r="E477" s="116" t="s">
        <v>840</v>
      </c>
      <c r="F477" s="115" t="s">
        <v>1513</v>
      </c>
      <c r="G477" s="126" t="s">
        <v>1514</v>
      </c>
      <c r="H477" s="126"/>
      <c r="I477" s="113" t="s">
        <v>28</v>
      </c>
      <c r="J477" s="126">
        <v>0.1</v>
      </c>
      <c r="K477" s="132">
        <v>42657</v>
      </c>
      <c r="L477" s="132">
        <v>42657</v>
      </c>
      <c r="M477" s="130" t="s">
        <v>270</v>
      </c>
      <c r="N477" s="130" t="s">
        <v>267</v>
      </c>
      <c r="O477" s="129" t="s">
        <v>26</v>
      </c>
      <c r="P477" s="176" t="s">
        <v>24</v>
      </c>
      <c r="Q477" s="114" t="s">
        <v>1515</v>
      </c>
      <c r="R477" s="126"/>
      <c r="S477" s="108"/>
    </row>
    <row r="478" spans="1:19">
      <c r="A478" s="112">
        <v>476</v>
      </c>
      <c r="B478" s="119">
        <v>42657</v>
      </c>
      <c r="C478" s="119" t="s">
        <v>43</v>
      </c>
      <c r="D478" s="119" t="s">
        <v>32</v>
      </c>
      <c r="E478" s="116" t="s">
        <v>840</v>
      </c>
      <c r="F478" s="115" t="s">
        <v>1516</v>
      </c>
      <c r="G478" s="115" t="s">
        <v>1517</v>
      </c>
      <c r="H478" s="126"/>
      <c r="I478" s="113" t="s">
        <v>28</v>
      </c>
      <c r="J478" s="126">
        <v>0.1</v>
      </c>
      <c r="K478" s="132">
        <v>42664</v>
      </c>
      <c r="L478" s="132">
        <v>42662</v>
      </c>
      <c r="M478" s="130" t="s">
        <v>270</v>
      </c>
      <c r="N478" s="130" t="s">
        <v>267</v>
      </c>
      <c r="O478" s="129" t="s">
        <v>26</v>
      </c>
      <c r="P478" s="176" t="s">
        <v>24</v>
      </c>
      <c r="Q478" s="114" t="s">
        <v>1518</v>
      </c>
      <c r="R478" s="126"/>
      <c r="S478" s="108"/>
    </row>
    <row r="479" spans="1:19" ht="56.25">
      <c r="A479" s="112">
        <v>477</v>
      </c>
      <c r="B479" s="119">
        <v>42660</v>
      </c>
      <c r="C479" s="116" t="s">
        <v>378</v>
      </c>
      <c r="D479" s="116" t="s">
        <v>379</v>
      </c>
      <c r="E479" s="116" t="s">
        <v>840</v>
      </c>
      <c r="F479" s="115" t="s">
        <v>1519</v>
      </c>
      <c r="G479" s="126" t="s">
        <v>1520</v>
      </c>
      <c r="H479" s="126"/>
      <c r="I479" s="113" t="s">
        <v>30</v>
      </c>
      <c r="J479" s="126">
        <v>0.1</v>
      </c>
      <c r="K479" s="132"/>
      <c r="L479" s="132">
        <v>42662</v>
      </c>
      <c r="M479" s="130" t="s">
        <v>587</v>
      </c>
      <c r="N479" s="130" t="s">
        <v>267</v>
      </c>
      <c r="O479" s="129" t="s">
        <v>26</v>
      </c>
      <c r="P479" s="176" t="s">
        <v>24</v>
      </c>
      <c r="Q479" s="114" t="s">
        <v>1521</v>
      </c>
      <c r="R479" s="126"/>
      <c r="S479" s="108"/>
    </row>
    <row r="480" spans="1:19" ht="33.75">
      <c r="A480" s="112">
        <v>478</v>
      </c>
      <c r="B480" s="119">
        <v>42660</v>
      </c>
      <c r="C480" s="116" t="s">
        <v>378</v>
      </c>
      <c r="D480" s="116" t="s">
        <v>379</v>
      </c>
      <c r="E480" s="116" t="s">
        <v>840</v>
      </c>
      <c r="F480" s="115" t="s">
        <v>1522</v>
      </c>
      <c r="G480" s="126" t="s">
        <v>1523</v>
      </c>
      <c r="H480" s="126"/>
      <c r="I480" s="113" t="s">
        <v>30</v>
      </c>
      <c r="J480" s="126">
        <v>0.1</v>
      </c>
      <c r="K480" s="132"/>
      <c r="L480" s="132">
        <v>42662</v>
      </c>
      <c r="M480" s="130" t="s">
        <v>587</v>
      </c>
      <c r="N480" s="130" t="s">
        <v>267</v>
      </c>
      <c r="O480" s="129" t="s">
        <v>26</v>
      </c>
      <c r="P480" s="176" t="s">
        <v>24</v>
      </c>
      <c r="Q480" s="114" t="s">
        <v>1521</v>
      </c>
      <c r="R480" s="126"/>
      <c r="S480" s="108"/>
    </row>
    <row r="481" spans="1:19" ht="22.5">
      <c r="A481" s="112">
        <v>479</v>
      </c>
      <c r="B481" s="119">
        <v>42660</v>
      </c>
      <c r="C481" s="116" t="s">
        <v>1149</v>
      </c>
      <c r="D481" s="116" t="s">
        <v>379</v>
      </c>
      <c r="E481" s="116" t="s">
        <v>840</v>
      </c>
      <c r="F481" s="115" t="s">
        <v>1524</v>
      </c>
      <c r="G481" s="126" t="s">
        <v>1525</v>
      </c>
      <c r="H481" s="126"/>
      <c r="I481" s="113" t="s">
        <v>30</v>
      </c>
      <c r="J481" s="126">
        <v>0.1</v>
      </c>
      <c r="K481" s="132"/>
      <c r="L481" s="132">
        <v>42662</v>
      </c>
      <c r="M481" s="130" t="s">
        <v>587</v>
      </c>
      <c r="N481" s="130" t="s">
        <v>267</v>
      </c>
      <c r="O481" s="129" t="s">
        <v>26</v>
      </c>
      <c r="P481" s="176" t="s">
        <v>24</v>
      </c>
      <c r="Q481" s="114" t="s">
        <v>1521</v>
      </c>
      <c r="R481" s="126"/>
      <c r="S481" s="1"/>
    </row>
    <row r="482" spans="1:19">
      <c r="A482" s="112">
        <v>480</v>
      </c>
      <c r="B482" s="119">
        <v>42661</v>
      </c>
      <c r="C482" s="116" t="s">
        <v>1526</v>
      </c>
      <c r="D482" s="116" t="s">
        <v>590</v>
      </c>
      <c r="E482" s="116" t="s">
        <v>840</v>
      </c>
      <c r="F482" s="108"/>
      <c r="G482" s="126" t="s">
        <v>1527</v>
      </c>
      <c r="H482" s="126"/>
      <c r="I482" s="113" t="s">
        <v>28</v>
      </c>
      <c r="J482" s="126"/>
      <c r="K482" s="132">
        <v>42661</v>
      </c>
      <c r="L482" s="132">
        <v>42661</v>
      </c>
      <c r="M482" s="130" t="s">
        <v>275</v>
      </c>
      <c r="N482" s="130" t="s">
        <v>267</v>
      </c>
      <c r="O482" s="129" t="s">
        <v>26</v>
      </c>
      <c r="P482" s="176" t="s">
        <v>24</v>
      </c>
      <c r="Q482" s="114" t="s">
        <v>1528</v>
      </c>
      <c r="R482" s="126"/>
      <c r="S482" s="1"/>
    </row>
    <row r="483" spans="1:19">
      <c r="A483" s="112">
        <v>481</v>
      </c>
      <c r="B483" s="119">
        <v>42661</v>
      </c>
      <c r="C483" s="119" t="s">
        <v>43</v>
      </c>
      <c r="D483" s="119" t="s">
        <v>32</v>
      </c>
      <c r="E483" s="116" t="s">
        <v>840</v>
      </c>
      <c r="F483" s="115" t="s">
        <v>1529</v>
      </c>
      <c r="G483" s="126" t="s">
        <v>1530</v>
      </c>
      <c r="H483" s="126"/>
      <c r="I483" s="113" t="s">
        <v>30</v>
      </c>
      <c r="J483" s="126">
        <v>0.1</v>
      </c>
      <c r="K483" s="132">
        <v>42673</v>
      </c>
      <c r="L483" s="132">
        <v>42662</v>
      </c>
      <c r="M483" s="130" t="s">
        <v>275</v>
      </c>
      <c r="N483" s="130" t="s">
        <v>267</v>
      </c>
      <c r="O483" s="129" t="s">
        <v>26</v>
      </c>
      <c r="P483" s="176" t="s">
        <v>24</v>
      </c>
      <c r="Q483" s="114" t="s">
        <v>1531</v>
      </c>
      <c r="R483" s="126"/>
      <c r="S483" s="1"/>
    </row>
    <row r="484" spans="1:19" ht="22.5">
      <c r="A484" s="112">
        <v>482</v>
      </c>
      <c r="B484" s="119">
        <v>42662</v>
      </c>
      <c r="C484" s="119" t="s">
        <v>43</v>
      </c>
      <c r="D484" s="119" t="s">
        <v>32</v>
      </c>
      <c r="E484" s="116" t="s">
        <v>840</v>
      </c>
      <c r="F484" s="115" t="s">
        <v>289</v>
      </c>
      <c r="G484" s="126" t="s">
        <v>290</v>
      </c>
      <c r="H484" s="126"/>
      <c r="I484" s="113" t="s">
        <v>28</v>
      </c>
      <c r="J484" s="126">
        <v>0.1</v>
      </c>
      <c r="K484" s="132">
        <v>42663</v>
      </c>
      <c r="L484" s="132">
        <v>42669</v>
      </c>
      <c r="M484" s="130" t="s">
        <v>275</v>
      </c>
      <c r="N484" s="130" t="s">
        <v>267</v>
      </c>
      <c r="O484" s="129" t="s">
        <v>26</v>
      </c>
      <c r="P484" s="176" t="s">
        <v>24</v>
      </c>
      <c r="Q484" s="114" t="s">
        <v>1532</v>
      </c>
      <c r="R484" s="126"/>
      <c r="S484" s="1"/>
    </row>
    <row r="485" spans="1:19" ht="33.75">
      <c r="A485" s="112">
        <v>483</v>
      </c>
      <c r="B485" s="119">
        <v>42662</v>
      </c>
      <c r="C485" s="122" t="s">
        <v>1533</v>
      </c>
      <c r="D485" s="116" t="s">
        <v>379</v>
      </c>
      <c r="E485" s="116" t="s">
        <v>840</v>
      </c>
      <c r="F485" s="115" t="s">
        <v>1534</v>
      </c>
      <c r="G485" s="126" t="s">
        <v>1535</v>
      </c>
      <c r="H485" s="126"/>
      <c r="I485" s="113" t="s">
        <v>30</v>
      </c>
      <c r="J485" s="126">
        <v>0.1</v>
      </c>
      <c r="K485" s="132"/>
      <c r="L485" s="132">
        <v>42669</v>
      </c>
      <c r="M485" s="130" t="s">
        <v>587</v>
      </c>
      <c r="N485" s="130" t="s">
        <v>267</v>
      </c>
      <c r="O485" s="129" t="s">
        <v>26</v>
      </c>
      <c r="P485" s="176" t="s">
        <v>24</v>
      </c>
      <c r="Q485" s="114" t="s">
        <v>1536</v>
      </c>
      <c r="R485" s="126"/>
      <c r="S485" s="1"/>
    </row>
    <row r="486" spans="1:19" ht="90">
      <c r="A486" s="112">
        <v>484</v>
      </c>
      <c r="B486" s="119">
        <v>42662</v>
      </c>
      <c r="C486" s="116" t="s">
        <v>436</v>
      </c>
      <c r="D486" s="116" t="s">
        <v>379</v>
      </c>
      <c r="E486" s="116" t="s">
        <v>840</v>
      </c>
      <c r="F486" s="115" t="s">
        <v>1537</v>
      </c>
      <c r="G486" s="126" t="s">
        <v>1538</v>
      </c>
      <c r="H486" s="126"/>
      <c r="I486" s="113" t="s">
        <v>30</v>
      </c>
      <c r="J486" s="126">
        <v>0.1</v>
      </c>
      <c r="K486" s="132"/>
      <c r="L486" s="132">
        <v>42669</v>
      </c>
      <c r="M486" s="130" t="s">
        <v>587</v>
      </c>
      <c r="N486" s="130" t="s">
        <v>267</v>
      </c>
      <c r="O486" s="129" t="s">
        <v>26</v>
      </c>
      <c r="P486" s="176" t="s">
        <v>24</v>
      </c>
      <c r="Q486" s="114" t="s">
        <v>1536</v>
      </c>
      <c r="R486" s="126"/>
      <c r="S486" s="1"/>
    </row>
    <row r="487" spans="1:19" ht="67.5">
      <c r="A487" s="112">
        <v>485</v>
      </c>
      <c r="B487" s="119">
        <v>42662</v>
      </c>
      <c r="C487" s="119" t="s">
        <v>43</v>
      </c>
      <c r="D487" s="119" t="s">
        <v>32</v>
      </c>
      <c r="E487" s="116" t="s">
        <v>840</v>
      </c>
      <c r="F487" s="115" t="s">
        <v>286</v>
      </c>
      <c r="G487" s="126" t="s">
        <v>287</v>
      </c>
      <c r="H487" s="126"/>
      <c r="I487" s="113" t="s">
        <v>28</v>
      </c>
      <c r="J487" s="126"/>
      <c r="K487" s="132">
        <v>42664</v>
      </c>
      <c r="L487" s="132">
        <v>42719</v>
      </c>
      <c r="M487" s="130" t="s">
        <v>275</v>
      </c>
      <c r="N487" s="130" t="s">
        <v>267</v>
      </c>
      <c r="O487" s="129" t="s">
        <v>26</v>
      </c>
      <c r="P487" s="118" t="s">
        <v>24</v>
      </c>
      <c r="Q487" s="114" t="s">
        <v>1539</v>
      </c>
      <c r="R487" s="126"/>
      <c r="S487" s="1"/>
    </row>
    <row r="488" spans="1:19" ht="56.25">
      <c r="A488" s="112">
        <v>486</v>
      </c>
      <c r="B488" s="119">
        <v>42663</v>
      </c>
      <c r="C488" s="116" t="s">
        <v>416</v>
      </c>
      <c r="D488" s="116" t="s">
        <v>379</v>
      </c>
      <c r="E488" s="116" t="s">
        <v>840</v>
      </c>
      <c r="F488" s="115" t="s">
        <v>1540</v>
      </c>
      <c r="G488" s="126" t="s">
        <v>1541</v>
      </c>
      <c r="H488" s="126"/>
      <c r="I488" s="113" t="s">
        <v>30</v>
      </c>
      <c r="J488" s="126">
        <v>0.1</v>
      </c>
      <c r="K488" s="132"/>
      <c r="L488" s="132" t="s">
        <v>1542</v>
      </c>
      <c r="M488" s="130" t="s">
        <v>587</v>
      </c>
      <c r="N488" s="130" t="s">
        <v>267</v>
      </c>
      <c r="O488" s="129" t="s">
        <v>26</v>
      </c>
      <c r="P488" s="176" t="s">
        <v>24</v>
      </c>
      <c r="Q488" s="114" t="s">
        <v>1536</v>
      </c>
      <c r="R488" s="126"/>
      <c r="S488" s="1"/>
    </row>
    <row r="489" spans="1:19">
      <c r="A489" s="112">
        <v>487</v>
      </c>
      <c r="B489" s="119">
        <v>42663</v>
      </c>
      <c r="C489" s="119" t="s">
        <v>43</v>
      </c>
      <c r="D489" s="119" t="s">
        <v>32</v>
      </c>
      <c r="E489" s="116" t="s">
        <v>840</v>
      </c>
      <c r="F489" s="115" t="s">
        <v>1543</v>
      </c>
      <c r="G489" s="115" t="s">
        <v>1544</v>
      </c>
      <c r="H489" s="126"/>
      <c r="I489" s="113" t="s">
        <v>30</v>
      </c>
      <c r="J489" s="126">
        <v>0.1</v>
      </c>
      <c r="K489" s="132">
        <v>42671</v>
      </c>
      <c r="L489" s="132">
        <v>42669</v>
      </c>
      <c r="M489" s="130" t="s">
        <v>275</v>
      </c>
      <c r="N489" s="130" t="s">
        <v>267</v>
      </c>
      <c r="O489" s="129" t="s">
        <v>26</v>
      </c>
      <c r="P489" s="176" t="s">
        <v>24</v>
      </c>
      <c r="Q489" s="114" t="s">
        <v>1545</v>
      </c>
      <c r="R489" s="126"/>
      <c r="S489" s="1"/>
    </row>
    <row r="490" spans="1:19">
      <c r="A490" s="112">
        <v>488</v>
      </c>
      <c r="B490" s="119">
        <v>42664</v>
      </c>
      <c r="C490" s="119" t="s">
        <v>43</v>
      </c>
      <c r="D490" s="119" t="s">
        <v>32</v>
      </c>
      <c r="E490" s="116" t="s">
        <v>840</v>
      </c>
      <c r="F490" s="115" t="s">
        <v>1546</v>
      </c>
      <c r="G490" s="126" t="s">
        <v>1547</v>
      </c>
      <c r="H490" s="126"/>
      <c r="I490" s="113" t="s">
        <v>30</v>
      </c>
      <c r="J490" s="126">
        <v>0.1</v>
      </c>
      <c r="K490" s="132">
        <v>42669</v>
      </c>
      <c r="L490" s="132">
        <v>42669</v>
      </c>
      <c r="M490" s="130" t="s">
        <v>275</v>
      </c>
      <c r="N490" s="130" t="s">
        <v>267</v>
      </c>
      <c r="O490" s="129" t="s">
        <v>26</v>
      </c>
      <c r="P490" s="176" t="s">
        <v>24</v>
      </c>
      <c r="Q490" s="114" t="s">
        <v>1548</v>
      </c>
      <c r="R490" s="126"/>
      <c r="S490" s="1"/>
    </row>
    <row r="491" spans="1:19">
      <c r="A491" s="112">
        <v>489</v>
      </c>
      <c r="B491" s="119">
        <v>42664</v>
      </c>
      <c r="C491" s="119" t="s">
        <v>43</v>
      </c>
      <c r="D491" s="119" t="s">
        <v>32</v>
      </c>
      <c r="E491" s="116" t="s">
        <v>840</v>
      </c>
      <c r="F491" s="115" t="s">
        <v>1549</v>
      </c>
      <c r="G491" s="126" t="s">
        <v>1550</v>
      </c>
      <c r="H491" s="126"/>
      <c r="I491" s="113" t="s">
        <v>28</v>
      </c>
      <c r="J491" s="126">
        <v>0.1</v>
      </c>
      <c r="K491" s="132">
        <v>42669</v>
      </c>
      <c r="L491" s="132">
        <v>42669</v>
      </c>
      <c r="M491" s="130" t="s">
        <v>275</v>
      </c>
      <c r="N491" s="130" t="s">
        <v>267</v>
      </c>
      <c r="O491" s="129" t="s">
        <v>26</v>
      </c>
      <c r="P491" s="176" t="s">
        <v>24</v>
      </c>
      <c r="Q491" s="114" t="s">
        <v>1551</v>
      </c>
      <c r="R491" s="126"/>
      <c r="S491" s="1"/>
    </row>
    <row r="492" spans="1:19">
      <c r="A492" s="112">
        <v>490</v>
      </c>
      <c r="B492" s="119">
        <v>42664</v>
      </c>
      <c r="C492" s="119" t="s">
        <v>43</v>
      </c>
      <c r="D492" s="119" t="s">
        <v>32</v>
      </c>
      <c r="E492" s="116" t="s">
        <v>840</v>
      </c>
      <c r="F492" s="115" t="s">
        <v>1552</v>
      </c>
      <c r="G492" s="126" t="s">
        <v>1553</v>
      </c>
      <c r="H492" s="126"/>
      <c r="I492" s="113" t="s">
        <v>30</v>
      </c>
      <c r="J492" s="126">
        <v>0.1</v>
      </c>
      <c r="K492" s="132">
        <v>42673</v>
      </c>
      <c r="L492" s="132">
        <v>42669</v>
      </c>
      <c r="M492" s="130" t="s">
        <v>275</v>
      </c>
      <c r="N492" s="130" t="s">
        <v>267</v>
      </c>
      <c r="O492" s="129" t="s">
        <v>26</v>
      </c>
      <c r="P492" s="176" t="s">
        <v>24</v>
      </c>
      <c r="Q492" s="114" t="s">
        <v>1554</v>
      </c>
      <c r="R492" s="126"/>
      <c r="S492" s="1"/>
    </row>
    <row r="493" spans="1:19">
      <c r="A493" s="112">
        <v>491</v>
      </c>
      <c r="B493" s="119">
        <v>42667</v>
      </c>
      <c r="C493" s="119" t="s">
        <v>43</v>
      </c>
      <c r="D493" s="119" t="s">
        <v>32</v>
      </c>
      <c r="E493" s="116" t="s">
        <v>840</v>
      </c>
      <c r="F493" s="115" t="s">
        <v>1555</v>
      </c>
      <c r="G493" s="115" t="s">
        <v>1556</v>
      </c>
      <c r="H493" s="126"/>
      <c r="I493" s="113" t="s">
        <v>28</v>
      </c>
      <c r="J493" s="126"/>
      <c r="K493" s="132">
        <v>42667</v>
      </c>
      <c r="L493" s="132">
        <v>42667</v>
      </c>
      <c r="M493" s="130" t="s">
        <v>275</v>
      </c>
      <c r="N493" s="130" t="s">
        <v>267</v>
      </c>
      <c r="O493" s="129" t="s">
        <v>26</v>
      </c>
      <c r="P493" s="118" t="s">
        <v>139</v>
      </c>
      <c r="Q493" s="114" t="s">
        <v>1557</v>
      </c>
      <c r="R493" s="126"/>
      <c r="S493" s="1"/>
    </row>
    <row r="494" spans="1:19">
      <c r="A494" s="112">
        <v>492</v>
      </c>
      <c r="B494" s="119">
        <v>42668</v>
      </c>
      <c r="C494" s="119" t="s">
        <v>43</v>
      </c>
      <c r="D494" s="119" t="s">
        <v>32</v>
      </c>
      <c r="E494" s="116" t="s">
        <v>840</v>
      </c>
      <c r="F494" s="115" t="s">
        <v>1558</v>
      </c>
      <c r="G494" s="115" t="s">
        <v>1559</v>
      </c>
      <c r="H494" s="126"/>
      <c r="I494" s="113" t="s">
        <v>28</v>
      </c>
      <c r="J494" s="126">
        <v>0.1</v>
      </c>
      <c r="K494" s="132">
        <v>42671</v>
      </c>
      <c r="L494" s="132">
        <v>42705</v>
      </c>
      <c r="M494" s="130" t="s">
        <v>275</v>
      </c>
      <c r="N494" s="130" t="s">
        <v>267</v>
      </c>
      <c r="O494" s="129" t="s">
        <v>26</v>
      </c>
      <c r="P494" s="118" t="s">
        <v>24</v>
      </c>
      <c r="Q494" s="114" t="s">
        <v>1560</v>
      </c>
      <c r="R494" s="126"/>
      <c r="S494" s="1"/>
    </row>
    <row r="495" spans="1:19">
      <c r="A495" s="112">
        <v>493</v>
      </c>
      <c r="B495" s="119">
        <v>42663</v>
      </c>
      <c r="C495" s="116" t="s">
        <v>982</v>
      </c>
      <c r="D495" s="116" t="s">
        <v>379</v>
      </c>
      <c r="E495" s="116" t="s">
        <v>840</v>
      </c>
      <c r="F495" s="115" t="s">
        <v>1561</v>
      </c>
      <c r="G495" s="126"/>
      <c r="H495" s="126"/>
      <c r="I495" s="113" t="s">
        <v>28</v>
      </c>
      <c r="J495" s="126">
        <v>0.1</v>
      </c>
      <c r="K495" s="132">
        <v>42673</v>
      </c>
      <c r="L495" s="132">
        <v>42675</v>
      </c>
      <c r="M495" s="130" t="s">
        <v>587</v>
      </c>
      <c r="N495" s="130" t="s">
        <v>267</v>
      </c>
      <c r="O495" s="129" t="s">
        <v>25</v>
      </c>
      <c r="P495" s="176" t="s">
        <v>24</v>
      </c>
      <c r="Q495" s="114" t="s">
        <v>1562</v>
      </c>
      <c r="R495" s="126"/>
      <c r="S495" s="1"/>
    </row>
    <row r="496" spans="1:19" ht="22.5">
      <c r="A496" s="112">
        <v>494</v>
      </c>
      <c r="B496" s="119">
        <v>42674</v>
      </c>
      <c r="C496" s="116" t="s">
        <v>832</v>
      </c>
      <c r="D496" s="116" t="s">
        <v>379</v>
      </c>
      <c r="E496" s="116" t="s">
        <v>840</v>
      </c>
      <c r="F496" s="115" t="s">
        <v>1563</v>
      </c>
      <c r="G496" s="126" t="s">
        <v>1564</v>
      </c>
      <c r="H496" s="126" t="s">
        <v>1565</v>
      </c>
      <c r="I496" s="113" t="s">
        <v>30</v>
      </c>
      <c r="J496" s="126">
        <v>0.1</v>
      </c>
      <c r="K496" s="132"/>
      <c r="L496" s="132">
        <v>42684</v>
      </c>
      <c r="M496" s="130" t="s">
        <v>587</v>
      </c>
      <c r="N496" s="130" t="s">
        <v>267</v>
      </c>
      <c r="O496" s="129" t="s">
        <v>26</v>
      </c>
      <c r="P496" s="176" t="s">
        <v>24</v>
      </c>
      <c r="Q496" s="114" t="s">
        <v>1566</v>
      </c>
      <c r="R496" s="126"/>
      <c r="S496" s="1"/>
    </row>
    <row r="497" spans="1:20">
      <c r="A497" s="112">
        <v>495</v>
      </c>
      <c r="B497" s="119">
        <v>42671</v>
      </c>
      <c r="C497" s="119" t="s">
        <v>43</v>
      </c>
      <c r="D497" s="119" t="s">
        <v>32</v>
      </c>
      <c r="E497" s="116" t="s">
        <v>840</v>
      </c>
      <c r="F497" s="115" t="s">
        <v>1567</v>
      </c>
      <c r="G497" s="115" t="s">
        <v>1568</v>
      </c>
      <c r="H497" s="126"/>
      <c r="I497" s="113" t="s">
        <v>30</v>
      </c>
      <c r="J497" s="126">
        <v>0.1</v>
      </c>
      <c r="K497" s="132">
        <v>42676</v>
      </c>
      <c r="L497" s="132">
        <v>42684</v>
      </c>
      <c r="M497" s="130" t="s">
        <v>275</v>
      </c>
      <c r="N497" s="130" t="s">
        <v>267</v>
      </c>
      <c r="O497" s="129" t="s">
        <v>26</v>
      </c>
      <c r="P497" s="118" t="s">
        <v>24</v>
      </c>
      <c r="Q497" s="114" t="s">
        <v>1569</v>
      </c>
      <c r="R497" s="126"/>
      <c r="S497" s="108"/>
      <c r="T497" s="104"/>
    </row>
    <row r="498" spans="1:20">
      <c r="A498" s="112">
        <v>496</v>
      </c>
      <c r="B498" s="119">
        <v>42671</v>
      </c>
      <c r="C498" s="119" t="s">
        <v>43</v>
      </c>
      <c r="D498" s="119" t="s">
        <v>32</v>
      </c>
      <c r="E498" s="116" t="s">
        <v>840</v>
      </c>
      <c r="F498" s="115" t="s">
        <v>1570</v>
      </c>
      <c r="G498" s="115" t="s">
        <v>1571</v>
      </c>
      <c r="H498" s="126"/>
      <c r="I498" s="113" t="s">
        <v>30</v>
      </c>
      <c r="J498" s="126">
        <v>0.1</v>
      </c>
      <c r="K498" s="132">
        <v>42676</v>
      </c>
      <c r="L498" s="132">
        <v>42684</v>
      </c>
      <c r="M498" s="130" t="s">
        <v>275</v>
      </c>
      <c r="N498" s="130" t="s">
        <v>267</v>
      </c>
      <c r="O498" s="129" t="s">
        <v>26</v>
      </c>
      <c r="P498" s="118" t="s">
        <v>24</v>
      </c>
      <c r="Q498" s="114" t="s">
        <v>1572</v>
      </c>
      <c r="R498" s="126"/>
      <c r="S498" s="108"/>
      <c r="T498" s="104"/>
    </row>
    <row r="499" spans="1:20">
      <c r="A499" s="112">
        <v>497</v>
      </c>
      <c r="B499" s="119">
        <v>42674</v>
      </c>
      <c r="C499" s="119" t="s">
        <v>43</v>
      </c>
      <c r="D499" s="119" t="s">
        <v>32</v>
      </c>
      <c r="E499" s="116" t="s">
        <v>840</v>
      </c>
      <c r="F499" s="115" t="s">
        <v>1573</v>
      </c>
      <c r="G499" s="115" t="s">
        <v>1574</v>
      </c>
      <c r="H499" s="126"/>
      <c r="I499" s="113" t="s">
        <v>28</v>
      </c>
      <c r="J499" s="126">
        <v>0.1</v>
      </c>
      <c r="K499" s="132">
        <v>42677</v>
      </c>
      <c r="L499" s="132">
        <v>42684</v>
      </c>
      <c r="M499" s="130" t="s">
        <v>275</v>
      </c>
      <c r="N499" s="130" t="s">
        <v>267</v>
      </c>
      <c r="O499" s="129" t="s">
        <v>26</v>
      </c>
      <c r="P499" s="118" t="s">
        <v>24</v>
      </c>
      <c r="Q499" s="114" t="s">
        <v>1575</v>
      </c>
      <c r="R499" s="126"/>
      <c r="S499" s="108"/>
      <c r="T499" s="104"/>
    </row>
    <row r="500" spans="1:20">
      <c r="A500" s="112">
        <v>498</v>
      </c>
      <c r="B500" s="119">
        <v>42675</v>
      </c>
      <c r="C500" s="119" t="s">
        <v>43</v>
      </c>
      <c r="D500" s="119" t="s">
        <v>32</v>
      </c>
      <c r="E500" s="116" t="s">
        <v>840</v>
      </c>
      <c r="F500" s="115" t="s">
        <v>1576</v>
      </c>
      <c r="G500" s="115" t="s">
        <v>1577</v>
      </c>
      <c r="H500" s="126"/>
      <c r="I500" s="113" t="s">
        <v>28</v>
      </c>
      <c r="J500" s="126">
        <v>0.1</v>
      </c>
      <c r="K500" s="132">
        <v>42677</v>
      </c>
      <c r="L500" s="132">
        <v>42684</v>
      </c>
      <c r="M500" s="130" t="s">
        <v>275</v>
      </c>
      <c r="N500" s="130" t="s">
        <v>267</v>
      </c>
      <c r="O500" s="129" t="s">
        <v>26</v>
      </c>
      <c r="P500" s="118" t="s">
        <v>24</v>
      </c>
      <c r="Q500" s="114" t="s">
        <v>1578</v>
      </c>
      <c r="R500" s="108"/>
      <c r="S500" s="108"/>
      <c r="T500" s="104"/>
    </row>
    <row r="501" spans="1:20" ht="33.75">
      <c r="A501" s="112">
        <v>499</v>
      </c>
      <c r="B501" s="119">
        <v>42676</v>
      </c>
      <c r="C501" s="116" t="s">
        <v>429</v>
      </c>
      <c r="D501" s="116" t="s">
        <v>379</v>
      </c>
      <c r="E501" s="116" t="s">
        <v>840</v>
      </c>
      <c r="F501" s="115" t="s">
        <v>1579</v>
      </c>
      <c r="G501" s="126" t="s">
        <v>1580</v>
      </c>
      <c r="H501" s="126" t="s">
        <v>1581</v>
      </c>
      <c r="I501" s="113" t="s">
        <v>30</v>
      </c>
      <c r="J501" s="126">
        <v>0.1</v>
      </c>
      <c r="K501" s="132"/>
      <c r="L501" s="132">
        <v>42684</v>
      </c>
      <c r="M501" s="130" t="s">
        <v>587</v>
      </c>
      <c r="N501" s="130" t="s">
        <v>267</v>
      </c>
      <c r="O501" s="129" t="s">
        <v>26</v>
      </c>
      <c r="P501" s="176" t="s">
        <v>24</v>
      </c>
      <c r="Q501" s="114" t="s">
        <v>1582</v>
      </c>
      <c r="R501" s="126"/>
      <c r="S501" s="108"/>
      <c r="T501" s="104"/>
    </row>
    <row r="502" spans="1:20">
      <c r="A502" s="112">
        <v>500</v>
      </c>
      <c r="B502" s="119">
        <v>42676</v>
      </c>
      <c r="C502" s="119" t="s">
        <v>43</v>
      </c>
      <c r="D502" s="119" t="s">
        <v>32</v>
      </c>
      <c r="E502" s="116" t="s">
        <v>840</v>
      </c>
      <c r="F502" s="115" t="s">
        <v>1583</v>
      </c>
      <c r="G502" s="115" t="s">
        <v>1584</v>
      </c>
      <c r="H502" s="126"/>
      <c r="I502" s="113" t="s">
        <v>28</v>
      </c>
      <c r="J502" s="126">
        <v>0.1</v>
      </c>
      <c r="K502" s="132">
        <v>42677</v>
      </c>
      <c r="L502" s="132">
        <v>42684</v>
      </c>
      <c r="M502" s="130" t="s">
        <v>275</v>
      </c>
      <c r="N502" s="130" t="s">
        <v>267</v>
      </c>
      <c r="O502" s="129" t="s">
        <v>26</v>
      </c>
      <c r="P502" s="118" t="s">
        <v>24</v>
      </c>
      <c r="Q502" s="114" t="s">
        <v>1585</v>
      </c>
      <c r="R502" s="108"/>
      <c r="S502" s="108"/>
      <c r="T502" s="104"/>
    </row>
    <row r="503" spans="1:20">
      <c r="A503" s="112">
        <v>501</v>
      </c>
      <c r="B503" s="119">
        <v>42676</v>
      </c>
      <c r="C503" s="119" t="s">
        <v>43</v>
      </c>
      <c r="D503" s="119" t="s">
        <v>32</v>
      </c>
      <c r="E503" s="116" t="s">
        <v>840</v>
      </c>
      <c r="F503" s="115" t="s">
        <v>1586</v>
      </c>
      <c r="G503" s="115" t="s">
        <v>1587</v>
      </c>
      <c r="H503" s="126"/>
      <c r="I503" s="113" t="s">
        <v>30</v>
      </c>
      <c r="J503" s="126">
        <v>0.1</v>
      </c>
      <c r="K503" s="132">
        <v>42678</v>
      </c>
      <c r="L503" s="132">
        <v>42684</v>
      </c>
      <c r="M503" s="130" t="s">
        <v>275</v>
      </c>
      <c r="N503" s="130" t="s">
        <v>267</v>
      </c>
      <c r="O503" s="129" t="s">
        <v>26</v>
      </c>
      <c r="P503" s="118" t="s">
        <v>24</v>
      </c>
      <c r="Q503" s="114" t="s">
        <v>1588</v>
      </c>
      <c r="R503" s="108"/>
      <c r="S503" s="108"/>
      <c r="T503" s="104"/>
    </row>
    <row r="504" spans="1:20" ht="33.75">
      <c r="A504" s="112">
        <v>502</v>
      </c>
      <c r="B504" s="119">
        <v>42677</v>
      </c>
      <c r="C504" s="119" t="s">
        <v>43</v>
      </c>
      <c r="D504" s="119" t="s">
        <v>32</v>
      </c>
      <c r="E504" s="116" t="s">
        <v>840</v>
      </c>
      <c r="F504" s="115" t="s">
        <v>1589</v>
      </c>
      <c r="G504" s="126" t="s">
        <v>1590</v>
      </c>
      <c r="H504" s="126"/>
      <c r="I504" s="113" t="s">
        <v>28</v>
      </c>
      <c r="J504" s="126">
        <v>0.1</v>
      </c>
      <c r="K504" s="132">
        <v>42678</v>
      </c>
      <c r="L504" s="132">
        <v>42684</v>
      </c>
      <c r="M504" s="130" t="s">
        <v>275</v>
      </c>
      <c r="N504" s="130" t="s">
        <v>267</v>
      </c>
      <c r="O504" s="129" t="s">
        <v>26</v>
      </c>
      <c r="P504" s="118" t="s">
        <v>24</v>
      </c>
      <c r="Q504" s="114" t="s">
        <v>1591</v>
      </c>
      <c r="R504" s="108"/>
      <c r="S504" s="108"/>
      <c r="T504" s="106" t="s">
        <v>337</v>
      </c>
    </row>
    <row r="505" spans="1:20" ht="22.5">
      <c r="A505" s="112">
        <v>503</v>
      </c>
      <c r="B505" s="119">
        <v>42677</v>
      </c>
      <c r="C505" s="119" t="s">
        <v>43</v>
      </c>
      <c r="D505" s="119" t="s">
        <v>32</v>
      </c>
      <c r="E505" s="116" t="s">
        <v>840</v>
      </c>
      <c r="F505" s="115" t="s">
        <v>1592</v>
      </c>
      <c r="G505" s="126" t="s">
        <v>1593</v>
      </c>
      <c r="H505" s="126"/>
      <c r="I505" s="113" t="s">
        <v>30</v>
      </c>
      <c r="J505" s="126">
        <v>0.1</v>
      </c>
      <c r="K505" s="132">
        <v>42682</v>
      </c>
      <c r="L505" s="132">
        <v>42684</v>
      </c>
      <c r="M505" s="130" t="s">
        <v>275</v>
      </c>
      <c r="N505" s="130" t="s">
        <v>267</v>
      </c>
      <c r="O505" s="129" t="s">
        <v>26</v>
      </c>
      <c r="P505" s="118" t="s">
        <v>24</v>
      </c>
      <c r="Q505" s="114" t="s">
        <v>1594</v>
      </c>
      <c r="R505" s="108"/>
      <c r="S505" s="108"/>
      <c r="T505" s="104"/>
    </row>
    <row r="506" spans="1:20" ht="33.75">
      <c r="A506" s="112">
        <v>504</v>
      </c>
      <c r="B506" s="119">
        <v>42677</v>
      </c>
      <c r="C506" s="119" t="s">
        <v>43</v>
      </c>
      <c r="D506" s="119" t="s">
        <v>32</v>
      </c>
      <c r="E506" s="116" t="s">
        <v>840</v>
      </c>
      <c r="F506" s="115" t="s">
        <v>1595</v>
      </c>
      <c r="G506" s="126" t="s">
        <v>1596</v>
      </c>
      <c r="H506" s="126"/>
      <c r="I506" s="113" t="s">
        <v>30</v>
      </c>
      <c r="J506" s="126">
        <v>0.1</v>
      </c>
      <c r="K506" s="132">
        <v>42682</v>
      </c>
      <c r="L506" s="132">
        <v>42684</v>
      </c>
      <c r="M506" s="130" t="s">
        <v>275</v>
      </c>
      <c r="N506" s="130" t="s">
        <v>267</v>
      </c>
      <c r="O506" s="129" t="s">
        <v>26</v>
      </c>
      <c r="P506" s="118" t="s">
        <v>24</v>
      </c>
      <c r="Q506" s="114" t="s">
        <v>1597</v>
      </c>
      <c r="R506" s="108"/>
      <c r="S506" s="108"/>
      <c r="T506" s="104"/>
    </row>
    <row r="507" spans="1:20" ht="78.75">
      <c r="A507" s="112">
        <v>505</v>
      </c>
      <c r="B507" s="119">
        <v>42677</v>
      </c>
      <c r="C507" s="119" t="s">
        <v>43</v>
      </c>
      <c r="D507" s="119" t="s">
        <v>32</v>
      </c>
      <c r="E507" s="116" t="s">
        <v>840</v>
      </c>
      <c r="F507" s="115" t="s">
        <v>1598</v>
      </c>
      <c r="G507" s="126" t="s">
        <v>1599</v>
      </c>
      <c r="H507" s="126"/>
      <c r="I507" s="113" t="s">
        <v>30</v>
      </c>
      <c r="J507" s="126">
        <v>0.1</v>
      </c>
      <c r="K507" s="132">
        <v>42685</v>
      </c>
      <c r="L507" s="132">
        <v>42691</v>
      </c>
      <c r="M507" s="130" t="s">
        <v>275</v>
      </c>
      <c r="N507" s="130" t="s">
        <v>267</v>
      </c>
      <c r="O507" s="129" t="s">
        <v>26</v>
      </c>
      <c r="P507" s="118" t="s">
        <v>24</v>
      </c>
      <c r="Q507" s="114" t="s">
        <v>1600</v>
      </c>
      <c r="R507" s="108"/>
      <c r="S507" s="108"/>
      <c r="T507" s="106" t="s">
        <v>338</v>
      </c>
    </row>
    <row r="508" spans="1:20" ht="22.5">
      <c r="A508" s="112">
        <v>506</v>
      </c>
      <c r="B508" s="119">
        <v>42677</v>
      </c>
      <c r="C508" s="119" t="s">
        <v>43</v>
      </c>
      <c r="D508" s="119" t="s">
        <v>32</v>
      </c>
      <c r="E508" s="116" t="s">
        <v>840</v>
      </c>
      <c r="F508" s="196" t="s">
        <v>1601</v>
      </c>
      <c r="G508" s="126" t="s">
        <v>1602</v>
      </c>
      <c r="H508" s="126"/>
      <c r="I508" s="113" t="s">
        <v>30</v>
      </c>
      <c r="J508" s="126"/>
      <c r="K508" s="132">
        <v>42682</v>
      </c>
      <c r="L508" s="132"/>
      <c r="M508" s="130" t="s">
        <v>275</v>
      </c>
      <c r="N508" s="130" t="s">
        <v>267</v>
      </c>
      <c r="O508" s="129" t="s">
        <v>26</v>
      </c>
      <c r="P508" s="118" t="s">
        <v>27</v>
      </c>
      <c r="Q508" s="114" t="s">
        <v>1603</v>
      </c>
      <c r="R508" s="108"/>
      <c r="S508" s="108"/>
      <c r="T508" s="104"/>
    </row>
    <row r="509" spans="1:20" ht="33.75">
      <c r="A509" s="112">
        <v>507</v>
      </c>
      <c r="B509" s="119">
        <v>42678</v>
      </c>
      <c r="C509" s="119" t="s">
        <v>43</v>
      </c>
      <c r="D509" s="119" t="s">
        <v>32</v>
      </c>
      <c r="E509" s="116" t="s">
        <v>840</v>
      </c>
      <c r="F509" s="115" t="s">
        <v>1604</v>
      </c>
      <c r="G509" s="126" t="s">
        <v>1605</v>
      </c>
      <c r="H509" s="126"/>
      <c r="I509" s="113" t="s">
        <v>30</v>
      </c>
      <c r="J509" s="126">
        <v>0.1</v>
      </c>
      <c r="K509" s="132">
        <v>42684</v>
      </c>
      <c r="L509" s="132">
        <v>42684</v>
      </c>
      <c r="M509" s="130" t="s">
        <v>275</v>
      </c>
      <c r="N509" s="130" t="s">
        <v>267</v>
      </c>
      <c r="O509" s="129" t="s">
        <v>26</v>
      </c>
      <c r="P509" s="118" t="s">
        <v>24</v>
      </c>
      <c r="Q509" s="114" t="s">
        <v>1606</v>
      </c>
      <c r="R509" s="108"/>
      <c r="S509" s="108"/>
      <c r="T509" s="104"/>
    </row>
    <row r="510" spans="1:20" ht="22.5">
      <c r="A510" s="112">
        <v>508</v>
      </c>
      <c r="B510" s="119">
        <v>42678</v>
      </c>
      <c r="C510" s="119" t="s">
        <v>43</v>
      </c>
      <c r="D510" s="119" t="s">
        <v>32</v>
      </c>
      <c r="E510" s="116" t="s">
        <v>840</v>
      </c>
      <c r="F510" s="115" t="s">
        <v>1607</v>
      </c>
      <c r="G510" s="126" t="s">
        <v>1608</v>
      </c>
      <c r="H510" s="126"/>
      <c r="I510" s="113" t="s">
        <v>28</v>
      </c>
      <c r="J510" s="126">
        <v>0.1</v>
      </c>
      <c r="K510" s="132">
        <v>42684</v>
      </c>
      <c r="L510" s="132">
        <v>42690</v>
      </c>
      <c r="M510" s="130" t="s">
        <v>275</v>
      </c>
      <c r="N510" s="130" t="s">
        <v>267</v>
      </c>
      <c r="O510" s="129" t="s">
        <v>26</v>
      </c>
      <c r="P510" s="118" t="s">
        <v>24</v>
      </c>
      <c r="Q510" s="114" t="s">
        <v>1609</v>
      </c>
      <c r="R510" s="108"/>
      <c r="S510" s="108"/>
      <c r="T510" s="106" t="s">
        <v>339</v>
      </c>
    </row>
    <row r="511" spans="1:20" ht="22.5">
      <c r="A511" s="112">
        <v>509</v>
      </c>
      <c r="B511" s="119">
        <v>42678</v>
      </c>
      <c r="C511" s="119" t="s">
        <v>43</v>
      </c>
      <c r="D511" s="119" t="s">
        <v>32</v>
      </c>
      <c r="E511" s="116" t="s">
        <v>840</v>
      </c>
      <c r="F511" s="115" t="s">
        <v>1610</v>
      </c>
      <c r="G511" s="126" t="s">
        <v>1611</v>
      </c>
      <c r="H511" s="126"/>
      <c r="I511" s="113" t="s">
        <v>30</v>
      </c>
      <c r="J511" s="126">
        <v>0.1</v>
      </c>
      <c r="K511" s="132">
        <v>42684</v>
      </c>
      <c r="L511" s="132">
        <v>42684</v>
      </c>
      <c r="M511" s="130" t="s">
        <v>275</v>
      </c>
      <c r="N511" s="130" t="s">
        <v>267</v>
      </c>
      <c r="O511" s="129" t="s">
        <v>26</v>
      </c>
      <c r="P511" s="118" t="s">
        <v>24</v>
      </c>
      <c r="Q511" s="114" t="s">
        <v>1612</v>
      </c>
      <c r="R511" s="108"/>
      <c r="S511" s="108"/>
      <c r="T511" s="104"/>
    </row>
    <row r="512" spans="1:20">
      <c r="A512" s="112">
        <v>510</v>
      </c>
      <c r="B512" s="119">
        <v>42682</v>
      </c>
      <c r="C512" s="116" t="s">
        <v>429</v>
      </c>
      <c r="D512" s="116" t="s">
        <v>379</v>
      </c>
      <c r="E512" s="116" t="s">
        <v>840</v>
      </c>
      <c r="F512" s="115" t="s">
        <v>1613</v>
      </c>
      <c r="G512" s="126" t="s">
        <v>1614</v>
      </c>
      <c r="H512" s="126" t="s">
        <v>1615</v>
      </c>
      <c r="I512" s="113" t="s">
        <v>28</v>
      </c>
      <c r="J512" s="126">
        <v>0.1</v>
      </c>
      <c r="K512" s="119">
        <v>42682</v>
      </c>
      <c r="L512" s="132">
        <v>42684</v>
      </c>
      <c r="M512" s="130" t="s">
        <v>587</v>
      </c>
      <c r="N512" s="130" t="s">
        <v>267</v>
      </c>
      <c r="O512" s="129" t="s">
        <v>26</v>
      </c>
      <c r="P512" s="176" t="s">
        <v>24</v>
      </c>
      <c r="Q512" s="114" t="s">
        <v>1616</v>
      </c>
      <c r="R512" s="126"/>
      <c r="S512" s="108"/>
      <c r="T512" s="104"/>
    </row>
    <row r="513" spans="1:19" ht="67.5">
      <c r="A513" s="112">
        <v>511</v>
      </c>
      <c r="B513" s="119">
        <v>42682</v>
      </c>
      <c r="C513" s="116" t="s">
        <v>429</v>
      </c>
      <c r="D513" s="116" t="s">
        <v>379</v>
      </c>
      <c r="E513" s="116" t="s">
        <v>840</v>
      </c>
      <c r="F513" s="115" t="s">
        <v>478</v>
      </c>
      <c r="G513" s="126" t="s">
        <v>1617</v>
      </c>
      <c r="H513" s="126"/>
      <c r="I513" s="113" t="s">
        <v>28</v>
      </c>
      <c r="J513" s="126">
        <v>0.1</v>
      </c>
      <c r="K513" s="119">
        <v>42682</v>
      </c>
      <c r="L513" s="132">
        <v>42699</v>
      </c>
      <c r="M513" s="130" t="s">
        <v>587</v>
      </c>
      <c r="N513" s="130" t="s">
        <v>267</v>
      </c>
      <c r="O513" s="129" t="s">
        <v>25</v>
      </c>
      <c r="P513" s="176" t="s">
        <v>24</v>
      </c>
      <c r="Q513" s="114" t="s">
        <v>1616</v>
      </c>
      <c r="R513" s="126"/>
      <c r="S513" s="108"/>
    </row>
    <row r="514" spans="1:19">
      <c r="A514" s="112">
        <v>512</v>
      </c>
      <c r="B514" s="119">
        <v>42682</v>
      </c>
      <c r="C514" s="116" t="s">
        <v>982</v>
      </c>
      <c r="D514" s="116" t="s">
        <v>379</v>
      </c>
      <c r="E514" s="116" t="s">
        <v>840</v>
      </c>
      <c r="F514" s="115" t="s">
        <v>1618</v>
      </c>
      <c r="G514" s="126"/>
      <c r="H514" s="113" t="s">
        <v>936</v>
      </c>
      <c r="I514" s="113" t="s">
        <v>28</v>
      </c>
      <c r="J514" s="111">
        <v>0.1</v>
      </c>
      <c r="K514" s="119">
        <v>42683</v>
      </c>
      <c r="L514" s="131"/>
      <c r="M514" s="130" t="s">
        <v>587</v>
      </c>
      <c r="N514" s="130" t="s">
        <v>267</v>
      </c>
      <c r="O514" s="129" t="s">
        <v>26</v>
      </c>
      <c r="P514" s="176" t="s">
        <v>24</v>
      </c>
      <c r="Q514" s="114" t="s">
        <v>1112</v>
      </c>
      <c r="R514" s="108"/>
      <c r="S514" s="108"/>
    </row>
    <row r="515" spans="1:19" ht="22.5">
      <c r="A515" s="112">
        <v>513</v>
      </c>
      <c r="B515" s="119">
        <v>42683</v>
      </c>
      <c r="C515" s="116" t="s">
        <v>429</v>
      </c>
      <c r="D515" s="116" t="s">
        <v>379</v>
      </c>
      <c r="E515" s="116" t="s">
        <v>840</v>
      </c>
      <c r="F515" s="115" t="s">
        <v>1619</v>
      </c>
      <c r="G515" s="126" t="s">
        <v>1620</v>
      </c>
      <c r="H515" s="126" t="s">
        <v>1615</v>
      </c>
      <c r="I515" s="113" t="s">
        <v>30</v>
      </c>
      <c r="J515" s="126">
        <v>0.1</v>
      </c>
      <c r="K515" s="119"/>
      <c r="L515" s="132">
        <v>42684</v>
      </c>
      <c r="M515" s="130" t="s">
        <v>587</v>
      </c>
      <c r="N515" s="130" t="s">
        <v>267</v>
      </c>
      <c r="O515" s="129" t="s">
        <v>26</v>
      </c>
      <c r="P515" s="176" t="s">
        <v>24</v>
      </c>
      <c r="Q515" s="114" t="s">
        <v>1616</v>
      </c>
      <c r="R515" s="126"/>
      <c r="S515" s="108"/>
    </row>
    <row r="516" spans="1:19">
      <c r="A516" s="112">
        <v>514</v>
      </c>
      <c r="B516" s="119">
        <v>42683</v>
      </c>
      <c r="C516" s="116" t="s">
        <v>429</v>
      </c>
      <c r="D516" s="116" t="s">
        <v>379</v>
      </c>
      <c r="E516" s="116" t="s">
        <v>840</v>
      </c>
      <c r="F516" s="115" t="s">
        <v>1621</v>
      </c>
      <c r="G516" s="126" t="s">
        <v>1622</v>
      </c>
      <c r="H516" s="126" t="s">
        <v>1623</v>
      </c>
      <c r="I516" s="113" t="s">
        <v>30</v>
      </c>
      <c r="J516" s="126">
        <v>0.1</v>
      </c>
      <c r="K516" s="119"/>
      <c r="L516" s="132">
        <v>42684</v>
      </c>
      <c r="M516" s="130" t="s">
        <v>587</v>
      </c>
      <c r="N516" s="130" t="s">
        <v>267</v>
      </c>
      <c r="O516" s="129" t="s">
        <v>26</v>
      </c>
      <c r="P516" s="176" t="s">
        <v>24</v>
      </c>
      <c r="Q516" s="114" t="s">
        <v>1616</v>
      </c>
      <c r="R516" s="126"/>
      <c r="S516" s="108"/>
    </row>
    <row r="517" spans="1:19" ht="33.75">
      <c r="A517" s="112">
        <v>515</v>
      </c>
      <c r="B517" s="119">
        <v>42683</v>
      </c>
      <c r="C517" s="116" t="s">
        <v>429</v>
      </c>
      <c r="D517" s="116" t="s">
        <v>379</v>
      </c>
      <c r="E517" s="116" t="s">
        <v>840</v>
      </c>
      <c r="F517" s="115" t="s">
        <v>1385</v>
      </c>
      <c r="G517" s="126" t="s">
        <v>1624</v>
      </c>
      <c r="H517" s="126" t="s">
        <v>1615</v>
      </c>
      <c r="I517" s="113" t="s">
        <v>30</v>
      </c>
      <c r="J517" s="126">
        <v>0.1</v>
      </c>
      <c r="K517" s="119"/>
      <c r="L517" s="132">
        <v>42684</v>
      </c>
      <c r="M517" s="130" t="s">
        <v>587</v>
      </c>
      <c r="N517" s="130" t="s">
        <v>267</v>
      </c>
      <c r="O517" s="129" t="s">
        <v>26</v>
      </c>
      <c r="P517" s="176" t="s">
        <v>24</v>
      </c>
      <c r="Q517" s="114" t="s">
        <v>1616</v>
      </c>
      <c r="R517" s="126"/>
      <c r="S517" s="108"/>
    </row>
    <row r="518" spans="1:19" ht="67.5">
      <c r="A518" s="112">
        <v>516</v>
      </c>
      <c r="B518" s="119">
        <v>42683</v>
      </c>
      <c r="C518" s="116" t="s">
        <v>402</v>
      </c>
      <c r="D518" s="116" t="s">
        <v>379</v>
      </c>
      <c r="E518" s="116" t="s">
        <v>840</v>
      </c>
      <c r="F518" s="115" t="s">
        <v>1625</v>
      </c>
      <c r="G518" s="126" t="s">
        <v>1626</v>
      </c>
      <c r="H518" s="126"/>
      <c r="I518" s="113" t="s">
        <v>30</v>
      </c>
      <c r="J518" s="126">
        <v>0.1</v>
      </c>
      <c r="K518" s="136" t="s">
        <v>1627</v>
      </c>
      <c r="L518" s="132">
        <v>42691</v>
      </c>
      <c r="M518" s="130" t="s">
        <v>587</v>
      </c>
      <c r="N518" s="130" t="s">
        <v>267</v>
      </c>
      <c r="O518" s="129" t="s">
        <v>26</v>
      </c>
      <c r="P518" s="176" t="s">
        <v>24</v>
      </c>
      <c r="Q518" s="114" t="s">
        <v>1582</v>
      </c>
      <c r="R518" s="126"/>
      <c r="S518" s="108"/>
    </row>
    <row r="519" spans="1:19" ht="22.5">
      <c r="A519" s="112">
        <v>517</v>
      </c>
      <c r="B519" s="119">
        <v>42683</v>
      </c>
      <c r="C519" s="119" t="s">
        <v>43</v>
      </c>
      <c r="D519" s="119" t="s">
        <v>32</v>
      </c>
      <c r="E519" s="116" t="s">
        <v>840</v>
      </c>
      <c r="F519" s="115" t="s">
        <v>1628</v>
      </c>
      <c r="G519" s="126" t="s">
        <v>1629</v>
      </c>
      <c r="H519" s="126"/>
      <c r="I519" s="113" t="s">
        <v>28</v>
      </c>
      <c r="J519" s="126">
        <v>0.1</v>
      </c>
      <c r="K519" s="132">
        <v>42683</v>
      </c>
      <c r="L519" s="132">
        <v>42692</v>
      </c>
      <c r="M519" s="130" t="s">
        <v>275</v>
      </c>
      <c r="N519" s="130" t="s">
        <v>267</v>
      </c>
      <c r="O519" s="129" t="s">
        <v>26</v>
      </c>
      <c r="P519" s="118" t="s">
        <v>24</v>
      </c>
      <c r="Q519" s="114" t="s">
        <v>1630</v>
      </c>
      <c r="R519" s="108"/>
      <c r="S519" s="108"/>
    </row>
    <row r="520" spans="1:19" ht="22.5">
      <c r="A520" s="112">
        <v>518</v>
      </c>
      <c r="B520" s="119">
        <v>42683</v>
      </c>
      <c r="C520" s="119" t="s">
        <v>43</v>
      </c>
      <c r="D520" s="119" t="s">
        <v>32</v>
      </c>
      <c r="E520" s="116" t="s">
        <v>840</v>
      </c>
      <c r="F520" s="115" t="s">
        <v>302</v>
      </c>
      <c r="G520" s="126" t="s">
        <v>1631</v>
      </c>
      <c r="H520" s="126"/>
      <c r="I520" s="113" t="s">
        <v>28</v>
      </c>
      <c r="J520" s="126">
        <v>0.1</v>
      </c>
      <c r="K520" s="132">
        <v>42683</v>
      </c>
      <c r="L520" s="132">
        <v>42692</v>
      </c>
      <c r="M520" s="130" t="s">
        <v>275</v>
      </c>
      <c r="N520" s="130" t="s">
        <v>267</v>
      </c>
      <c r="O520" s="129" t="s">
        <v>26</v>
      </c>
      <c r="P520" s="118" t="s">
        <v>24</v>
      </c>
      <c r="Q520" s="114" t="s">
        <v>1632</v>
      </c>
      <c r="R520" s="108"/>
      <c r="S520" s="108"/>
    </row>
    <row r="521" spans="1:19" ht="45">
      <c r="A521" s="112">
        <v>519</v>
      </c>
      <c r="B521" s="119">
        <v>42669</v>
      </c>
      <c r="C521" s="116" t="s">
        <v>402</v>
      </c>
      <c r="D521" s="116" t="s">
        <v>379</v>
      </c>
      <c r="E521" s="116" t="s">
        <v>840</v>
      </c>
      <c r="F521" s="115" t="s">
        <v>1633</v>
      </c>
      <c r="G521" s="126" t="s">
        <v>1634</v>
      </c>
      <c r="H521" s="126"/>
      <c r="I521" s="113" t="s">
        <v>30</v>
      </c>
      <c r="J521" s="126">
        <v>0.1</v>
      </c>
      <c r="K521" s="119"/>
      <c r="L521" s="132" t="s">
        <v>1635</v>
      </c>
      <c r="M521" s="130" t="s">
        <v>587</v>
      </c>
      <c r="N521" s="130" t="s">
        <v>267</v>
      </c>
      <c r="O521" s="129" t="s">
        <v>26</v>
      </c>
      <c r="P521" s="176" t="s">
        <v>27</v>
      </c>
      <c r="Q521" s="114" t="s">
        <v>1582</v>
      </c>
      <c r="R521" s="126"/>
      <c r="S521" s="108"/>
    </row>
    <row r="522" spans="1:19" ht="22.5">
      <c r="A522" s="112">
        <v>520</v>
      </c>
      <c r="B522" s="119">
        <v>42688</v>
      </c>
      <c r="C522" s="119" t="s">
        <v>43</v>
      </c>
      <c r="D522" s="119" t="s">
        <v>32</v>
      </c>
      <c r="E522" s="116" t="s">
        <v>840</v>
      </c>
      <c r="F522" s="115" t="s">
        <v>1636</v>
      </c>
      <c r="G522" s="126" t="s">
        <v>1637</v>
      </c>
      <c r="H522" s="126"/>
      <c r="I522" s="113" t="s">
        <v>30</v>
      </c>
      <c r="J522" s="126">
        <v>9</v>
      </c>
      <c r="K522" s="132">
        <v>42719</v>
      </c>
      <c r="L522" s="132">
        <v>42719</v>
      </c>
      <c r="M522" s="130" t="s">
        <v>275</v>
      </c>
      <c r="N522" s="130" t="s">
        <v>267</v>
      </c>
      <c r="O522" s="129" t="s">
        <v>26</v>
      </c>
      <c r="P522" s="176" t="s">
        <v>24</v>
      </c>
      <c r="Q522" s="114" t="s">
        <v>1638</v>
      </c>
      <c r="R522" s="126"/>
      <c r="S522" s="149" t="s">
        <v>570</v>
      </c>
    </row>
    <row r="523" spans="1:19" ht="45">
      <c r="A523" s="112">
        <v>521</v>
      </c>
      <c r="B523" s="119">
        <v>42688</v>
      </c>
      <c r="C523" s="119" t="s">
        <v>43</v>
      </c>
      <c r="D523" s="119" t="s">
        <v>32</v>
      </c>
      <c r="E523" s="116" t="s">
        <v>840</v>
      </c>
      <c r="F523" s="115" t="s">
        <v>303</v>
      </c>
      <c r="G523" s="126" t="s">
        <v>1639</v>
      </c>
      <c r="H523" s="126"/>
      <c r="I523" s="113" t="s">
        <v>30</v>
      </c>
      <c r="J523" s="126">
        <v>0.1</v>
      </c>
      <c r="K523" s="132">
        <v>42692</v>
      </c>
      <c r="L523" s="132">
        <v>42692</v>
      </c>
      <c r="M523" s="130" t="s">
        <v>275</v>
      </c>
      <c r="N523" s="130" t="s">
        <v>267</v>
      </c>
      <c r="O523" s="129" t="s">
        <v>26</v>
      </c>
      <c r="P523" s="176" t="s">
        <v>24</v>
      </c>
      <c r="Q523" s="114" t="s">
        <v>1640</v>
      </c>
      <c r="R523" s="126"/>
      <c r="S523" s="108"/>
    </row>
    <row r="524" spans="1:19">
      <c r="A524" s="112">
        <v>522</v>
      </c>
      <c r="B524" s="119">
        <v>42688</v>
      </c>
      <c r="C524" s="119" t="s">
        <v>43</v>
      </c>
      <c r="D524" s="119" t="s">
        <v>32</v>
      </c>
      <c r="E524" s="116" t="s">
        <v>840</v>
      </c>
      <c r="F524" s="115" t="s">
        <v>1641</v>
      </c>
      <c r="G524" s="115" t="s">
        <v>1642</v>
      </c>
      <c r="H524" s="126"/>
      <c r="I524" s="113" t="s">
        <v>30</v>
      </c>
      <c r="J524" s="126">
        <v>0.1</v>
      </c>
      <c r="K524" s="132">
        <v>42691</v>
      </c>
      <c r="L524" s="132">
        <v>42691</v>
      </c>
      <c r="M524" s="130" t="s">
        <v>275</v>
      </c>
      <c r="N524" s="130" t="s">
        <v>267</v>
      </c>
      <c r="O524" s="129" t="s">
        <v>26</v>
      </c>
      <c r="P524" s="176" t="s">
        <v>24</v>
      </c>
      <c r="Q524" s="114" t="s">
        <v>1643</v>
      </c>
      <c r="R524" s="126"/>
      <c r="S524" s="108"/>
    </row>
    <row r="525" spans="1:19" ht="45">
      <c r="A525" s="112">
        <v>523</v>
      </c>
      <c r="B525" s="119">
        <v>42688</v>
      </c>
      <c r="C525" s="116" t="s">
        <v>402</v>
      </c>
      <c r="D525" s="116" t="s">
        <v>379</v>
      </c>
      <c r="E525" s="116" t="s">
        <v>840</v>
      </c>
      <c r="F525" s="115" t="s">
        <v>1644</v>
      </c>
      <c r="G525" s="126" t="s">
        <v>1645</v>
      </c>
      <c r="H525" s="126"/>
      <c r="I525" s="113" t="s">
        <v>28</v>
      </c>
      <c r="J525" s="126">
        <v>0.1</v>
      </c>
      <c r="K525" s="119"/>
      <c r="L525" s="132">
        <v>42691</v>
      </c>
      <c r="M525" s="130" t="s">
        <v>587</v>
      </c>
      <c r="N525" s="130" t="s">
        <v>267</v>
      </c>
      <c r="O525" s="129" t="s">
        <v>26</v>
      </c>
      <c r="P525" s="176" t="s">
        <v>24</v>
      </c>
      <c r="Q525" s="114" t="s">
        <v>1646</v>
      </c>
      <c r="R525" s="126"/>
      <c r="S525" s="108"/>
    </row>
    <row r="526" spans="1:19" ht="22.5">
      <c r="A526" s="112">
        <v>524</v>
      </c>
      <c r="B526" s="119">
        <v>42689</v>
      </c>
      <c r="C526" s="119" t="s">
        <v>43</v>
      </c>
      <c r="D526" s="119" t="s">
        <v>32</v>
      </c>
      <c r="E526" s="116" t="s">
        <v>840</v>
      </c>
      <c r="F526" s="204" t="s">
        <v>1647</v>
      </c>
      <c r="G526" s="126" t="s">
        <v>1648</v>
      </c>
      <c r="H526" s="126"/>
      <c r="I526" s="113" t="s">
        <v>30</v>
      </c>
      <c r="J526" s="126"/>
      <c r="K526" s="119"/>
      <c r="L526" s="132"/>
      <c r="M526" s="130" t="s">
        <v>275</v>
      </c>
      <c r="N526" s="130" t="s">
        <v>267</v>
      </c>
      <c r="O526" s="129" t="s">
        <v>26</v>
      </c>
      <c r="P526" s="176" t="s">
        <v>27</v>
      </c>
      <c r="Q526" s="114" t="s">
        <v>1649</v>
      </c>
      <c r="R526" s="126"/>
      <c r="S526" s="108"/>
    </row>
    <row r="527" spans="1:19">
      <c r="A527" s="112">
        <v>525</v>
      </c>
      <c r="B527" s="119">
        <v>42689</v>
      </c>
      <c r="C527" s="119" t="s">
        <v>43</v>
      </c>
      <c r="D527" s="119" t="s">
        <v>32</v>
      </c>
      <c r="E527" s="116" t="s">
        <v>840</v>
      </c>
      <c r="F527" s="126" t="s">
        <v>1650</v>
      </c>
      <c r="G527" s="126" t="s">
        <v>1651</v>
      </c>
      <c r="H527" s="126"/>
      <c r="I527" s="113" t="s">
        <v>30</v>
      </c>
      <c r="J527" s="126">
        <v>0.1</v>
      </c>
      <c r="K527" s="132">
        <v>42692</v>
      </c>
      <c r="L527" s="132">
        <v>42692</v>
      </c>
      <c r="M527" s="130" t="s">
        <v>275</v>
      </c>
      <c r="N527" s="130" t="s">
        <v>267</v>
      </c>
      <c r="O527" s="129" t="s">
        <v>26</v>
      </c>
      <c r="P527" s="176" t="s">
        <v>24</v>
      </c>
      <c r="Q527" s="114" t="s">
        <v>1652</v>
      </c>
      <c r="R527" s="126"/>
      <c r="S527" s="108"/>
    </row>
    <row r="528" spans="1:19">
      <c r="A528" s="112">
        <v>526</v>
      </c>
      <c r="B528" s="119">
        <v>42689</v>
      </c>
      <c r="C528" s="119" t="s">
        <v>43</v>
      </c>
      <c r="D528" s="119" t="s">
        <v>32</v>
      </c>
      <c r="E528" s="116" t="s">
        <v>840</v>
      </c>
      <c r="F528" s="126" t="s">
        <v>1653</v>
      </c>
      <c r="G528" s="126" t="s">
        <v>1654</v>
      </c>
      <c r="H528" s="126"/>
      <c r="I528" s="113" t="s">
        <v>28</v>
      </c>
      <c r="J528" s="126">
        <v>0.1</v>
      </c>
      <c r="K528" s="119"/>
      <c r="L528" s="132">
        <v>42691</v>
      </c>
      <c r="M528" s="130" t="s">
        <v>275</v>
      </c>
      <c r="N528" s="130" t="s">
        <v>267</v>
      </c>
      <c r="O528" s="129" t="s">
        <v>26</v>
      </c>
      <c r="P528" s="176" t="s">
        <v>24</v>
      </c>
      <c r="Q528" s="114" t="s">
        <v>1655</v>
      </c>
      <c r="R528" s="126"/>
      <c r="S528" s="108"/>
    </row>
    <row r="529" spans="1:19">
      <c r="A529" s="112">
        <v>527</v>
      </c>
      <c r="B529" s="119">
        <v>42689</v>
      </c>
      <c r="C529" s="116" t="s">
        <v>429</v>
      </c>
      <c r="D529" s="116" t="s">
        <v>379</v>
      </c>
      <c r="E529" s="116" t="s">
        <v>840</v>
      </c>
      <c r="F529" s="115" t="s">
        <v>1656</v>
      </c>
      <c r="G529" s="126" t="s">
        <v>1657</v>
      </c>
      <c r="H529" s="126">
        <v>0.1</v>
      </c>
      <c r="I529" s="113" t="s">
        <v>28</v>
      </c>
      <c r="J529" s="126"/>
      <c r="K529" s="119">
        <v>42692</v>
      </c>
      <c r="L529" s="132">
        <v>42699</v>
      </c>
      <c r="M529" s="130" t="s">
        <v>587</v>
      </c>
      <c r="N529" s="130" t="s">
        <v>267</v>
      </c>
      <c r="O529" s="129" t="s">
        <v>25</v>
      </c>
      <c r="P529" s="176" t="s">
        <v>24</v>
      </c>
      <c r="Q529" s="114" t="s">
        <v>1646</v>
      </c>
      <c r="R529" s="126"/>
      <c r="S529" s="1"/>
    </row>
    <row r="530" spans="1:19">
      <c r="A530" s="112">
        <v>528</v>
      </c>
      <c r="B530" s="119">
        <v>42690</v>
      </c>
      <c r="C530" s="119" t="s">
        <v>43</v>
      </c>
      <c r="D530" s="119" t="s">
        <v>32</v>
      </c>
      <c r="E530" s="116" t="s">
        <v>840</v>
      </c>
      <c r="F530" s="115" t="s">
        <v>1658</v>
      </c>
      <c r="G530" s="115" t="s">
        <v>1659</v>
      </c>
      <c r="H530" s="126"/>
      <c r="I530" s="113" t="s">
        <v>28</v>
      </c>
      <c r="J530" s="126">
        <v>0.1</v>
      </c>
      <c r="K530" s="132">
        <v>42691</v>
      </c>
      <c r="L530" s="132">
        <v>42691</v>
      </c>
      <c r="M530" s="130" t="s">
        <v>275</v>
      </c>
      <c r="N530" s="130" t="s">
        <v>267</v>
      </c>
      <c r="O530" s="129" t="s">
        <v>26</v>
      </c>
      <c r="P530" s="176" t="s">
        <v>24</v>
      </c>
      <c r="Q530" s="114" t="s">
        <v>1660</v>
      </c>
      <c r="R530" s="126"/>
      <c r="S530" s="1"/>
    </row>
    <row r="531" spans="1:19" ht="22.5">
      <c r="A531" s="112">
        <v>529</v>
      </c>
      <c r="B531" s="119">
        <v>42689</v>
      </c>
      <c r="C531" s="116" t="s">
        <v>869</v>
      </c>
      <c r="D531" s="116" t="s">
        <v>379</v>
      </c>
      <c r="E531" s="116" t="s">
        <v>840</v>
      </c>
      <c r="F531" s="115" t="s">
        <v>1661</v>
      </c>
      <c r="G531" s="126" t="s">
        <v>1662</v>
      </c>
      <c r="H531" s="126" t="s">
        <v>936</v>
      </c>
      <c r="I531" s="113" t="s">
        <v>28</v>
      </c>
      <c r="J531" s="126">
        <v>0.1</v>
      </c>
      <c r="K531" s="119">
        <v>42692</v>
      </c>
      <c r="L531" s="132">
        <v>42690</v>
      </c>
      <c r="M531" s="130" t="s">
        <v>587</v>
      </c>
      <c r="N531" s="130" t="s">
        <v>267</v>
      </c>
      <c r="O531" s="129" t="s">
        <v>26</v>
      </c>
      <c r="P531" s="176" t="s">
        <v>24</v>
      </c>
      <c r="Q531" s="114" t="s">
        <v>1112</v>
      </c>
      <c r="R531" s="126"/>
      <c r="S531" s="1"/>
    </row>
    <row r="532" spans="1:19">
      <c r="A532" s="112">
        <v>530</v>
      </c>
      <c r="B532" s="119">
        <v>42690</v>
      </c>
      <c r="C532" s="119" t="s">
        <v>43</v>
      </c>
      <c r="D532" s="119" t="s">
        <v>32</v>
      </c>
      <c r="E532" s="116" t="s">
        <v>840</v>
      </c>
      <c r="F532" s="115" t="s">
        <v>1663</v>
      </c>
      <c r="G532" s="115" t="s">
        <v>1664</v>
      </c>
      <c r="H532" s="126"/>
      <c r="I532" s="113" t="s">
        <v>28</v>
      </c>
      <c r="J532" s="126">
        <v>0.1</v>
      </c>
      <c r="K532" s="132">
        <v>42691</v>
      </c>
      <c r="L532" s="132">
        <v>42691</v>
      </c>
      <c r="M532" s="130" t="s">
        <v>275</v>
      </c>
      <c r="N532" s="130" t="s">
        <v>267</v>
      </c>
      <c r="O532" s="129" t="s">
        <v>26</v>
      </c>
      <c r="P532" s="176" t="s">
        <v>24</v>
      </c>
      <c r="Q532" s="114" t="s">
        <v>1665</v>
      </c>
      <c r="R532" s="126"/>
      <c r="S532" s="1"/>
    </row>
    <row r="533" spans="1:19">
      <c r="A533" s="112">
        <v>531</v>
      </c>
      <c r="B533" s="119">
        <v>42690</v>
      </c>
      <c r="C533" s="119" t="s">
        <v>43</v>
      </c>
      <c r="D533" s="119" t="s">
        <v>32</v>
      </c>
      <c r="E533" s="116" t="s">
        <v>840</v>
      </c>
      <c r="F533" s="115" t="s">
        <v>1666</v>
      </c>
      <c r="G533" s="115" t="s">
        <v>1667</v>
      </c>
      <c r="H533" s="126"/>
      <c r="I533" s="113" t="s">
        <v>30</v>
      </c>
      <c r="J533" s="126">
        <v>0.1</v>
      </c>
      <c r="K533" s="132">
        <v>42691</v>
      </c>
      <c r="L533" s="132">
        <v>42691</v>
      </c>
      <c r="M533" s="130" t="s">
        <v>275</v>
      </c>
      <c r="N533" s="130" t="s">
        <v>267</v>
      </c>
      <c r="O533" s="129" t="s">
        <v>26</v>
      </c>
      <c r="P533" s="176" t="s">
        <v>24</v>
      </c>
      <c r="Q533" s="114" t="s">
        <v>1668</v>
      </c>
      <c r="R533" s="126"/>
      <c r="S533" s="1"/>
    </row>
    <row r="534" spans="1:19">
      <c r="A534" s="112">
        <v>532</v>
      </c>
      <c r="B534" s="119">
        <v>42690</v>
      </c>
      <c r="C534" s="119" t="s">
        <v>43</v>
      </c>
      <c r="D534" s="119" t="s">
        <v>32</v>
      </c>
      <c r="E534" s="116" t="s">
        <v>840</v>
      </c>
      <c r="F534" s="115" t="s">
        <v>1669</v>
      </c>
      <c r="G534" s="115" t="s">
        <v>1670</v>
      </c>
      <c r="H534" s="126"/>
      <c r="I534" s="113" t="s">
        <v>30</v>
      </c>
      <c r="J534" s="126">
        <v>0.1</v>
      </c>
      <c r="K534" s="132">
        <v>42691</v>
      </c>
      <c r="L534" s="132">
        <v>42691</v>
      </c>
      <c r="M534" s="130" t="s">
        <v>275</v>
      </c>
      <c r="N534" s="130" t="s">
        <v>267</v>
      </c>
      <c r="O534" s="129" t="s">
        <v>26</v>
      </c>
      <c r="P534" s="176" t="s">
        <v>24</v>
      </c>
      <c r="Q534" s="114" t="s">
        <v>1671</v>
      </c>
      <c r="R534" s="126"/>
      <c r="S534" s="1"/>
    </row>
    <row r="535" spans="1:19" ht="33.75">
      <c r="A535" s="112">
        <v>533</v>
      </c>
      <c r="B535" s="119">
        <v>42690</v>
      </c>
      <c r="C535" s="119" t="s">
        <v>43</v>
      </c>
      <c r="D535" s="119" t="s">
        <v>32</v>
      </c>
      <c r="E535" s="116" t="s">
        <v>840</v>
      </c>
      <c r="F535" s="115" t="s">
        <v>1672</v>
      </c>
      <c r="G535" s="126" t="s">
        <v>1673</v>
      </c>
      <c r="H535" s="126"/>
      <c r="I535" s="113" t="s">
        <v>28</v>
      </c>
      <c r="J535" s="126">
        <v>0.1</v>
      </c>
      <c r="K535" s="132">
        <v>42691</v>
      </c>
      <c r="L535" s="132">
        <v>42691</v>
      </c>
      <c r="M535" s="130" t="s">
        <v>275</v>
      </c>
      <c r="N535" s="130" t="s">
        <v>267</v>
      </c>
      <c r="O535" s="129" t="s">
        <v>26</v>
      </c>
      <c r="P535" s="176" t="s">
        <v>24</v>
      </c>
      <c r="Q535" s="114" t="s">
        <v>1674</v>
      </c>
      <c r="R535" s="126"/>
      <c r="S535" s="1"/>
    </row>
    <row r="536" spans="1:19" ht="33.75">
      <c r="A536" s="112">
        <v>534</v>
      </c>
      <c r="B536" s="119">
        <v>42691</v>
      </c>
      <c r="C536" s="116" t="s">
        <v>982</v>
      </c>
      <c r="D536" s="116" t="s">
        <v>379</v>
      </c>
      <c r="E536" s="116" t="s">
        <v>840</v>
      </c>
      <c r="F536" s="115" t="s">
        <v>1675</v>
      </c>
      <c r="G536" s="126" t="s">
        <v>1676</v>
      </c>
      <c r="H536" s="126"/>
      <c r="I536" s="113" t="s">
        <v>28</v>
      </c>
      <c r="J536" s="126">
        <v>0.1</v>
      </c>
      <c r="K536" s="119">
        <v>42691</v>
      </c>
      <c r="L536" s="132">
        <v>42699</v>
      </c>
      <c r="M536" s="130" t="s">
        <v>587</v>
      </c>
      <c r="N536" s="130" t="s">
        <v>267</v>
      </c>
      <c r="O536" s="129" t="s">
        <v>25</v>
      </c>
      <c r="P536" s="176" t="s">
        <v>24</v>
      </c>
      <c r="Q536" s="114" t="s">
        <v>1677</v>
      </c>
      <c r="R536" s="126"/>
      <c r="S536" s="1"/>
    </row>
    <row r="537" spans="1:19">
      <c r="A537" s="112">
        <v>535</v>
      </c>
      <c r="B537" s="119">
        <v>42691</v>
      </c>
      <c r="C537" s="116" t="s">
        <v>867</v>
      </c>
      <c r="D537" s="116" t="s">
        <v>379</v>
      </c>
      <c r="E537" s="116" t="s">
        <v>840</v>
      </c>
      <c r="F537" s="115" t="s">
        <v>1678</v>
      </c>
      <c r="G537" s="126" t="s">
        <v>1679</v>
      </c>
      <c r="H537" s="126" t="s">
        <v>936</v>
      </c>
      <c r="I537" s="113" t="s">
        <v>28</v>
      </c>
      <c r="J537" s="126">
        <v>0.1</v>
      </c>
      <c r="K537" s="119">
        <v>42692</v>
      </c>
      <c r="L537" s="132">
        <v>42691</v>
      </c>
      <c r="M537" s="130" t="s">
        <v>587</v>
      </c>
      <c r="N537" s="130" t="s">
        <v>267</v>
      </c>
      <c r="O537" s="129" t="s">
        <v>26</v>
      </c>
      <c r="P537" s="176" t="s">
        <v>24</v>
      </c>
      <c r="Q537" s="114" t="s">
        <v>1112</v>
      </c>
      <c r="R537" s="126"/>
      <c r="S537" s="1"/>
    </row>
    <row r="538" spans="1:19" ht="78.75">
      <c r="A538" s="112">
        <v>536</v>
      </c>
      <c r="B538" s="119">
        <v>42691</v>
      </c>
      <c r="C538" s="116" t="s">
        <v>1680</v>
      </c>
      <c r="D538" s="116" t="s">
        <v>379</v>
      </c>
      <c r="E538" s="116" t="s">
        <v>840</v>
      </c>
      <c r="F538" s="115" t="s">
        <v>1681</v>
      </c>
      <c r="G538" s="126" t="s">
        <v>1682</v>
      </c>
      <c r="H538" s="126" t="s">
        <v>936</v>
      </c>
      <c r="I538" s="113" t="s">
        <v>28</v>
      </c>
      <c r="J538" s="126">
        <v>0.1</v>
      </c>
      <c r="K538" s="119">
        <v>42692</v>
      </c>
      <c r="L538" s="132" t="s">
        <v>1683</v>
      </c>
      <c r="M538" s="130" t="s">
        <v>587</v>
      </c>
      <c r="N538" s="130" t="s">
        <v>267</v>
      </c>
      <c r="O538" s="129" t="s">
        <v>26</v>
      </c>
      <c r="P538" s="176" t="s">
        <v>24</v>
      </c>
      <c r="Q538" s="114" t="s">
        <v>1112</v>
      </c>
      <c r="R538" s="126"/>
      <c r="S538" s="1"/>
    </row>
    <row r="539" spans="1:19" ht="22.5">
      <c r="A539" s="112">
        <v>537</v>
      </c>
      <c r="B539" s="119">
        <v>42691</v>
      </c>
      <c r="C539" s="119" t="s">
        <v>43</v>
      </c>
      <c r="D539" s="119" t="s">
        <v>32</v>
      </c>
      <c r="E539" s="116" t="s">
        <v>840</v>
      </c>
      <c r="F539" s="115" t="s">
        <v>1684</v>
      </c>
      <c r="G539" s="126" t="s">
        <v>1685</v>
      </c>
      <c r="H539" s="126"/>
      <c r="I539" s="113" t="s">
        <v>30</v>
      </c>
      <c r="J539" s="126">
        <v>0.1</v>
      </c>
      <c r="K539" s="132">
        <v>42699</v>
      </c>
      <c r="L539" s="132">
        <v>42699</v>
      </c>
      <c r="M539" s="130" t="s">
        <v>275</v>
      </c>
      <c r="N539" s="130" t="s">
        <v>267</v>
      </c>
      <c r="O539" s="129" t="s">
        <v>26</v>
      </c>
      <c r="P539" s="176" t="s">
        <v>24</v>
      </c>
      <c r="Q539" s="114" t="s">
        <v>1686</v>
      </c>
      <c r="R539" s="126"/>
      <c r="S539" s="1"/>
    </row>
    <row r="540" spans="1:19">
      <c r="A540" s="112">
        <v>538</v>
      </c>
      <c r="B540" s="119">
        <v>42692</v>
      </c>
      <c r="C540" s="116" t="s">
        <v>402</v>
      </c>
      <c r="D540" s="116" t="s">
        <v>379</v>
      </c>
      <c r="E540" s="116" t="s">
        <v>840</v>
      </c>
      <c r="F540" s="115" t="s">
        <v>1687</v>
      </c>
      <c r="G540" s="126"/>
      <c r="H540" s="126" t="s">
        <v>936</v>
      </c>
      <c r="I540" s="113" t="s">
        <v>28</v>
      </c>
      <c r="J540" s="126"/>
      <c r="K540" s="119">
        <v>42692</v>
      </c>
      <c r="L540" s="132">
        <v>42696</v>
      </c>
      <c r="M540" s="130" t="s">
        <v>587</v>
      </c>
      <c r="N540" s="130" t="s">
        <v>267</v>
      </c>
      <c r="O540" s="129" t="s">
        <v>26</v>
      </c>
      <c r="P540" s="176" t="s">
        <v>24</v>
      </c>
      <c r="Q540" s="114" t="s">
        <v>1112</v>
      </c>
      <c r="R540" s="126"/>
      <c r="S540" s="1"/>
    </row>
    <row r="541" spans="1:19" ht="56.25">
      <c r="A541" s="112">
        <v>539</v>
      </c>
      <c r="B541" s="119">
        <v>42692</v>
      </c>
      <c r="C541" s="116" t="s">
        <v>43</v>
      </c>
      <c r="D541" s="116" t="s">
        <v>379</v>
      </c>
      <c r="E541" s="116" t="s">
        <v>840</v>
      </c>
      <c r="F541" s="115" t="s">
        <v>1688</v>
      </c>
      <c r="G541" s="126" t="s">
        <v>1689</v>
      </c>
      <c r="H541" s="126" t="s">
        <v>1690</v>
      </c>
      <c r="I541" s="113" t="s">
        <v>30</v>
      </c>
      <c r="J541" s="126">
        <v>0.1</v>
      </c>
      <c r="K541" s="119"/>
      <c r="L541" s="132">
        <v>42699</v>
      </c>
      <c r="M541" s="130" t="s">
        <v>587</v>
      </c>
      <c r="N541" s="130" t="s">
        <v>267</v>
      </c>
      <c r="O541" s="129" t="s">
        <v>26</v>
      </c>
      <c r="P541" s="176" t="s">
        <v>24</v>
      </c>
      <c r="Q541" s="114" t="s">
        <v>1112</v>
      </c>
      <c r="R541" s="126"/>
      <c r="S541" s="1"/>
    </row>
    <row r="542" spans="1:19" ht="22.5">
      <c r="A542" s="112">
        <v>540</v>
      </c>
      <c r="B542" s="119">
        <v>42692</v>
      </c>
      <c r="C542" s="119" t="s">
        <v>43</v>
      </c>
      <c r="D542" s="119" t="s">
        <v>32</v>
      </c>
      <c r="E542" s="116" t="s">
        <v>840</v>
      </c>
      <c r="F542" s="126" t="s">
        <v>1691</v>
      </c>
      <c r="G542" s="126" t="s">
        <v>1692</v>
      </c>
      <c r="H542" s="126"/>
      <c r="I542" s="113" t="s">
        <v>28</v>
      </c>
      <c r="J542" s="126">
        <v>0.1</v>
      </c>
      <c r="K542" s="119">
        <v>42696</v>
      </c>
      <c r="L542" s="119">
        <v>42696</v>
      </c>
      <c r="M542" s="130" t="s">
        <v>275</v>
      </c>
      <c r="N542" s="130" t="s">
        <v>267</v>
      </c>
      <c r="O542" s="129" t="s">
        <v>26</v>
      </c>
      <c r="P542" s="176" t="s">
        <v>24</v>
      </c>
      <c r="Q542" s="114" t="s">
        <v>1693</v>
      </c>
      <c r="R542" s="126"/>
      <c r="S542" s="1"/>
    </row>
    <row r="543" spans="1:19">
      <c r="A543" s="112">
        <v>541</v>
      </c>
      <c r="B543" s="119">
        <v>42696</v>
      </c>
      <c r="C543" s="119" t="s">
        <v>43</v>
      </c>
      <c r="D543" s="119" t="s">
        <v>32</v>
      </c>
      <c r="E543" s="116" t="s">
        <v>840</v>
      </c>
      <c r="F543" s="126" t="s">
        <v>1694</v>
      </c>
      <c r="G543" s="126" t="s">
        <v>1695</v>
      </c>
      <c r="H543" s="126"/>
      <c r="I543" s="113" t="s">
        <v>30</v>
      </c>
      <c r="J543" s="126">
        <v>0.1</v>
      </c>
      <c r="K543" s="119"/>
      <c r="L543" s="119">
        <v>42698</v>
      </c>
      <c r="M543" s="130" t="s">
        <v>275</v>
      </c>
      <c r="N543" s="130" t="s">
        <v>267</v>
      </c>
      <c r="O543" s="129" t="s">
        <v>26</v>
      </c>
      <c r="P543" s="176" t="s">
        <v>24</v>
      </c>
      <c r="Q543" s="114" t="s">
        <v>1696</v>
      </c>
      <c r="R543" s="126"/>
      <c r="S543" s="1"/>
    </row>
    <row r="544" spans="1:19" ht="22.5">
      <c r="A544" s="112">
        <v>542</v>
      </c>
      <c r="B544" s="119">
        <v>42696</v>
      </c>
      <c r="C544" s="119" t="s">
        <v>43</v>
      </c>
      <c r="D544" s="119" t="s">
        <v>32</v>
      </c>
      <c r="E544" s="116" t="s">
        <v>840</v>
      </c>
      <c r="F544" s="126" t="s">
        <v>1697</v>
      </c>
      <c r="G544" s="126" t="s">
        <v>1698</v>
      </c>
      <c r="H544" s="126"/>
      <c r="I544" s="113" t="s">
        <v>30</v>
      </c>
      <c r="J544" s="126">
        <v>0.1</v>
      </c>
      <c r="K544" s="119">
        <v>42702</v>
      </c>
      <c r="L544" s="132">
        <v>42699</v>
      </c>
      <c r="M544" s="130" t="s">
        <v>275</v>
      </c>
      <c r="N544" s="130" t="s">
        <v>267</v>
      </c>
      <c r="O544" s="129" t="s">
        <v>26</v>
      </c>
      <c r="P544" s="176" t="s">
        <v>24</v>
      </c>
      <c r="Q544" s="114" t="s">
        <v>1699</v>
      </c>
      <c r="R544" s="126"/>
      <c r="S544" s="1"/>
    </row>
    <row r="545" spans="1:19">
      <c r="A545" s="112">
        <v>543</v>
      </c>
      <c r="B545" s="119">
        <v>42697</v>
      </c>
      <c r="C545" s="119" t="s">
        <v>43</v>
      </c>
      <c r="D545" s="119" t="s">
        <v>32</v>
      </c>
      <c r="E545" s="116" t="s">
        <v>840</v>
      </c>
      <c r="F545" s="126" t="s">
        <v>1700</v>
      </c>
      <c r="G545" s="126" t="s">
        <v>1701</v>
      </c>
      <c r="H545" s="126"/>
      <c r="I545" s="113" t="s">
        <v>30</v>
      </c>
      <c r="J545" s="126">
        <v>0.1</v>
      </c>
      <c r="K545" s="119">
        <v>42702</v>
      </c>
      <c r="L545" s="132">
        <v>42699</v>
      </c>
      <c r="M545" s="130" t="s">
        <v>275</v>
      </c>
      <c r="N545" s="130" t="s">
        <v>267</v>
      </c>
      <c r="O545" s="129" t="s">
        <v>26</v>
      </c>
      <c r="P545" s="176" t="s">
        <v>24</v>
      </c>
      <c r="Q545" s="114" t="s">
        <v>1702</v>
      </c>
      <c r="R545" s="126"/>
      <c r="S545" s="1"/>
    </row>
    <row r="546" spans="1:19" ht="45">
      <c r="A546" s="112">
        <v>544</v>
      </c>
      <c r="B546" s="119">
        <v>42697</v>
      </c>
      <c r="C546" s="119" t="s">
        <v>43</v>
      </c>
      <c r="D546" s="119" t="s">
        <v>32</v>
      </c>
      <c r="E546" s="116" t="s">
        <v>840</v>
      </c>
      <c r="F546" s="126" t="s">
        <v>1703</v>
      </c>
      <c r="G546" s="126" t="s">
        <v>1704</v>
      </c>
      <c r="H546" s="126"/>
      <c r="I546" s="113" t="s">
        <v>30</v>
      </c>
      <c r="J546" s="126">
        <v>0.1</v>
      </c>
      <c r="K546" s="119">
        <v>42702</v>
      </c>
      <c r="L546" s="132">
        <v>42699</v>
      </c>
      <c r="M546" s="130" t="s">
        <v>275</v>
      </c>
      <c r="N546" s="130" t="s">
        <v>267</v>
      </c>
      <c r="O546" s="129" t="s">
        <v>26</v>
      </c>
      <c r="P546" s="176" t="s">
        <v>24</v>
      </c>
      <c r="Q546" s="114" t="s">
        <v>1705</v>
      </c>
      <c r="R546" s="126"/>
      <c r="S546" s="1"/>
    </row>
    <row r="547" spans="1:19" ht="67.5">
      <c r="A547" s="112">
        <v>545</v>
      </c>
      <c r="B547" s="119">
        <v>42688</v>
      </c>
      <c r="C547" s="116" t="s">
        <v>378</v>
      </c>
      <c r="D547" s="116" t="s">
        <v>379</v>
      </c>
      <c r="E547" s="116" t="s">
        <v>840</v>
      </c>
      <c r="F547" s="115" t="s">
        <v>1706</v>
      </c>
      <c r="G547" s="126" t="s">
        <v>1707</v>
      </c>
      <c r="H547" s="126" t="s">
        <v>1708</v>
      </c>
      <c r="I547" s="113" t="s">
        <v>30</v>
      </c>
      <c r="J547" s="126">
        <v>0.2</v>
      </c>
      <c r="K547" s="119"/>
      <c r="L547" s="132" t="s">
        <v>1709</v>
      </c>
      <c r="M547" s="130" t="s">
        <v>587</v>
      </c>
      <c r="N547" s="130" t="s">
        <v>267</v>
      </c>
      <c r="O547" s="129" t="s">
        <v>26</v>
      </c>
      <c r="P547" s="176" t="s">
        <v>24</v>
      </c>
      <c r="Q547" s="114" t="s">
        <v>1646</v>
      </c>
      <c r="R547" s="126"/>
      <c r="S547" s="1"/>
    </row>
    <row r="548" spans="1:19" ht="78.75">
      <c r="A548" s="112">
        <v>546</v>
      </c>
      <c r="B548" s="119">
        <v>42688</v>
      </c>
      <c r="C548" s="116" t="s">
        <v>402</v>
      </c>
      <c r="D548" s="116" t="s">
        <v>379</v>
      </c>
      <c r="E548" s="116" t="s">
        <v>840</v>
      </c>
      <c r="F548" s="115" t="s">
        <v>1710</v>
      </c>
      <c r="G548" s="126" t="s">
        <v>1711</v>
      </c>
      <c r="H548" s="126" t="s">
        <v>1712</v>
      </c>
      <c r="I548" s="113" t="s">
        <v>30</v>
      </c>
      <c r="J548" s="126">
        <v>0.1</v>
      </c>
      <c r="K548" s="119"/>
      <c r="L548" s="119">
        <v>42699</v>
      </c>
      <c r="M548" s="130" t="s">
        <v>587</v>
      </c>
      <c r="N548" s="130" t="s">
        <v>267</v>
      </c>
      <c r="O548" s="129" t="s">
        <v>26</v>
      </c>
      <c r="P548" s="176" t="s">
        <v>24</v>
      </c>
      <c r="Q548" s="114" t="s">
        <v>1646</v>
      </c>
      <c r="R548" s="126"/>
      <c r="S548" s="1"/>
    </row>
    <row r="549" spans="1:19">
      <c r="A549" s="112">
        <v>547</v>
      </c>
      <c r="B549" s="119">
        <v>42698</v>
      </c>
      <c r="C549" s="116" t="s">
        <v>982</v>
      </c>
      <c r="D549" s="116" t="s">
        <v>379</v>
      </c>
      <c r="E549" s="116" t="s">
        <v>840</v>
      </c>
      <c r="F549" s="115" t="s">
        <v>1713</v>
      </c>
      <c r="G549" s="126"/>
      <c r="H549" s="126"/>
      <c r="I549" s="113" t="s">
        <v>28</v>
      </c>
      <c r="J549" s="126">
        <v>0.1</v>
      </c>
      <c r="K549" s="119">
        <v>42699</v>
      </c>
      <c r="L549" s="119">
        <v>42699</v>
      </c>
      <c r="M549" s="130" t="s">
        <v>587</v>
      </c>
      <c r="N549" s="130" t="s">
        <v>267</v>
      </c>
      <c r="O549" s="129" t="s">
        <v>26</v>
      </c>
      <c r="P549" s="176" t="s">
        <v>24</v>
      </c>
      <c r="Q549" s="114" t="s">
        <v>1112</v>
      </c>
      <c r="R549" s="126"/>
      <c r="S549" s="1"/>
    </row>
    <row r="550" spans="1:19" ht="22.5">
      <c r="A550" s="112">
        <v>548</v>
      </c>
      <c r="B550" s="119">
        <v>42699</v>
      </c>
      <c r="C550" s="116" t="s">
        <v>1680</v>
      </c>
      <c r="D550" s="116" t="s">
        <v>379</v>
      </c>
      <c r="E550" s="116" t="s">
        <v>840</v>
      </c>
      <c r="F550" s="115" t="s">
        <v>1714</v>
      </c>
      <c r="G550" s="126" t="s">
        <v>1715</v>
      </c>
      <c r="H550" s="126"/>
      <c r="I550" s="113" t="s">
        <v>30</v>
      </c>
      <c r="J550" s="126">
        <v>0.1</v>
      </c>
      <c r="K550" s="119">
        <v>42699</v>
      </c>
      <c r="L550" s="119">
        <v>42699</v>
      </c>
      <c r="M550" s="130" t="s">
        <v>587</v>
      </c>
      <c r="N550" s="130" t="s">
        <v>267</v>
      </c>
      <c r="O550" s="129" t="s">
        <v>26</v>
      </c>
      <c r="P550" s="176" t="s">
        <v>24</v>
      </c>
      <c r="Q550" s="114" t="s">
        <v>1716</v>
      </c>
      <c r="R550" s="126"/>
      <c r="S550" s="1"/>
    </row>
    <row r="551" spans="1:19" ht="33.75">
      <c r="A551" s="112">
        <v>549</v>
      </c>
      <c r="B551" s="119">
        <v>42702</v>
      </c>
      <c r="C551" s="119" t="s">
        <v>43</v>
      </c>
      <c r="D551" s="119" t="s">
        <v>32</v>
      </c>
      <c r="E551" s="116" t="s">
        <v>840</v>
      </c>
      <c r="F551" s="115" t="s">
        <v>1717</v>
      </c>
      <c r="G551" s="126" t="s">
        <v>1718</v>
      </c>
      <c r="H551" s="126"/>
      <c r="I551" s="113" t="s">
        <v>28</v>
      </c>
      <c r="J551" s="126">
        <v>0.1</v>
      </c>
      <c r="K551" s="119">
        <v>42703</v>
      </c>
      <c r="L551" s="119">
        <v>42703</v>
      </c>
      <c r="M551" s="130" t="s">
        <v>275</v>
      </c>
      <c r="N551" s="130" t="s">
        <v>267</v>
      </c>
      <c r="O551" s="129" t="s">
        <v>26</v>
      </c>
      <c r="P551" s="176" t="s">
        <v>24</v>
      </c>
      <c r="Q551" s="114" t="s">
        <v>1719</v>
      </c>
      <c r="R551" s="126"/>
      <c r="S551" s="1"/>
    </row>
    <row r="552" spans="1:19" ht="22.5">
      <c r="A552" s="112">
        <v>550</v>
      </c>
      <c r="B552" s="119">
        <v>42702</v>
      </c>
      <c r="C552" s="119" t="s">
        <v>43</v>
      </c>
      <c r="D552" s="119" t="s">
        <v>32</v>
      </c>
      <c r="E552" s="116" t="s">
        <v>840</v>
      </c>
      <c r="F552" s="126" t="s">
        <v>1720</v>
      </c>
      <c r="G552" s="126" t="s">
        <v>1721</v>
      </c>
      <c r="H552" s="126"/>
      <c r="I552" s="113" t="s">
        <v>30</v>
      </c>
      <c r="J552" s="126">
        <v>0.1</v>
      </c>
      <c r="K552" s="119">
        <v>42703</v>
      </c>
      <c r="L552" s="119">
        <v>42703</v>
      </c>
      <c r="M552" s="130" t="s">
        <v>275</v>
      </c>
      <c r="N552" s="130" t="s">
        <v>267</v>
      </c>
      <c r="O552" s="129" t="s">
        <v>26</v>
      </c>
      <c r="P552" s="176" t="s">
        <v>24</v>
      </c>
      <c r="Q552" s="114" t="s">
        <v>1722</v>
      </c>
      <c r="R552" s="126"/>
      <c r="S552" s="1"/>
    </row>
    <row r="553" spans="1:19">
      <c r="A553" s="112">
        <v>551</v>
      </c>
      <c r="B553" s="119">
        <v>42702</v>
      </c>
      <c r="C553" s="119" t="s">
        <v>43</v>
      </c>
      <c r="D553" s="119" t="s">
        <v>32</v>
      </c>
      <c r="E553" s="116" t="s">
        <v>840</v>
      </c>
      <c r="F553" s="126" t="s">
        <v>1723</v>
      </c>
      <c r="G553" s="126" t="s">
        <v>1724</v>
      </c>
      <c r="H553" s="126"/>
      <c r="I553" s="113" t="s">
        <v>30</v>
      </c>
      <c r="J553" s="126">
        <v>0.1</v>
      </c>
      <c r="K553" s="119">
        <v>42705</v>
      </c>
      <c r="L553" s="119">
        <v>42705</v>
      </c>
      <c r="M553" s="130" t="s">
        <v>275</v>
      </c>
      <c r="N553" s="130" t="s">
        <v>267</v>
      </c>
      <c r="O553" s="129" t="s">
        <v>26</v>
      </c>
      <c r="P553" s="176" t="s">
        <v>24</v>
      </c>
      <c r="Q553" s="114" t="s">
        <v>1725</v>
      </c>
      <c r="R553" s="126"/>
      <c r="S553" s="1"/>
    </row>
    <row r="554" spans="1:19" ht="22.5">
      <c r="A554" s="112">
        <v>552</v>
      </c>
      <c r="B554" s="119">
        <v>42703</v>
      </c>
      <c r="C554" s="119" t="s">
        <v>43</v>
      </c>
      <c r="D554" s="119" t="s">
        <v>32</v>
      </c>
      <c r="E554" s="116" t="s">
        <v>840</v>
      </c>
      <c r="F554" s="126" t="s">
        <v>1726</v>
      </c>
      <c r="G554" s="126" t="s">
        <v>1727</v>
      </c>
      <c r="H554" s="126"/>
      <c r="I554" s="113" t="s">
        <v>28</v>
      </c>
      <c r="J554" s="126">
        <v>0.1</v>
      </c>
      <c r="K554" s="119">
        <v>42704</v>
      </c>
      <c r="L554" s="119">
        <v>42705</v>
      </c>
      <c r="M554" s="130" t="s">
        <v>275</v>
      </c>
      <c r="N554" s="130" t="s">
        <v>267</v>
      </c>
      <c r="O554" s="129" t="s">
        <v>26</v>
      </c>
      <c r="P554" s="176" t="s">
        <v>24</v>
      </c>
      <c r="Q554" s="114" t="s">
        <v>1728</v>
      </c>
      <c r="R554" s="126"/>
      <c r="S554" s="1"/>
    </row>
    <row r="555" spans="1:19">
      <c r="A555" s="112">
        <v>553</v>
      </c>
      <c r="B555" s="119">
        <v>42704</v>
      </c>
      <c r="C555" s="119" t="s">
        <v>43</v>
      </c>
      <c r="D555" s="119" t="s">
        <v>32</v>
      </c>
      <c r="E555" s="116" t="s">
        <v>840</v>
      </c>
      <c r="F555" s="126" t="s">
        <v>1729</v>
      </c>
      <c r="G555" s="126" t="s">
        <v>1730</v>
      </c>
      <c r="H555" s="126"/>
      <c r="I555" s="113" t="s">
        <v>30</v>
      </c>
      <c r="J555" s="126">
        <v>0.1</v>
      </c>
      <c r="K555" s="119">
        <v>42710</v>
      </c>
      <c r="L555" s="119">
        <v>42705</v>
      </c>
      <c r="M555" s="130" t="s">
        <v>275</v>
      </c>
      <c r="N555" s="130" t="s">
        <v>267</v>
      </c>
      <c r="O555" s="129" t="s">
        <v>26</v>
      </c>
      <c r="P555" s="176" t="s">
        <v>24</v>
      </c>
      <c r="Q555" s="114" t="s">
        <v>1731</v>
      </c>
      <c r="R555" s="126"/>
      <c r="S555" s="1"/>
    </row>
    <row r="556" spans="1:19">
      <c r="A556" s="112">
        <v>554</v>
      </c>
      <c r="B556" s="119">
        <v>42704</v>
      </c>
      <c r="C556" s="119" t="s">
        <v>43</v>
      </c>
      <c r="D556" s="119" t="s">
        <v>32</v>
      </c>
      <c r="E556" s="116" t="s">
        <v>840</v>
      </c>
      <c r="F556" s="126" t="s">
        <v>1732</v>
      </c>
      <c r="G556" s="126" t="s">
        <v>1733</v>
      </c>
      <c r="H556" s="126"/>
      <c r="I556" s="113" t="s">
        <v>30</v>
      </c>
      <c r="J556" s="126">
        <v>0.1</v>
      </c>
      <c r="K556" s="119">
        <v>42710</v>
      </c>
      <c r="L556" s="119">
        <v>42704</v>
      </c>
      <c r="M556" s="130" t="s">
        <v>275</v>
      </c>
      <c r="N556" s="130" t="s">
        <v>267</v>
      </c>
      <c r="O556" s="129" t="s">
        <v>26</v>
      </c>
      <c r="P556" s="176" t="s">
        <v>24</v>
      </c>
      <c r="Q556" s="114" t="s">
        <v>1734</v>
      </c>
      <c r="R556" s="126"/>
      <c r="S556" s="1"/>
    </row>
    <row r="557" spans="1:19" ht="22.5">
      <c r="A557" s="112">
        <v>555</v>
      </c>
      <c r="B557" s="119">
        <v>42705</v>
      </c>
      <c r="C557" s="119" t="s">
        <v>43</v>
      </c>
      <c r="D557" s="119" t="s">
        <v>32</v>
      </c>
      <c r="E557" s="116" t="s">
        <v>840</v>
      </c>
      <c r="F557" s="126" t="s">
        <v>1735</v>
      </c>
      <c r="G557" s="126" t="s">
        <v>1736</v>
      </c>
      <c r="H557" s="126"/>
      <c r="I557" s="113" t="s">
        <v>30</v>
      </c>
      <c r="J557" s="126">
        <v>0.1</v>
      </c>
      <c r="K557" s="119">
        <v>42710</v>
      </c>
      <c r="L557" s="119">
        <v>42705</v>
      </c>
      <c r="M557" s="130" t="s">
        <v>275</v>
      </c>
      <c r="N557" s="130" t="s">
        <v>267</v>
      </c>
      <c r="O557" s="129" t="s">
        <v>26</v>
      </c>
      <c r="P557" s="176" t="s">
        <v>24</v>
      </c>
      <c r="Q557" s="114" t="s">
        <v>1737</v>
      </c>
      <c r="R557" s="126"/>
      <c r="S557" s="1"/>
    </row>
    <row r="558" spans="1:19">
      <c r="A558" s="112">
        <v>556</v>
      </c>
      <c r="B558" s="119">
        <v>42705</v>
      </c>
      <c r="C558" s="119" t="s">
        <v>43</v>
      </c>
      <c r="D558" s="119" t="s">
        <v>32</v>
      </c>
      <c r="E558" s="116" t="s">
        <v>840</v>
      </c>
      <c r="F558" s="126" t="s">
        <v>1738</v>
      </c>
      <c r="G558" s="126" t="s">
        <v>1739</v>
      </c>
      <c r="H558" s="126"/>
      <c r="I558" s="113" t="s">
        <v>30</v>
      </c>
      <c r="J558" s="126">
        <v>0.1</v>
      </c>
      <c r="K558" s="119">
        <v>42710</v>
      </c>
      <c r="L558" s="119">
        <v>42705</v>
      </c>
      <c r="M558" s="130" t="s">
        <v>275</v>
      </c>
      <c r="N558" s="130" t="s">
        <v>267</v>
      </c>
      <c r="O558" s="129" t="s">
        <v>26</v>
      </c>
      <c r="P558" s="176" t="s">
        <v>24</v>
      </c>
      <c r="Q558" s="114" t="s">
        <v>1740</v>
      </c>
      <c r="R558" s="126"/>
      <c r="S558" s="1"/>
    </row>
    <row r="559" spans="1:19">
      <c r="A559" s="112">
        <v>557</v>
      </c>
      <c r="B559" s="119">
        <v>42705</v>
      </c>
      <c r="C559" s="116" t="s">
        <v>869</v>
      </c>
      <c r="D559" s="116" t="s">
        <v>379</v>
      </c>
      <c r="E559" s="116" t="s">
        <v>840</v>
      </c>
      <c r="F559" s="115" t="s">
        <v>1741</v>
      </c>
      <c r="G559" s="126"/>
      <c r="H559" s="126"/>
      <c r="I559" s="113" t="s">
        <v>28</v>
      </c>
      <c r="J559" s="126">
        <v>0.1</v>
      </c>
      <c r="K559" s="119"/>
      <c r="L559" s="119">
        <v>42706</v>
      </c>
      <c r="M559" s="130" t="s">
        <v>587</v>
      </c>
      <c r="N559" s="130" t="s">
        <v>267</v>
      </c>
      <c r="O559" s="129" t="s">
        <v>26</v>
      </c>
      <c r="P559" s="176" t="s">
        <v>24</v>
      </c>
      <c r="Q559" s="114" t="s">
        <v>1112</v>
      </c>
      <c r="R559" s="126"/>
      <c r="S559" s="1"/>
    </row>
    <row r="560" spans="1:19">
      <c r="A560" s="112">
        <v>558</v>
      </c>
      <c r="B560" s="119">
        <v>42706</v>
      </c>
      <c r="C560" s="116" t="s">
        <v>867</v>
      </c>
      <c r="D560" s="116" t="s">
        <v>379</v>
      </c>
      <c r="E560" s="116" t="s">
        <v>840</v>
      </c>
      <c r="F560" s="115" t="s">
        <v>1742</v>
      </c>
      <c r="G560" s="126"/>
      <c r="H560" s="126"/>
      <c r="I560" s="113" t="s">
        <v>28</v>
      </c>
      <c r="J560" s="126">
        <v>0.1</v>
      </c>
      <c r="K560" s="119"/>
      <c r="L560" s="119">
        <v>42712</v>
      </c>
      <c r="M560" s="130" t="s">
        <v>587</v>
      </c>
      <c r="N560" s="130" t="s">
        <v>267</v>
      </c>
      <c r="O560" s="129" t="s">
        <v>26</v>
      </c>
      <c r="P560" s="176" t="s">
        <v>24</v>
      </c>
      <c r="Q560" s="114" t="s">
        <v>1112</v>
      </c>
      <c r="R560" s="126"/>
      <c r="S560" s="1"/>
    </row>
    <row r="561" spans="1:19">
      <c r="A561" s="112">
        <v>559</v>
      </c>
      <c r="B561" s="119">
        <v>42706</v>
      </c>
      <c r="C561" s="119" t="s">
        <v>43</v>
      </c>
      <c r="D561" s="119" t="s">
        <v>32</v>
      </c>
      <c r="E561" s="116" t="s">
        <v>840</v>
      </c>
      <c r="F561" s="126" t="s">
        <v>1743</v>
      </c>
      <c r="G561" s="126" t="s">
        <v>1744</v>
      </c>
      <c r="H561" s="126"/>
      <c r="I561" s="113" t="s">
        <v>30</v>
      </c>
      <c r="J561" s="126">
        <v>0.1</v>
      </c>
      <c r="K561" s="119">
        <v>42711</v>
      </c>
      <c r="L561" s="119">
        <v>42712</v>
      </c>
      <c r="M561" s="130" t="s">
        <v>275</v>
      </c>
      <c r="N561" s="130" t="s">
        <v>267</v>
      </c>
      <c r="O561" s="129" t="s">
        <v>26</v>
      </c>
      <c r="P561" s="176" t="s">
        <v>24</v>
      </c>
      <c r="Q561" s="114" t="s">
        <v>1745</v>
      </c>
      <c r="R561" s="126"/>
      <c r="S561" s="1"/>
    </row>
    <row r="562" spans="1:19" ht="33.75">
      <c r="A562" s="112">
        <v>560</v>
      </c>
      <c r="B562" s="119">
        <v>42706</v>
      </c>
      <c r="C562" s="119" t="s">
        <v>43</v>
      </c>
      <c r="D562" s="119" t="s">
        <v>32</v>
      </c>
      <c r="E562" s="116" t="s">
        <v>840</v>
      </c>
      <c r="F562" s="126" t="s">
        <v>1746</v>
      </c>
      <c r="G562" s="126" t="s">
        <v>1747</v>
      </c>
      <c r="H562" s="126"/>
      <c r="I562" s="113" t="s">
        <v>30</v>
      </c>
      <c r="J562" s="126"/>
      <c r="K562" s="119">
        <v>42713</v>
      </c>
      <c r="L562" s="119"/>
      <c r="M562" s="130" t="s">
        <v>275</v>
      </c>
      <c r="N562" s="130" t="s">
        <v>267</v>
      </c>
      <c r="O562" s="129" t="s">
        <v>26</v>
      </c>
      <c r="P562" s="176" t="s">
        <v>24</v>
      </c>
      <c r="Q562" s="114" t="s">
        <v>1748</v>
      </c>
      <c r="R562" s="126"/>
      <c r="S562" s="1"/>
    </row>
    <row r="563" spans="1:19" ht="56.25">
      <c r="A563" s="112">
        <v>561</v>
      </c>
      <c r="B563" s="119">
        <v>42706</v>
      </c>
      <c r="C563" s="119" t="s">
        <v>43</v>
      </c>
      <c r="D563" s="119" t="s">
        <v>32</v>
      </c>
      <c r="E563" s="116" t="s">
        <v>840</v>
      </c>
      <c r="F563" s="126" t="s">
        <v>1749</v>
      </c>
      <c r="G563" s="126" t="s">
        <v>1750</v>
      </c>
      <c r="H563" s="126"/>
      <c r="I563" s="113" t="s">
        <v>30</v>
      </c>
      <c r="J563" s="126">
        <v>0.1</v>
      </c>
      <c r="K563" s="119">
        <v>42706</v>
      </c>
      <c r="L563" s="119">
        <v>42727</v>
      </c>
      <c r="M563" s="130" t="s">
        <v>275</v>
      </c>
      <c r="N563" s="130" t="s">
        <v>267</v>
      </c>
      <c r="O563" s="129" t="s">
        <v>26</v>
      </c>
      <c r="P563" s="129" t="s">
        <v>24</v>
      </c>
      <c r="Q563" s="114" t="s">
        <v>1751</v>
      </c>
      <c r="R563" s="126"/>
      <c r="S563" s="1"/>
    </row>
    <row r="564" spans="1:19">
      <c r="A564" s="112">
        <v>562</v>
      </c>
      <c r="B564" s="119">
        <v>42706</v>
      </c>
      <c r="C564" s="116" t="s">
        <v>832</v>
      </c>
      <c r="D564" s="116" t="s">
        <v>379</v>
      </c>
      <c r="E564" s="116" t="s">
        <v>840</v>
      </c>
      <c r="F564" s="115" t="s">
        <v>1752</v>
      </c>
      <c r="G564" s="126"/>
      <c r="H564" s="126"/>
      <c r="I564" s="113" t="s">
        <v>28</v>
      </c>
      <c r="J564" s="126">
        <v>0.1</v>
      </c>
      <c r="K564" s="119"/>
      <c r="L564" s="119">
        <v>42709</v>
      </c>
      <c r="M564" s="130" t="s">
        <v>587</v>
      </c>
      <c r="N564" s="130" t="s">
        <v>267</v>
      </c>
      <c r="O564" s="129" t="s">
        <v>26</v>
      </c>
      <c r="P564" s="176" t="s">
        <v>24</v>
      </c>
      <c r="Q564" s="114" t="s">
        <v>1112</v>
      </c>
      <c r="R564" s="126"/>
      <c r="S564" s="1"/>
    </row>
    <row r="565" spans="1:19">
      <c r="A565" s="112">
        <v>563</v>
      </c>
      <c r="B565" s="119">
        <v>42706</v>
      </c>
      <c r="C565" s="119" t="s">
        <v>43</v>
      </c>
      <c r="D565" s="119" t="s">
        <v>32</v>
      </c>
      <c r="E565" s="116" t="s">
        <v>840</v>
      </c>
      <c r="F565" s="126" t="s">
        <v>1753</v>
      </c>
      <c r="G565" s="126" t="s">
        <v>1754</v>
      </c>
      <c r="H565" s="126"/>
      <c r="I565" s="113" t="s">
        <v>30</v>
      </c>
      <c r="J565" s="126">
        <v>0.1</v>
      </c>
      <c r="K565" s="119">
        <v>42712</v>
      </c>
      <c r="L565" s="119">
        <v>42725</v>
      </c>
      <c r="M565" s="130" t="s">
        <v>275</v>
      </c>
      <c r="N565" s="130" t="s">
        <v>267</v>
      </c>
      <c r="O565" s="129" t="s">
        <v>26</v>
      </c>
      <c r="P565" s="129" t="s">
        <v>24</v>
      </c>
      <c r="Q565" s="114" t="s">
        <v>1755</v>
      </c>
      <c r="R565" s="126"/>
      <c r="S565" s="1"/>
    </row>
    <row r="566" spans="1:19">
      <c r="A566" s="112">
        <v>564</v>
      </c>
      <c r="B566" s="119">
        <v>42709</v>
      </c>
      <c r="C566" s="119" t="s">
        <v>43</v>
      </c>
      <c r="D566" s="119" t="s">
        <v>32</v>
      </c>
      <c r="E566" s="116" t="s">
        <v>840</v>
      </c>
      <c r="F566" s="126" t="s">
        <v>1756</v>
      </c>
      <c r="G566" s="126" t="s">
        <v>1757</v>
      </c>
      <c r="H566" s="126"/>
      <c r="I566" s="113" t="s">
        <v>30</v>
      </c>
      <c r="J566" s="126">
        <v>0.1</v>
      </c>
      <c r="K566" s="119">
        <v>42727</v>
      </c>
      <c r="L566" s="119">
        <v>42727</v>
      </c>
      <c r="M566" s="130" t="s">
        <v>275</v>
      </c>
      <c r="N566" s="130" t="s">
        <v>267</v>
      </c>
      <c r="O566" s="129" t="s">
        <v>26</v>
      </c>
      <c r="P566" s="129" t="s">
        <v>24</v>
      </c>
      <c r="Q566" s="114" t="s">
        <v>1758</v>
      </c>
      <c r="R566" s="126"/>
      <c r="S566" s="1"/>
    </row>
    <row r="567" spans="1:19">
      <c r="A567" s="112">
        <v>565</v>
      </c>
      <c r="B567" s="119">
        <v>42709</v>
      </c>
      <c r="C567" s="119" t="s">
        <v>43</v>
      </c>
      <c r="D567" s="119" t="s">
        <v>32</v>
      </c>
      <c r="E567" s="116" t="s">
        <v>840</v>
      </c>
      <c r="F567" s="126" t="s">
        <v>1759</v>
      </c>
      <c r="G567" s="126" t="s">
        <v>1760</v>
      </c>
      <c r="H567" s="126"/>
      <c r="I567" s="113" t="s">
        <v>30</v>
      </c>
      <c r="J567" s="126">
        <v>0.1</v>
      </c>
      <c r="K567" s="119">
        <v>42712</v>
      </c>
      <c r="L567" s="119">
        <v>42712</v>
      </c>
      <c r="M567" s="130" t="s">
        <v>275</v>
      </c>
      <c r="N567" s="130" t="s">
        <v>267</v>
      </c>
      <c r="O567" s="129" t="s">
        <v>26</v>
      </c>
      <c r="P567" s="129" t="s">
        <v>24</v>
      </c>
      <c r="Q567" s="114" t="s">
        <v>1761</v>
      </c>
      <c r="R567" s="126"/>
      <c r="S567" s="1"/>
    </row>
    <row r="568" spans="1:19">
      <c r="A568" s="112">
        <v>566</v>
      </c>
      <c r="B568" s="119">
        <v>42710</v>
      </c>
      <c r="C568" s="119" t="s">
        <v>43</v>
      </c>
      <c r="D568" s="119" t="s">
        <v>32</v>
      </c>
      <c r="E568" s="116" t="s">
        <v>840</v>
      </c>
      <c r="F568" s="126" t="s">
        <v>1762</v>
      </c>
      <c r="G568" s="126" t="s">
        <v>1763</v>
      </c>
      <c r="H568" s="126"/>
      <c r="I568" s="113" t="s">
        <v>28</v>
      </c>
      <c r="J568" s="126">
        <v>0.1</v>
      </c>
      <c r="K568" s="119">
        <v>42711</v>
      </c>
      <c r="L568" s="119">
        <v>42712</v>
      </c>
      <c r="M568" s="130" t="s">
        <v>275</v>
      </c>
      <c r="N568" s="130" t="s">
        <v>267</v>
      </c>
      <c r="O568" s="129" t="s">
        <v>26</v>
      </c>
      <c r="P568" s="129" t="s">
        <v>24</v>
      </c>
      <c r="Q568" s="114" t="s">
        <v>1764</v>
      </c>
      <c r="R568" s="126"/>
      <c r="S568" s="1"/>
    </row>
    <row r="569" spans="1:19" ht="22.5">
      <c r="A569" s="112">
        <v>567</v>
      </c>
      <c r="B569" s="119">
        <v>42711</v>
      </c>
      <c r="C569" s="119" t="s">
        <v>43</v>
      </c>
      <c r="D569" s="119" t="s">
        <v>32</v>
      </c>
      <c r="E569" s="116" t="s">
        <v>840</v>
      </c>
      <c r="F569" s="126" t="s">
        <v>1765</v>
      </c>
      <c r="G569" s="126" t="s">
        <v>1766</v>
      </c>
      <c r="H569" s="126"/>
      <c r="I569" s="113" t="s">
        <v>30</v>
      </c>
      <c r="J569" s="126">
        <v>0.1</v>
      </c>
      <c r="K569" s="119">
        <v>42711</v>
      </c>
      <c r="L569" s="119">
        <v>42727</v>
      </c>
      <c r="M569" s="130" t="s">
        <v>275</v>
      </c>
      <c r="N569" s="130" t="s">
        <v>267</v>
      </c>
      <c r="O569" s="129" t="s">
        <v>26</v>
      </c>
      <c r="P569" s="129" t="s">
        <v>24</v>
      </c>
      <c r="Q569" s="114" t="s">
        <v>1767</v>
      </c>
      <c r="R569" s="126"/>
      <c r="S569" s="1"/>
    </row>
    <row r="570" spans="1:19" ht="56.25">
      <c r="A570" s="112">
        <v>568</v>
      </c>
      <c r="B570" s="119">
        <v>42711</v>
      </c>
      <c r="C570" s="119" t="s">
        <v>43</v>
      </c>
      <c r="D570" s="119" t="s">
        <v>32</v>
      </c>
      <c r="E570" s="116" t="s">
        <v>840</v>
      </c>
      <c r="F570" s="204" t="s">
        <v>1768</v>
      </c>
      <c r="G570" s="126" t="s">
        <v>1769</v>
      </c>
      <c r="H570" s="126"/>
      <c r="I570" s="113" t="s">
        <v>30</v>
      </c>
      <c r="J570" s="126"/>
      <c r="K570" s="119">
        <v>42720</v>
      </c>
      <c r="L570" s="119"/>
      <c r="M570" s="130" t="s">
        <v>275</v>
      </c>
      <c r="N570" s="130" t="s">
        <v>267</v>
      </c>
      <c r="O570" s="129" t="s">
        <v>26</v>
      </c>
      <c r="P570" s="129" t="s">
        <v>27</v>
      </c>
      <c r="Q570" s="114" t="s">
        <v>1770</v>
      </c>
      <c r="R570" s="126"/>
      <c r="S570" s="1"/>
    </row>
    <row r="571" spans="1:19" ht="78.75">
      <c r="A571" s="112">
        <v>569</v>
      </c>
      <c r="B571" s="119">
        <v>42712</v>
      </c>
      <c r="C571" s="116" t="s">
        <v>436</v>
      </c>
      <c r="D571" s="116" t="s">
        <v>379</v>
      </c>
      <c r="E571" s="116" t="s">
        <v>840</v>
      </c>
      <c r="F571" s="115" t="s">
        <v>1771</v>
      </c>
      <c r="G571" s="126" t="s">
        <v>1772</v>
      </c>
      <c r="H571" s="126"/>
      <c r="I571" s="113" t="s">
        <v>30</v>
      </c>
      <c r="J571" s="126"/>
      <c r="K571" s="119"/>
      <c r="L571" s="119"/>
      <c r="M571" s="130" t="s">
        <v>587</v>
      </c>
      <c r="N571" s="130" t="s">
        <v>267</v>
      </c>
      <c r="O571" s="129" t="s">
        <v>26</v>
      </c>
      <c r="P571" s="176" t="s">
        <v>139</v>
      </c>
      <c r="Q571" s="114" t="s">
        <v>1773</v>
      </c>
      <c r="R571" s="126"/>
      <c r="S571" s="1"/>
    </row>
    <row r="572" spans="1:19" ht="33.75">
      <c r="A572" s="112">
        <v>570</v>
      </c>
      <c r="B572" s="119">
        <v>42712</v>
      </c>
      <c r="C572" s="119" t="s">
        <v>43</v>
      </c>
      <c r="D572" s="119" t="s">
        <v>32</v>
      </c>
      <c r="E572" s="116" t="s">
        <v>840</v>
      </c>
      <c r="F572" s="126" t="s">
        <v>1774</v>
      </c>
      <c r="G572" s="126" t="s">
        <v>1775</v>
      </c>
      <c r="H572" s="126"/>
      <c r="I572" s="113" t="s">
        <v>30</v>
      </c>
      <c r="J572" s="126">
        <v>0.1</v>
      </c>
      <c r="K572" s="119">
        <v>42720</v>
      </c>
      <c r="L572" s="119">
        <v>42712</v>
      </c>
      <c r="M572" s="130" t="s">
        <v>275</v>
      </c>
      <c r="N572" s="130" t="s">
        <v>267</v>
      </c>
      <c r="O572" s="129" t="s">
        <v>26</v>
      </c>
      <c r="P572" s="129" t="s">
        <v>24</v>
      </c>
      <c r="Q572" s="114" t="s">
        <v>1770</v>
      </c>
      <c r="R572" s="126"/>
      <c r="S572" s="1"/>
    </row>
    <row r="573" spans="1:19" ht="22.5">
      <c r="A573" s="112">
        <v>571</v>
      </c>
      <c r="B573" s="119">
        <v>42712</v>
      </c>
      <c r="C573" s="119" t="s">
        <v>43</v>
      </c>
      <c r="D573" s="119" t="s">
        <v>32</v>
      </c>
      <c r="E573" s="116" t="s">
        <v>840</v>
      </c>
      <c r="F573" s="126" t="s">
        <v>1776</v>
      </c>
      <c r="G573" s="126" t="s">
        <v>1777</v>
      </c>
      <c r="H573" s="126"/>
      <c r="I573" s="113" t="s">
        <v>28</v>
      </c>
      <c r="J573" s="126">
        <v>0.1</v>
      </c>
      <c r="K573" s="119">
        <v>42712</v>
      </c>
      <c r="L573" s="119">
        <v>42712</v>
      </c>
      <c r="M573" s="130" t="s">
        <v>275</v>
      </c>
      <c r="N573" s="130" t="s">
        <v>267</v>
      </c>
      <c r="O573" s="129" t="s">
        <v>26</v>
      </c>
      <c r="P573" s="129" t="s">
        <v>24</v>
      </c>
      <c r="Q573" s="114" t="s">
        <v>1778</v>
      </c>
      <c r="R573" s="126"/>
      <c r="S573" s="1"/>
    </row>
    <row r="574" spans="1:19">
      <c r="A574" s="112">
        <v>572</v>
      </c>
      <c r="B574" s="119">
        <v>42712</v>
      </c>
      <c r="C574" s="119" t="s">
        <v>43</v>
      </c>
      <c r="D574" s="119" t="s">
        <v>32</v>
      </c>
      <c r="E574" s="116" t="s">
        <v>840</v>
      </c>
      <c r="F574" s="115" t="s">
        <v>1779</v>
      </c>
      <c r="G574" s="126" t="s">
        <v>305</v>
      </c>
      <c r="H574" s="126"/>
      <c r="I574" s="113" t="s">
        <v>30</v>
      </c>
      <c r="J574" s="126">
        <v>0.1</v>
      </c>
      <c r="K574" s="119">
        <v>42724</v>
      </c>
      <c r="L574" s="119">
        <v>42712</v>
      </c>
      <c r="M574" s="130" t="s">
        <v>275</v>
      </c>
      <c r="N574" s="130" t="s">
        <v>267</v>
      </c>
      <c r="O574" s="129" t="s">
        <v>26</v>
      </c>
      <c r="P574" s="129" t="s">
        <v>24</v>
      </c>
      <c r="Q574" s="114" t="s">
        <v>1780</v>
      </c>
      <c r="R574" s="126"/>
      <c r="S574" s="1"/>
    </row>
    <row r="575" spans="1:19" ht="22.5">
      <c r="A575" s="112">
        <v>573</v>
      </c>
      <c r="B575" s="119">
        <v>42712</v>
      </c>
      <c r="C575" s="116" t="s">
        <v>903</v>
      </c>
      <c r="D575" s="116" t="s">
        <v>379</v>
      </c>
      <c r="E575" s="116" t="s">
        <v>840</v>
      </c>
      <c r="F575" s="115" t="s">
        <v>1781</v>
      </c>
      <c r="G575" s="126" t="s">
        <v>1782</v>
      </c>
      <c r="H575" s="126"/>
      <c r="I575" s="113" t="s">
        <v>30</v>
      </c>
      <c r="J575" s="126">
        <v>0.1</v>
      </c>
      <c r="K575" s="119"/>
      <c r="L575" s="119">
        <v>42712</v>
      </c>
      <c r="M575" s="130" t="s">
        <v>587</v>
      </c>
      <c r="N575" s="130" t="s">
        <v>267</v>
      </c>
      <c r="O575" s="129" t="s">
        <v>26</v>
      </c>
      <c r="P575" s="176" t="s">
        <v>24</v>
      </c>
      <c r="Q575" s="114" t="s">
        <v>1783</v>
      </c>
      <c r="R575" s="126"/>
      <c r="S575" s="1"/>
    </row>
    <row r="576" spans="1:19" ht="67.5">
      <c r="A576" s="112">
        <v>574</v>
      </c>
      <c r="B576" s="119">
        <v>42716</v>
      </c>
      <c r="C576" s="119" t="s">
        <v>43</v>
      </c>
      <c r="D576" s="119" t="s">
        <v>32</v>
      </c>
      <c r="E576" s="116" t="s">
        <v>840</v>
      </c>
      <c r="F576" s="115" t="s">
        <v>1784</v>
      </c>
      <c r="G576" s="126" t="s">
        <v>1785</v>
      </c>
      <c r="H576" s="126"/>
      <c r="I576" s="113" t="s">
        <v>30</v>
      </c>
      <c r="J576" s="126">
        <v>0.1</v>
      </c>
      <c r="K576" s="119">
        <v>42720</v>
      </c>
      <c r="L576" s="119">
        <v>42727</v>
      </c>
      <c r="M576" s="130" t="s">
        <v>275</v>
      </c>
      <c r="N576" s="130" t="s">
        <v>267</v>
      </c>
      <c r="O576" s="129" t="s">
        <v>25</v>
      </c>
      <c r="P576" s="129" t="s">
        <v>24</v>
      </c>
      <c r="Q576" s="114" t="s">
        <v>1786</v>
      </c>
      <c r="R576" s="126"/>
      <c r="S576" s="1"/>
    </row>
    <row r="577" spans="1:19" ht="22.5">
      <c r="A577" s="112">
        <v>575</v>
      </c>
      <c r="B577" s="119">
        <v>42716</v>
      </c>
      <c r="C577" s="119" t="s">
        <v>43</v>
      </c>
      <c r="D577" s="119" t="s">
        <v>32</v>
      </c>
      <c r="E577" s="116" t="s">
        <v>840</v>
      </c>
      <c r="F577" s="115" t="s">
        <v>1787</v>
      </c>
      <c r="G577" s="126" t="s">
        <v>1788</v>
      </c>
      <c r="H577" s="126"/>
      <c r="I577" s="113" t="s">
        <v>30</v>
      </c>
      <c r="J577" s="126">
        <v>0.1</v>
      </c>
      <c r="K577" s="119">
        <v>42720</v>
      </c>
      <c r="L577" s="119">
        <v>42725</v>
      </c>
      <c r="M577" s="130" t="s">
        <v>275</v>
      </c>
      <c r="N577" s="130" t="s">
        <v>267</v>
      </c>
      <c r="O577" s="129" t="s">
        <v>26</v>
      </c>
      <c r="P577" s="129" t="s">
        <v>24</v>
      </c>
      <c r="Q577" s="114" t="s">
        <v>1789</v>
      </c>
      <c r="R577" s="126"/>
      <c r="S577" s="108"/>
    </row>
    <row r="578" spans="1:19">
      <c r="A578" s="112">
        <v>576</v>
      </c>
      <c r="B578" s="119">
        <v>42716</v>
      </c>
      <c r="C578" s="116" t="s">
        <v>402</v>
      </c>
      <c r="D578" s="116" t="s">
        <v>379</v>
      </c>
      <c r="E578" s="116" t="s">
        <v>840</v>
      </c>
      <c r="F578" s="115" t="s">
        <v>1790</v>
      </c>
      <c r="G578" s="126"/>
      <c r="H578" s="126"/>
      <c r="I578" s="113" t="s">
        <v>28</v>
      </c>
      <c r="J578" s="126">
        <v>0.1</v>
      </c>
      <c r="K578" s="119"/>
      <c r="L578" s="119">
        <v>42716</v>
      </c>
      <c r="M578" s="130" t="s">
        <v>587</v>
      </c>
      <c r="N578" s="130" t="s">
        <v>267</v>
      </c>
      <c r="O578" s="129" t="s">
        <v>26</v>
      </c>
      <c r="P578" s="176" t="s">
        <v>24</v>
      </c>
      <c r="Q578" s="114" t="s">
        <v>1112</v>
      </c>
      <c r="R578" s="126"/>
      <c r="S578" s="108"/>
    </row>
    <row r="579" spans="1:19" ht="22.5">
      <c r="A579" s="112">
        <v>577</v>
      </c>
      <c r="B579" s="119">
        <v>42717</v>
      </c>
      <c r="C579" s="119" t="s">
        <v>43</v>
      </c>
      <c r="D579" s="119" t="s">
        <v>32</v>
      </c>
      <c r="E579" s="116" t="s">
        <v>840</v>
      </c>
      <c r="F579" s="115" t="s">
        <v>1791</v>
      </c>
      <c r="G579" s="126" t="s">
        <v>1792</v>
      </c>
      <c r="H579" s="126"/>
      <c r="I579" s="113" t="s">
        <v>30</v>
      </c>
      <c r="J579" s="126">
        <v>0.1</v>
      </c>
      <c r="K579" s="119">
        <v>42720</v>
      </c>
      <c r="L579" s="119">
        <v>42723</v>
      </c>
      <c r="M579" s="130" t="s">
        <v>275</v>
      </c>
      <c r="N579" s="130" t="s">
        <v>267</v>
      </c>
      <c r="O579" s="129" t="s">
        <v>25</v>
      </c>
      <c r="P579" s="129" t="s">
        <v>24</v>
      </c>
      <c r="Q579" s="114" t="s">
        <v>1793</v>
      </c>
      <c r="R579" s="108"/>
      <c r="S579" s="108"/>
    </row>
    <row r="580" spans="1:19" ht="33.75">
      <c r="A580" s="112">
        <v>578</v>
      </c>
      <c r="B580" s="119">
        <v>42717</v>
      </c>
      <c r="C580" s="119" t="s">
        <v>43</v>
      </c>
      <c r="D580" s="119" t="s">
        <v>32</v>
      </c>
      <c r="E580" s="116" t="s">
        <v>840</v>
      </c>
      <c r="F580" s="115" t="s">
        <v>1794</v>
      </c>
      <c r="G580" s="126" t="s">
        <v>1795</v>
      </c>
      <c r="H580" s="126"/>
      <c r="I580" s="113" t="s">
        <v>30</v>
      </c>
      <c r="J580" s="126">
        <v>0.1</v>
      </c>
      <c r="K580" s="119">
        <v>42720</v>
      </c>
      <c r="L580" s="119">
        <v>42725</v>
      </c>
      <c r="M580" s="130" t="s">
        <v>275</v>
      </c>
      <c r="N580" s="130" t="s">
        <v>267</v>
      </c>
      <c r="O580" s="129" t="s">
        <v>26</v>
      </c>
      <c r="P580" s="129" t="s">
        <v>24</v>
      </c>
      <c r="Q580" s="114" t="s">
        <v>1112</v>
      </c>
      <c r="R580" s="108"/>
      <c r="S580" s="108"/>
    </row>
    <row r="581" spans="1:19">
      <c r="A581" s="112">
        <v>579</v>
      </c>
      <c r="B581" s="119">
        <v>42717</v>
      </c>
      <c r="C581" s="119" t="s">
        <v>43</v>
      </c>
      <c r="D581" s="119" t="s">
        <v>32</v>
      </c>
      <c r="E581" s="116" t="s">
        <v>840</v>
      </c>
      <c r="F581" s="115" t="s">
        <v>320</v>
      </c>
      <c r="G581" s="126" t="s">
        <v>1796</v>
      </c>
      <c r="H581" s="126"/>
      <c r="I581" s="113" t="s">
        <v>30</v>
      </c>
      <c r="J581" s="126">
        <v>0.1</v>
      </c>
      <c r="K581" s="119">
        <v>42720</v>
      </c>
      <c r="L581" s="119">
        <v>42725</v>
      </c>
      <c r="M581" s="130" t="s">
        <v>275</v>
      </c>
      <c r="N581" s="130" t="s">
        <v>267</v>
      </c>
      <c r="O581" s="129" t="s">
        <v>26</v>
      </c>
      <c r="P581" s="129" t="s">
        <v>24</v>
      </c>
      <c r="Q581" s="114" t="s">
        <v>1797</v>
      </c>
      <c r="R581" s="108"/>
      <c r="S581" s="108"/>
    </row>
    <row r="582" spans="1:19">
      <c r="A582" s="112">
        <v>580</v>
      </c>
      <c r="B582" s="119">
        <v>42720</v>
      </c>
      <c r="C582" s="116" t="s">
        <v>982</v>
      </c>
      <c r="D582" s="116" t="s">
        <v>379</v>
      </c>
      <c r="E582" s="116" t="s">
        <v>840</v>
      </c>
      <c r="F582" s="115" t="s">
        <v>1798</v>
      </c>
      <c r="G582" s="126"/>
      <c r="H582" s="126"/>
      <c r="I582" s="113" t="s">
        <v>28</v>
      </c>
      <c r="J582" s="126">
        <v>0.1</v>
      </c>
      <c r="K582" s="119">
        <v>42723</v>
      </c>
      <c r="L582" s="119">
        <v>42723</v>
      </c>
      <c r="M582" s="130" t="s">
        <v>587</v>
      </c>
      <c r="N582" s="130" t="s">
        <v>267</v>
      </c>
      <c r="O582" s="129" t="s">
        <v>26</v>
      </c>
      <c r="P582" s="176" t="s">
        <v>24</v>
      </c>
      <c r="Q582" s="114" t="s">
        <v>1112</v>
      </c>
      <c r="R582" s="126"/>
      <c r="S582" s="108"/>
    </row>
    <row r="583" spans="1:19" ht="45">
      <c r="A583" s="112">
        <v>581</v>
      </c>
      <c r="B583" s="119">
        <v>42705</v>
      </c>
      <c r="C583" s="116" t="s">
        <v>1149</v>
      </c>
      <c r="D583" s="116" t="s">
        <v>379</v>
      </c>
      <c r="E583" s="116" t="s">
        <v>840</v>
      </c>
      <c r="F583" s="115" t="s">
        <v>1799</v>
      </c>
      <c r="G583" s="126" t="s">
        <v>1800</v>
      </c>
      <c r="H583" s="126" t="s">
        <v>1801</v>
      </c>
      <c r="I583" s="113" t="s">
        <v>30</v>
      </c>
      <c r="J583" s="126">
        <v>0.1</v>
      </c>
      <c r="K583" s="119"/>
      <c r="L583" s="119">
        <v>42725</v>
      </c>
      <c r="M583" s="130" t="s">
        <v>587</v>
      </c>
      <c r="N583" s="130" t="s">
        <v>267</v>
      </c>
      <c r="O583" s="129" t="s">
        <v>26</v>
      </c>
      <c r="P583" s="176" t="s">
        <v>24</v>
      </c>
      <c r="Q583" s="114" t="s">
        <v>1716</v>
      </c>
      <c r="R583" s="126"/>
      <c r="S583" s="108"/>
    </row>
    <row r="584" spans="1:19" ht="22.5">
      <c r="A584" s="112">
        <v>582</v>
      </c>
      <c r="B584" s="119">
        <v>42706</v>
      </c>
      <c r="C584" s="116" t="s">
        <v>1680</v>
      </c>
      <c r="D584" s="116" t="s">
        <v>379</v>
      </c>
      <c r="E584" s="116" t="s">
        <v>840</v>
      </c>
      <c r="F584" s="115" t="s">
        <v>1802</v>
      </c>
      <c r="G584" s="126" t="s">
        <v>1803</v>
      </c>
      <c r="H584" s="126" t="s">
        <v>1615</v>
      </c>
      <c r="I584" s="113" t="s">
        <v>30</v>
      </c>
      <c r="J584" s="126">
        <v>0.1</v>
      </c>
      <c r="K584" s="119"/>
      <c r="L584" s="119">
        <v>42725</v>
      </c>
      <c r="M584" s="130" t="s">
        <v>587</v>
      </c>
      <c r="N584" s="130" t="s">
        <v>267</v>
      </c>
      <c r="O584" s="129" t="s">
        <v>26</v>
      </c>
      <c r="P584" s="176" t="s">
        <v>24</v>
      </c>
      <c r="Q584" s="114" t="s">
        <v>1716</v>
      </c>
      <c r="R584" s="126"/>
      <c r="S584" s="108"/>
    </row>
    <row r="585" spans="1:19" ht="22.5">
      <c r="A585" s="112">
        <v>583</v>
      </c>
      <c r="B585" s="119">
        <v>42713</v>
      </c>
      <c r="C585" s="116" t="s">
        <v>903</v>
      </c>
      <c r="D585" s="116" t="s">
        <v>379</v>
      </c>
      <c r="E585" s="116" t="s">
        <v>840</v>
      </c>
      <c r="F585" s="115" t="s">
        <v>1781</v>
      </c>
      <c r="G585" s="126" t="s">
        <v>1782</v>
      </c>
      <c r="H585" s="126"/>
      <c r="I585" s="113" t="s">
        <v>30</v>
      </c>
      <c r="J585" s="126">
        <v>0.1</v>
      </c>
      <c r="K585" s="119"/>
      <c r="L585" s="119">
        <v>42712</v>
      </c>
      <c r="M585" s="130" t="s">
        <v>587</v>
      </c>
      <c r="N585" s="130" t="s">
        <v>267</v>
      </c>
      <c r="O585" s="129" t="s">
        <v>26</v>
      </c>
      <c r="P585" s="176" t="s">
        <v>24</v>
      </c>
      <c r="Q585" s="114" t="s">
        <v>1716</v>
      </c>
      <c r="R585" s="126"/>
      <c r="S585" s="108"/>
    </row>
    <row r="586" spans="1:19" ht="33.75">
      <c r="A586" s="112">
        <v>584</v>
      </c>
      <c r="B586" s="119">
        <v>42711</v>
      </c>
      <c r="C586" s="116" t="s">
        <v>402</v>
      </c>
      <c r="D586" s="116" t="s">
        <v>379</v>
      </c>
      <c r="E586" s="116" t="s">
        <v>840</v>
      </c>
      <c r="F586" s="115" t="s">
        <v>1804</v>
      </c>
      <c r="G586" s="126" t="s">
        <v>1805</v>
      </c>
      <c r="H586" s="126"/>
      <c r="I586" s="113" t="s">
        <v>30</v>
      </c>
      <c r="J586" s="126">
        <v>0.1</v>
      </c>
      <c r="K586" s="119"/>
      <c r="L586" s="119">
        <v>42725</v>
      </c>
      <c r="M586" s="130" t="s">
        <v>587</v>
      </c>
      <c r="N586" s="130" t="s">
        <v>267</v>
      </c>
      <c r="O586" s="129" t="s">
        <v>26</v>
      </c>
      <c r="P586" s="176" t="s">
        <v>24</v>
      </c>
      <c r="Q586" s="114" t="s">
        <v>1716</v>
      </c>
      <c r="R586" s="126"/>
      <c r="S586" s="108"/>
    </row>
    <row r="587" spans="1:19">
      <c r="A587" s="112">
        <v>585</v>
      </c>
      <c r="B587" s="119">
        <v>42723</v>
      </c>
      <c r="C587" s="119" t="s">
        <v>43</v>
      </c>
      <c r="D587" s="119" t="s">
        <v>32</v>
      </c>
      <c r="E587" s="116" t="s">
        <v>840</v>
      </c>
      <c r="F587" s="115" t="s">
        <v>1806</v>
      </c>
      <c r="G587" s="126" t="s">
        <v>1807</v>
      </c>
      <c r="H587" s="126"/>
      <c r="I587" s="113" t="s">
        <v>30</v>
      </c>
      <c r="J587" s="126">
        <v>0.1</v>
      </c>
      <c r="K587" s="119">
        <v>42725</v>
      </c>
      <c r="L587" s="119">
        <v>42738</v>
      </c>
      <c r="M587" s="130" t="s">
        <v>275</v>
      </c>
      <c r="N587" s="130" t="s">
        <v>267</v>
      </c>
      <c r="O587" s="129" t="s">
        <v>26</v>
      </c>
      <c r="P587" s="129" t="s">
        <v>24</v>
      </c>
      <c r="Q587" s="114" t="s">
        <v>1808</v>
      </c>
      <c r="R587" s="126"/>
      <c r="S587" s="108"/>
    </row>
    <row r="588" spans="1:19" ht="33.75">
      <c r="A588" s="112">
        <v>586</v>
      </c>
      <c r="B588" s="119">
        <v>42723</v>
      </c>
      <c r="C588" s="119" t="s">
        <v>43</v>
      </c>
      <c r="D588" s="119" t="s">
        <v>32</v>
      </c>
      <c r="E588" s="116" t="s">
        <v>840</v>
      </c>
      <c r="F588" s="115" t="s">
        <v>1809</v>
      </c>
      <c r="G588" s="126" t="s">
        <v>1810</v>
      </c>
      <c r="H588" s="126"/>
      <c r="I588" s="113" t="s">
        <v>30</v>
      </c>
      <c r="J588" s="126">
        <v>0.1</v>
      </c>
      <c r="K588" s="119">
        <v>42725</v>
      </c>
      <c r="L588" s="119">
        <v>42725</v>
      </c>
      <c r="M588" s="130" t="s">
        <v>275</v>
      </c>
      <c r="N588" s="130" t="s">
        <v>267</v>
      </c>
      <c r="O588" s="129" t="s">
        <v>26</v>
      </c>
      <c r="P588" s="129" t="s">
        <v>24</v>
      </c>
      <c r="Q588" s="114" t="s">
        <v>1811</v>
      </c>
      <c r="R588" s="126"/>
      <c r="S588" s="108"/>
    </row>
    <row r="589" spans="1:19">
      <c r="A589" s="112">
        <v>587</v>
      </c>
      <c r="B589" s="119">
        <v>42723</v>
      </c>
      <c r="C589" s="119" t="s">
        <v>43</v>
      </c>
      <c r="D589" s="119" t="s">
        <v>32</v>
      </c>
      <c r="E589" s="116" t="s">
        <v>840</v>
      </c>
      <c r="F589" s="115" t="s">
        <v>1812</v>
      </c>
      <c r="G589" s="126" t="s">
        <v>1813</v>
      </c>
      <c r="H589" s="126"/>
      <c r="I589" s="113" t="s">
        <v>30</v>
      </c>
      <c r="J589" s="126">
        <v>0.1</v>
      </c>
      <c r="K589" s="119">
        <v>42725</v>
      </c>
      <c r="L589" s="119">
        <v>42738</v>
      </c>
      <c r="M589" s="130" t="s">
        <v>275</v>
      </c>
      <c r="N589" s="130" t="s">
        <v>267</v>
      </c>
      <c r="O589" s="129" t="s">
        <v>26</v>
      </c>
      <c r="P589" s="129" t="s">
        <v>24</v>
      </c>
      <c r="Q589" s="114" t="s">
        <v>1814</v>
      </c>
      <c r="R589" s="126"/>
      <c r="S589" s="149" t="s">
        <v>1815</v>
      </c>
    </row>
    <row r="590" spans="1:19" ht="22.5">
      <c r="A590" s="112">
        <v>588</v>
      </c>
      <c r="B590" s="119">
        <v>42723</v>
      </c>
      <c r="C590" s="119" t="s">
        <v>43</v>
      </c>
      <c r="D590" s="119" t="s">
        <v>32</v>
      </c>
      <c r="E590" s="116" t="s">
        <v>840</v>
      </c>
      <c r="F590" s="115" t="s">
        <v>306</v>
      </c>
      <c r="G590" s="126" t="s">
        <v>1816</v>
      </c>
      <c r="H590" s="126"/>
      <c r="I590" s="113" t="s">
        <v>30</v>
      </c>
      <c r="J590" s="126">
        <v>0.1</v>
      </c>
      <c r="K590" s="119">
        <v>42725</v>
      </c>
      <c r="L590" s="119">
        <v>42725</v>
      </c>
      <c r="M590" s="130" t="s">
        <v>275</v>
      </c>
      <c r="N590" s="130" t="s">
        <v>267</v>
      </c>
      <c r="O590" s="129" t="s">
        <v>26</v>
      </c>
      <c r="P590" s="129" t="s">
        <v>24</v>
      </c>
      <c r="Q590" s="114" t="s">
        <v>1817</v>
      </c>
      <c r="R590" s="126"/>
      <c r="S590" s="108"/>
    </row>
    <row r="591" spans="1:19" ht="33.75">
      <c r="A591" s="112">
        <v>589</v>
      </c>
      <c r="B591" s="119">
        <v>42723</v>
      </c>
      <c r="C591" s="119" t="s">
        <v>43</v>
      </c>
      <c r="D591" s="119" t="s">
        <v>32</v>
      </c>
      <c r="E591" s="116" t="s">
        <v>840</v>
      </c>
      <c r="F591" s="115" t="s">
        <v>1818</v>
      </c>
      <c r="G591" s="126" t="s">
        <v>1819</v>
      </c>
      <c r="H591" s="126"/>
      <c r="I591" s="113" t="s">
        <v>28</v>
      </c>
      <c r="J591" s="126">
        <v>0.1</v>
      </c>
      <c r="K591" s="119">
        <v>42724</v>
      </c>
      <c r="L591" s="119">
        <v>42725</v>
      </c>
      <c r="M591" s="130" t="s">
        <v>275</v>
      </c>
      <c r="N591" s="130" t="s">
        <v>267</v>
      </c>
      <c r="O591" s="129" t="s">
        <v>26</v>
      </c>
      <c r="P591" s="129" t="s">
        <v>24</v>
      </c>
      <c r="Q591" s="114" t="s">
        <v>1820</v>
      </c>
      <c r="R591" s="126"/>
      <c r="S591" s="108"/>
    </row>
    <row r="592" spans="1:19">
      <c r="A592" s="112">
        <v>590</v>
      </c>
      <c r="B592" s="119">
        <v>42723</v>
      </c>
      <c r="C592" s="119" t="s">
        <v>43</v>
      </c>
      <c r="D592" s="119" t="s">
        <v>32</v>
      </c>
      <c r="E592" s="116" t="s">
        <v>840</v>
      </c>
      <c r="F592" s="115" t="s">
        <v>1821</v>
      </c>
      <c r="G592" s="126" t="s">
        <v>1822</v>
      </c>
      <c r="H592" s="126"/>
      <c r="I592" s="113" t="s">
        <v>28</v>
      </c>
      <c r="J592" s="126">
        <v>0</v>
      </c>
      <c r="K592" s="119">
        <v>42724</v>
      </c>
      <c r="L592" s="119">
        <v>42725</v>
      </c>
      <c r="M592" s="130" t="s">
        <v>275</v>
      </c>
      <c r="N592" s="130" t="s">
        <v>267</v>
      </c>
      <c r="O592" s="129" t="s">
        <v>26</v>
      </c>
      <c r="P592" s="129" t="s">
        <v>139</v>
      </c>
      <c r="Q592" s="114" t="s">
        <v>1823</v>
      </c>
      <c r="R592" s="126"/>
      <c r="S592" s="108"/>
    </row>
    <row r="593" spans="1:19" ht="22.5">
      <c r="A593" s="112">
        <v>591</v>
      </c>
      <c r="B593" s="119">
        <v>42723</v>
      </c>
      <c r="C593" s="119" t="s">
        <v>43</v>
      </c>
      <c r="D593" s="119" t="s">
        <v>32</v>
      </c>
      <c r="E593" s="116" t="s">
        <v>840</v>
      </c>
      <c r="F593" s="115" t="s">
        <v>1824</v>
      </c>
      <c r="G593" s="126" t="s">
        <v>1825</v>
      </c>
      <c r="H593" s="126"/>
      <c r="I593" s="113" t="s">
        <v>28</v>
      </c>
      <c r="J593" s="126">
        <v>0.1</v>
      </c>
      <c r="K593" s="119">
        <v>42724</v>
      </c>
      <c r="L593" s="119">
        <v>42738</v>
      </c>
      <c r="M593" s="130" t="s">
        <v>275</v>
      </c>
      <c r="N593" s="130" t="s">
        <v>267</v>
      </c>
      <c r="O593" s="129" t="s">
        <v>26</v>
      </c>
      <c r="P593" s="129" t="s">
        <v>24</v>
      </c>
      <c r="Q593" s="114" t="s">
        <v>1826</v>
      </c>
      <c r="R593" s="126"/>
      <c r="S593" s="1"/>
    </row>
    <row r="594" spans="1:19" ht="22.5">
      <c r="A594" s="112">
        <v>592</v>
      </c>
      <c r="B594" s="119">
        <v>42724</v>
      </c>
      <c r="C594" s="119" t="s">
        <v>43</v>
      </c>
      <c r="D594" s="119" t="s">
        <v>32</v>
      </c>
      <c r="E594" s="116" t="s">
        <v>840</v>
      </c>
      <c r="F594" s="115" t="s">
        <v>307</v>
      </c>
      <c r="G594" s="126" t="s">
        <v>1827</v>
      </c>
      <c r="H594" s="126"/>
      <c r="I594" s="113" t="s">
        <v>28</v>
      </c>
      <c r="J594" s="126">
        <v>0.1</v>
      </c>
      <c r="K594" s="119">
        <v>42724</v>
      </c>
      <c r="L594" s="119">
        <v>42725</v>
      </c>
      <c r="M594" s="130" t="s">
        <v>275</v>
      </c>
      <c r="N594" s="130" t="s">
        <v>267</v>
      </c>
      <c r="O594" s="129" t="s">
        <v>26</v>
      </c>
      <c r="P594" s="129" t="s">
        <v>24</v>
      </c>
      <c r="Q594" s="114" t="s">
        <v>1828</v>
      </c>
      <c r="R594" s="126"/>
      <c r="S594" s="1"/>
    </row>
    <row r="595" spans="1:19">
      <c r="A595" s="112">
        <v>593</v>
      </c>
      <c r="B595" s="119">
        <v>42724</v>
      </c>
      <c r="C595" s="119" t="s">
        <v>43</v>
      </c>
      <c r="D595" s="119" t="s">
        <v>32</v>
      </c>
      <c r="E595" s="116" t="s">
        <v>840</v>
      </c>
      <c r="F595" s="115" t="s">
        <v>308</v>
      </c>
      <c r="G595" s="126" t="s">
        <v>1829</v>
      </c>
      <c r="H595" s="126"/>
      <c r="I595" s="113" t="s">
        <v>30</v>
      </c>
      <c r="J595" s="126">
        <v>0.1</v>
      </c>
      <c r="K595" s="119">
        <v>42725</v>
      </c>
      <c r="L595" s="119">
        <v>42725</v>
      </c>
      <c r="M595" s="130" t="s">
        <v>275</v>
      </c>
      <c r="N595" s="130" t="s">
        <v>267</v>
      </c>
      <c r="O595" s="129" t="s">
        <v>26</v>
      </c>
      <c r="P595" s="129" t="s">
        <v>24</v>
      </c>
      <c r="Q595" s="114" t="s">
        <v>1830</v>
      </c>
      <c r="R595" s="126"/>
      <c r="S595" s="1"/>
    </row>
    <row r="596" spans="1:19" ht="56.25">
      <c r="A596" s="112">
        <v>594</v>
      </c>
      <c r="B596" s="119">
        <v>42724</v>
      </c>
      <c r="C596" s="119" t="s">
        <v>429</v>
      </c>
      <c r="D596" s="119" t="s">
        <v>379</v>
      </c>
      <c r="E596" s="116" t="s">
        <v>840</v>
      </c>
      <c r="F596" s="115" t="s">
        <v>1831</v>
      </c>
      <c r="G596" s="126" t="s">
        <v>1832</v>
      </c>
      <c r="H596" s="126" t="s">
        <v>1833</v>
      </c>
      <c r="I596" s="113" t="s">
        <v>30</v>
      </c>
      <c r="J596" s="126">
        <v>0.1</v>
      </c>
      <c r="K596" s="119"/>
      <c r="L596" s="119">
        <v>42754</v>
      </c>
      <c r="M596" s="130" t="s">
        <v>587</v>
      </c>
      <c r="N596" s="130" t="s">
        <v>267</v>
      </c>
      <c r="O596" s="129" t="s">
        <v>26</v>
      </c>
      <c r="P596" s="176" t="s">
        <v>24</v>
      </c>
      <c r="Q596" s="114" t="s">
        <v>1716</v>
      </c>
      <c r="R596" s="126"/>
      <c r="S596" s="1"/>
    </row>
    <row r="597" spans="1:19">
      <c r="A597" s="112">
        <v>595</v>
      </c>
      <c r="B597" s="119">
        <v>42723</v>
      </c>
      <c r="C597" s="119" t="s">
        <v>43</v>
      </c>
      <c r="D597" s="119" t="s">
        <v>32</v>
      </c>
      <c r="E597" s="116" t="s">
        <v>840</v>
      </c>
      <c r="F597" s="115" t="s">
        <v>1834</v>
      </c>
      <c r="G597" s="108"/>
      <c r="H597" s="126"/>
      <c r="I597" s="113" t="s">
        <v>30</v>
      </c>
      <c r="J597" s="126">
        <v>0.1</v>
      </c>
      <c r="K597" s="119">
        <v>42725</v>
      </c>
      <c r="L597" s="119">
        <v>42725</v>
      </c>
      <c r="M597" s="130" t="s">
        <v>275</v>
      </c>
      <c r="N597" s="130" t="s">
        <v>267</v>
      </c>
      <c r="O597" s="129" t="s">
        <v>26</v>
      </c>
      <c r="P597" s="129" t="s">
        <v>24</v>
      </c>
      <c r="Q597" s="114" t="s">
        <v>1835</v>
      </c>
      <c r="R597" s="126"/>
      <c r="S597" s="1"/>
    </row>
    <row r="598" spans="1:19" ht="33.75">
      <c r="A598" s="112">
        <v>596</v>
      </c>
      <c r="B598" s="119">
        <v>42725</v>
      </c>
      <c r="C598" s="119" t="s">
        <v>43</v>
      </c>
      <c r="D598" s="119" t="s">
        <v>32</v>
      </c>
      <c r="E598" s="116" t="s">
        <v>840</v>
      </c>
      <c r="F598" s="115" t="s">
        <v>309</v>
      </c>
      <c r="G598" s="126" t="s">
        <v>1836</v>
      </c>
      <c r="H598" s="126"/>
      <c r="I598" s="113" t="s">
        <v>30</v>
      </c>
      <c r="J598" s="126">
        <v>0.1</v>
      </c>
      <c r="K598" s="119">
        <v>42725</v>
      </c>
      <c r="L598" s="119">
        <v>42725</v>
      </c>
      <c r="M598" s="130" t="s">
        <v>275</v>
      </c>
      <c r="N598" s="130" t="s">
        <v>267</v>
      </c>
      <c r="O598" s="129" t="s">
        <v>26</v>
      </c>
      <c r="P598" s="129" t="s">
        <v>24</v>
      </c>
      <c r="Q598" s="114" t="s">
        <v>1837</v>
      </c>
      <c r="R598" s="126"/>
      <c r="S598" s="1"/>
    </row>
    <row r="599" spans="1:19" ht="22.5">
      <c r="A599" s="112">
        <v>597</v>
      </c>
      <c r="B599" s="119">
        <v>42725</v>
      </c>
      <c r="C599" s="119" t="s">
        <v>43</v>
      </c>
      <c r="D599" s="119" t="s">
        <v>32</v>
      </c>
      <c r="E599" s="116" t="s">
        <v>840</v>
      </c>
      <c r="F599" s="115" t="s">
        <v>310</v>
      </c>
      <c r="G599" s="126" t="s">
        <v>1838</v>
      </c>
      <c r="H599" s="126"/>
      <c r="I599" s="113" t="s">
        <v>30</v>
      </c>
      <c r="J599" s="126">
        <v>0.1</v>
      </c>
      <c r="K599" s="119">
        <v>42727</v>
      </c>
      <c r="L599" s="119">
        <v>42725</v>
      </c>
      <c r="M599" s="130" t="s">
        <v>275</v>
      </c>
      <c r="N599" s="130" t="s">
        <v>267</v>
      </c>
      <c r="O599" s="129" t="s">
        <v>26</v>
      </c>
      <c r="P599" s="129" t="s">
        <v>24</v>
      </c>
      <c r="Q599" s="114" t="s">
        <v>1839</v>
      </c>
      <c r="R599" s="126"/>
      <c r="S599" s="1"/>
    </row>
    <row r="600" spans="1:19">
      <c r="A600" s="112">
        <v>598</v>
      </c>
      <c r="B600" s="119">
        <v>42725</v>
      </c>
      <c r="C600" s="119" t="s">
        <v>43</v>
      </c>
      <c r="D600" s="119" t="s">
        <v>32</v>
      </c>
      <c r="E600" s="116" t="s">
        <v>840</v>
      </c>
      <c r="F600" s="115" t="s">
        <v>1840</v>
      </c>
      <c r="G600" s="126" t="s">
        <v>311</v>
      </c>
      <c r="H600" s="126"/>
      <c r="I600" s="113" t="s">
        <v>30</v>
      </c>
      <c r="J600" s="126">
        <v>0.1</v>
      </c>
      <c r="K600" s="119">
        <v>42727</v>
      </c>
      <c r="L600" s="119">
        <v>42725</v>
      </c>
      <c r="M600" s="130" t="s">
        <v>275</v>
      </c>
      <c r="N600" s="130" t="s">
        <v>267</v>
      </c>
      <c r="O600" s="129" t="s">
        <v>26</v>
      </c>
      <c r="P600" s="129" t="s">
        <v>24</v>
      </c>
      <c r="Q600" s="114" t="s">
        <v>1841</v>
      </c>
      <c r="R600" s="126"/>
      <c r="S600" s="1"/>
    </row>
    <row r="601" spans="1:19" ht="22.5">
      <c r="A601" s="112">
        <v>599</v>
      </c>
      <c r="B601" s="119">
        <v>42725</v>
      </c>
      <c r="C601" s="119" t="s">
        <v>429</v>
      </c>
      <c r="D601" s="119" t="s">
        <v>379</v>
      </c>
      <c r="E601" s="116" t="s">
        <v>840</v>
      </c>
      <c r="F601" s="115" t="s">
        <v>1842</v>
      </c>
      <c r="G601" s="126" t="s">
        <v>1843</v>
      </c>
      <c r="H601" s="126" t="s">
        <v>1844</v>
      </c>
      <c r="I601" s="113" t="s">
        <v>28</v>
      </c>
      <c r="J601" s="126">
        <v>0.1</v>
      </c>
      <c r="K601" s="119">
        <v>42725</v>
      </c>
      <c r="L601" s="119">
        <v>42725</v>
      </c>
      <c r="M601" s="130" t="s">
        <v>587</v>
      </c>
      <c r="N601" s="130" t="s">
        <v>267</v>
      </c>
      <c r="O601" s="129" t="s">
        <v>26</v>
      </c>
      <c r="P601" s="176" t="s">
        <v>24</v>
      </c>
      <c r="Q601" s="114" t="s">
        <v>1716</v>
      </c>
      <c r="R601" s="126"/>
      <c r="S601" s="1"/>
    </row>
    <row r="602" spans="1:19" ht="33.75">
      <c r="A602" s="112">
        <v>600</v>
      </c>
      <c r="B602" s="119">
        <v>42720</v>
      </c>
      <c r="C602" s="116" t="s">
        <v>903</v>
      </c>
      <c r="D602" s="116" t="s">
        <v>379</v>
      </c>
      <c r="E602" s="116" t="s">
        <v>840</v>
      </c>
      <c r="F602" s="126" t="s">
        <v>1845</v>
      </c>
      <c r="G602" s="126" t="s">
        <v>1846</v>
      </c>
      <c r="H602" s="126"/>
      <c r="I602" s="113" t="s">
        <v>30</v>
      </c>
      <c r="J602" s="126">
        <v>0.1</v>
      </c>
      <c r="K602" s="119"/>
      <c r="L602" s="119">
        <v>42725</v>
      </c>
      <c r="M602" s="130" t="s">
        <v>587</v>
      </c>
      <c r="N602" s="130" t="s">
        <v>267</v>
      </c>
      <c r="O602" s="129" t="s">
        <v>26</v>
      </c>
      <c r="P602" s="176" t="s">
        <v>24</v>
      </c>
      <c r="Q602" s="114" t="s">
        <v>1783</v>
      </c>
      <c r="R602" s="126"/>
      <c r="S602" s="1"/>
    </row>
    <row r="603" spans="1:19">
      <c r="A603" s="112">
        <v>601</v>
      </c>
      <c r="B603" s="119">
        <v>42726</v>
      </c>
      <c r="C603" s="116" t="s">
        <v>869</v>
      </c>
      <c r="D603" s="116" t="s">
        <v>379</v>
      </c>
      <c r="E603" s="116" t="s">
        <v>840</v>
      </c>
      <c r="F603" s="115" t="s">
        <v>1847</v>
      </c>
      <c r="G603" s="126"/>
      <c r="H603" s="126"/>
      <c r="I603" s="113" t="s">
        <v>28</v>
      </c>
      <c r="J603" s="126">
        <v>0.1</v>
      </c>
      <c r="K603" s="119"/>
      <c r="L603" s="119">
        <v>42730</v>
      </c>
      <c r="M603" s="130" t="s">
        <v>587</v>
      </c>
      <c r="N603" s="130" t="s">
        <v>267</v>
      </c>
      <c r="O603" s="129" t="s">
        <v>26</v>
      </c>
      <c r="P603" s="176" t="s">
        <v>24</v>
      </c>
      <c r="Q603" s="114" t="s">
        <v>1112</v>
      </c>
      <c r="R603" s="126"/>
      <c r="S603" s="1"/>
    </row>
    <row r="604" spans="1:19" ht="56.25">
      <c r="A604" s="112">
        <v>602</v>
      </c>
      <c r="B604" s="119">
        <v>42726</v>
      </c>
      <c r="C604" s="119" t="s">
        <v>43</v>
      </c>
      <c r="D604" s="119" t="s">
        <v>32</v>
      </c>
      <c r="E604" s="116" t="s">
        <v>840</v>
      </c>
      <c r="F604" s="115" t="s">
        <v>312</v>
      </c>
      <c r="G604" s="126" t="s">
        <v>1848</v>
      </c>
      <c r="H604" s="126"/>
      <c r="I604" s="113" t="s">
        <v>28</v>
      </c>
      <c r="J604" s="126">
        <v>0.1</v>
      </c>
      <c r="K604" s="119">
        <v>42727</v>
      </c>
      <c r="L604" s="119">
        <v>42738</v>
      </c>
      <c r="M604" s="130" t="s">
        <v>275</v>
      </c>
      <c r="N604" s="130" t="s">
        <v>267</v>
      </c>
      <c r="O604" s="129" t="s">
        <v>26</v>
      </c>
      <c r="P604" s="129" t="s">
        <v>24</v>
      </c>
      <c r="Q604" s="114" t="s">
        <v>1849</v>
      </c>
      <c r="R604" s="126"/>
      <c r="S604" s="1"/>
    </row>
    <row r="605" spans="1:19" ht="33.75">
      <c r="A605" s="112">
        <v>603</v>
      </c>
      <c r="B605" s="119">
        <v>42726</v>
      </c>
      <c r="C605" s="119" t="s">
        <v>43</v>
      </c>
      <c r="D605" s="119" t="s">
        <v>32</v>
      </c>
      <c r="E605" s="116" t="s">
        <v>840</v>
      </c>
      <c r="F605" s="115" t="s">
        <v>1850</v>
      </c>
      <c r="G605" s="126" t="s">
        <v>1851</v>
      </c>
      <c r="H605" s="126"/>
      <c r="I605" s="113" t="s">
        <v>30</v>
      </c>
      <c r="J605" s="126">
        <v>0.1</v>
      </c>
      <c r="K605" s="119">
        <v>42733</v>
      </c>
      <c r="L605" s="119">
        <v>42795</v>
      </c>
      <c r="M605" s="130" t="s">
        <v>275</v>
      </c>
      <c r="N605" s="130" t="s">
        <v>267</v>
      </c>
      <c r="O605" s="129" t="s">
        <v>26</v>
      </c>
      <c r="P605" s="129" t="s">
        <v>24</v>
      </c>
      <c r="Q605" s="114" t="s">
        <v>1852</v>
      </c>
      <c r="R605" s="126"/>
      <c r="S605" s="1"/>
    </row>
    <row r="606" spans="1:19">
      <c r="A606" s="112">
        <v>604</v>
      </c>
      <c r="B606" s="119">
        <v>42726</v>
      </c>
      <c r="C606" s="119" t="s">
        <v>43</v>
      </c>
      <c r="D606" s="119" t="s">
        <v>32</v>
      </c>
      <c r="E606" s="116" t="s">
        <v>840</v>
      </c>
      <c r="F606" s="115" t="s">
        <v>313</v>
      </c>
      <c r="G606" s="126" t="s">
        <v>1853</v>
      </c>
      <c r="H606" s="126"/>
      <c r="I606" s="113" t="s">
        <v>30</v>
      </c>
      <c r="J606" s="126">
        <v>0.1</v>
      </c>
      <c r="K606" s="119">
        <v>42731</v>
      </c>
      <c r="L606" s="119">
        <v>42738</v>
      </c>
      <c r="M606" s="130" t="s">
        <v>275</v>
      </c>
      <c r="N606" s="130" t="s">
        <v>267</v>
      </c>
      <c r="O606" s="129" t="s">
        <v>26</v>
      </c>
      <c r="P606" s="129" t="s">
        <v>24</v>
      </c>
      <c r="Q606" s="114" t="s">
        <v>1854</v>
      </c>
      <c r="R606" s="126"/>
      <c r="S606" s="1"/>
    </row>
    <row r="607" spans="1:19" ht="45">
      <c r="A607" s="112">
        <v>605</v>
      </c>
      <c r="B607" s="119">
        <v>42726</v>
      </c>
      <c r="C607" s="119" t="s">
        <v>43</v>
      </c>
      <c r="D607" s="119" t="s">
        <v>32</v>
      </c>
      <c r="E607" s="116" t="s">
        <v>840</v>
      </c>
      <c r="F607" s="115" t="s">
        <v>314</v>
      </c>
      <c r="G607" s="126" t="s">
        <v>1855</v>
      </c>
      <c r="H607" s="126"/>
      <c r="I607" s="113" t="s">
        <v>28</v>
      </c>
      <c r="J607" s="126">
        <v>0.1</v>
      </c>
      <c r="K607" s="119">
        <v>42727</v>
      </c>
      <c r="L607" s="119">
        <v>42738</v>
      </c>
      <c r="M607" s="130" t="s">
        <v>275</v>
      </c>
      <c r="N607" s="130" t="s">
        <v>267</v>
      </c>
      <c r="O607" s="129" t="s">
        <v>26</v>
      </c>
      <c r="P607" s="129" t="s">
        <v>24</v>
      </c>
      <c r="Q607" s="114" t="s">
        <v>1856</v>
      </c>
      <c r="R607" s="126"/>
      <c r="S607" s="1"/>
    </row>
    <row r="608" spans="1:19" ht="33.75">
      <c r="A608" s="112">
        <v>606</v>
      </c>
      <c r="B608" s="119">
        <v>42726</v>
      </c>
      <c r="C608" s="119" t="s">
        <v>43</v>
      </c>
      <c r="D608" s="119" t="s">
        <v>32</v>
      </c>
      <c r="E608" s="116" t="s">
        <v>840</v>
      </c>
      <c r="F608" s="115" t="s">
        <v>315</v>
      </c>
      <c r="G608" s="126" t="s">
        <v>1857</v>
      </c>
      <c r="H608" s="126"/>
      <c r="I608" s="113" t="s">
        <v>28</v>
      </c>
      <c r="J608" s="126">
        <v>0.1</v>
      </c>
      <c r="K608" s="119">
        <v>42727</v>
      </c>
      <c r="L608" s="119">
        <v>42738</v>
      </c>
      <c r="M608" s="130" t="s">
        <v>275</v>
      </c>
      <c r="N608" s="130" t="s">
        <v>267</v>
      </c>
      <c r="O608" s="129" t="s">
        <v>26</v>
      </c>
      <c r="P608" s="129" t="s">
        <v>24</v>
      </c>
      <c r="Q608" s="114" t="s">
        <v>1858</v>
      </c>
      <c r="R608" s="126"/>
      <c r="S608" s="1"/>
    </row>
    <row r="609" spans="1:19" ht="33.75">
      <c r="A609" s="112">
        <v>607</v>
      </c>
      <c r="B609" s="119">
        <v>42727</v>
      </c>
      <c r="C609" s="119" t="s">
        <v>43</v>
      </c>
      <c r="D609" s="119" t="s">
        <v>32</v>
      </c>
      <c r="E609" s="116" t="s">
        <v>840</v>
      </c>
      <c r="F609" s="115" t="s">
        <v>1859</v>
      </c>
      <c r="G609" s="126" t="s">
        <v>1860</v>
      </c>
      <c r="H609" s="126"/>
      <c r="I609" s="113" t="s">
        <v>30</v>
      </c>
      <c r="J609" s="126">
        <v>0.1</v>
      </c>
      <c r="K609" s="119">
        <v>42731</v>
      </c>
      <c r="L609" s="119">
        <v>42795</v>
      </c>
      <c r="M609" s="130" t="s">
        <v>275</v>
      </c>
      <c r="N609" s="130" t="s">
        <v>267</v>
      </c>
      <c r="O609" s="129" t="s">
        <v>26</v>
      </c>
      <c r="P609" s="129" t="s">
        <v>24</v>
      </c>
      <c r="Q609" s="114" t="s">
        <v>1861</v>
      </c>
      <c r="R609" s="126"/>
      <c r="S609" s="1"/>
    </row>
    <row r="610" spans="1:19">
      <c r="A610" s="112">
        <v>608</v>
      </c>
      <c r="B610" s="119">
        <v>42727</v>
      </c>
      <c r="C610" s="119" t="s">
        <v>43</v>
      </c>
      <c r="D610" s="119" t="s">
        <v>32</v>
      </c>
      <c r="E610" s="116" t="s">
        <v>840</v>
      </c>
      <c r="F610" s="115" t="s">
        <v>316</v>
      </c>
      <c r="G610" s="126" t="s">
        <v>1862</v>
      </c>
      <c r="H610" s="126"/>
      <c r="I610" s="113" t="s">
        <v>28</v>
      </c>
      <c r="J610" s="126">
        <v>0.1</v>
      </c>
      <c r="K610" s="119">
        <v>42727</v>
      </c>
      <c r="L610" s="119">
        <v>42727</v>
      </c>
      <c r="M610" s="130" t="s">
        <v>275</v>
      </c>
      <c r="N610" s="130" t="s">
        <v>267</v>
      </c>
      <c r="O610" s="129" t="s">
        <v>26</v>
      </c>
      <c r="P610" s="129" t="s">
        <v>24</v>
      </c>
      <c r="Q610" s="114" t="s">
        <v>1863</v>
      </c>
      <c r="R610" s="126"/>
      <c r="S610" s="1"/>
    </row>
    <row r="611" spans="1:19" ht="78.75">
      <c r="A611" s="112">
        <v>609</v>
      </c>
      <c r="B611" s="119">
        <v>42730</v>
      </c>
      <c r="C611" s="119" t="s">
        <v>43</v>
      </c>
      <c r="D611" s="119" t="s">
        <v>32</v>
      </c>
      <c r="E611" s="116" t="s">
        <v>840</v>
      </c>
      <c r="F611" s="115" t="s">
        <v>1864</v>
      </c>
      <c r="G611" s="126" t="s">
        <v>1865</v>
      </c>
      <c r="H611" s="126"/>
      <c r="I611" s="113" t="s">
        <v>30</v>
      </c>
      <c r="J611" s="126">
        <v>0.1</v>
      </c>
      <c r="K611" s="119">
        <v>42732</v>
      </c>
      <c r="L611" s="119">
        <v>42738</v>
      </c>
      <c r="M611" s="130" t="s">
        <v>275</v>
      </c>
      <c r="N611" s="130" t="s">
        <v>267</v>
      </c>
      <c r="O611" s="129" t="s">
        <v>26</v>
      </c>
      <c r="P611" s="129" t="s">
        <v>24</v>
      </c>
      <c r="Q611" s="114" t="s">
        <v>1866</v>
      </c>
      <c r="R611" s="126"/>
      <c r="S611" s="1"/>
    </row>
    <row r="612" spans="1:19">
      <c r="A612" s="112">
        <v>610</v>
      </c>
      <c r="B612" s="119">
        <v>42730</v>
      </c>
      <c r="C612" s="116" t="s">
        <v>903</v>
      </c>
      <c r="D612" s="116" t="s">
        <v>379</v>
      </c>
      <c r="E612" s="116" t="s">
        <v>840</v>
      </c>
      <c r="F612" s="115" t="s">
        <v>1867</v>
      </c>
      <c r="G612" s="126"/>
      <c r="H612" s="126"/>
      <c r="I612" s="113" t="s">
        <v>28</v>
      </c>
      <c r="J612" s="126">
        <v>0.1</v>
      </c>
      <c r="K612" s="119"/>
      <c r="L612" s="119">
        <v>42731</v>
      </c>
      <c r="M612" s="130" t="s">
        <v>587</v>
      </c>
      <c r="N612" s="130" t="s">
        <v>267</v>
      </c>
      <c r="O612" s="129" t="s">
        <v>26</v>
      </c>
      <c r="P612" s="176" t="s">
        <v>24</v>
      </c>
      <c r="Q612" s="114" t="s">
        <v>1112</v>
      </c>
      <c r="R612" s="126"/>
      <c r="S612" s="1"/>
    </row>
    <row r="613" spans="1:19" ht="22.5">
      <c r="A613" s="112">
        <v>611</v>
      </c>
      <c r="B613" s="119">
        <v>42731</v>
      </c>
      <c r="C613" s="119" t="s">
        <v>43</v>
      </c>
      <c r="D613" s="119" t="s">
        <v>32</v>
      </c>
      <c r="E613" s="116" t="s">
        <v>840</v>
      </c>
      <c r="F613" s="115" t="s">
        <v>317</v>
      </c>
      <c r="G613" s="126" t="s">
        <v>1868</v>
      </c>
      <c r="H613" s="126"/>
      <c r="I613" s="113" t="s">
        <v>30</v>
      </c>
      <c r="J613" s="126">
        <v>0.1</v>
      </c>
      <c r="K613" s="119">
        <v>42733</v>
      </c>
      <c r="L613" s="119">
        <v>42738</v>
      </c>
      <c r="M613" s="130" t="s">
        <v>275</v>
      </c>
      <c r="N613" s="130" t="s">
        <v>267</v>
      </c>
      <c r="O613" s="129" t="s">
        <v>26</v>
      </c>
      <c r="P613" s="129" t="s">
        <v>24</v>
      </c>
      <c r="Q613" s="114" t="s">
        <v>1869</v>
      </c>
      <c r="R613" s="126"/>
      <c r="S613" s="1"/>
    </row>
    <row r="614" spans="1:19" ht="45">
      <c r="A614" s="112">
        <v>612</v>
      </c>
      <c r="B614" s="119">
        <v>42731</v>
      </c>
      <c r="C614" s="119" t="s">
        <v>43</v>
      </c>
      <c r="D614" s="119" t="s">
        <v>32</v>
      </c>
      <c r="E614" s="116" t="s">
        <v>840</v>
      </c>
      <c r="F614" s="115" t="s">
        <v>318</v>
      </c>
      <c r="G614" s="126" t="s">
        <v>1870</v>
      </c>
      <c r="H614" s="126"/>
      <c r="I614" s="113" t="s">
        <v>30</v>
      </c>
      <c r="J614" s="126">
        <v>0.1</v>
      </c>
      <c r="K614" s="119">
        <v>42733</v>
      </c>
      <c r="L614" s="119">
        <v>42738</v>
      </c>
      <c r="M614" s="130" t="s">
        <v>275</v>
      </c>
      <c r="N614" s="130" t="s">
        <v>267</v>
      </c>
      <c r="O614" s="129" t="s">
        <v>26</v>
      </c>
      <c r="P614" s="129" t="s">
        <v>24</v>
      </c>
      <c r="Q614" s="114" t="s">
        <v>1871</v>
      </c>
      <c r="R614" s="126"/>
      <c r="S614" s="1"/>
    </row>
    <row r="615" spans="1:19" ht="56.25">
      <c r="A615" s="112">
        <v>613</v>
      </c>
      <c r="B615" s="119">
        <v>42731</v>
      </c>
      <c r="C615" s="119" t="s">
        <v>43</v>
      </c>
      <c r="D615" s="119" t="s">
        <v>32</v>
      </c>
      <c r="E615" s="116" t="s">
        <v>840</v>
      </c>
      <c r="F615" s="115" t="s">
        <v>319</v>
      </c>
      <c r="G615" s="126" t="s">
        <v>1872</v>
      </c>
      <c r="H615" s="126"/>
      <c r="I615" s="113" t="s">
        <v>30</v>
      </c>
      <c r="J615" s="126">
        <v>0.1</v>
      </c>
      <c r="K615" s="119">
        <v>42733</v>
      </c>
      <c r="L615" s="119">
        <v>42738</v>
      </c>
      <c r="M615" s="130" t="s">
        <v>275</v>
      </c>
      <c r="N615" s="130" t="s">
        <v>267</v>
      </c>
      <c r="O615" s="129" t="s">
        <v>26</v>
      </c>
      <c r="P615" s="129" t="s">
        <v>24</v>
      </c>
      <c r="Q615" s="114" t="s">
        <v>1873</v>
      </c>
      <c r="R615" s="126"/>
      <c r="S615" s="1"/>
    </row>
    <row r="616" spans="1:19" ht="22.5">
      <c r="A616" s="112">
        <v>614</v>
      </c>
      <c r="B616" s="119">
        <v>42731</v>
      </c>
      <c r="C616" s="119" t="s">
        <v>43</v>
      </c>
      <c r="D616" s="119" t="s">
        <v>32</v>
      </c>
      <c r="E616" s="116" t="s">
        <v>840</v>
      </c>
      <c r="F616" s="115" t="s">
        <v>320</v>
      </c>
      <c r="G616" s="126" t="s">
        <v>1874</v>
      </c>
      <c r="H616" s="126"/>
      <c r="I616" s="113" t="s">
        <v>30</v>
      </c>
      <c r="J616" s="126">
        <v>0.1</v>
      </c>
      <c r="K616" s="119">
        <v>42733</v>
      </c>
      <c r="L616" s="119">
        <v>42738</v>
      </c>
      <c r="M616" s="130" t="s">
        <v>275</v>
      </c>
      <c r="N616" s="130" t="s">
        <v>267</v>
      </c>
      <c r="O616" s="129" t="s">
        <v>26</v>
      </c>
      <c r="P616" s="129" t="s">
        <v>24</v>
      </c>
      <c r="Q616" s="114" t="s">
        <v>1875</v>
      </c>
      <c r="R616" s="126"/>
      <c r="S616" s="1"/>
    </row>
    <row r="617" spans="1:19">
      <c r="A617" s="112">
        <v>615</v>
      </c>
      <c r="B617" s="119">
        <v>42731</v>
      </c>
      <c r="C617" s="116" t="s">
        <v>867</v>
      </c>
      <c r="D617" s="116" t="s">
        <v>379</v>
      </c>
      <c r="E617" s="116" t="s">
        <v>840</v>
      </c>
      <c r="F617" s="115" t="s">
        <v>1876</v>
      </c>
      <c r="G617" s="126"/>
      <c r="H617" s="126"/>
      <c r="I617" s="113" t="s">
        <v>28</v>
      </c>
      <c r="J617" s="126">
        <v>0.1</v>
      </c>
      <c r="K617" s="119"/>
      <c r="L617" s="119">
        <v>42731</v>
      </c>
      <c r="M617" s="130" t="s">
        <v>587</v>
      </c>
      <c r="N617" s="130" t="s">
        <v>267</v>
      </c>
      <c r="O617" s="129" t="s">
        <v>26</v>
      </c>
      <c r="P617" s="176" t="s">
        <v>24</v>
      </c>
      <c r="Q617" s="114" t="s">
        <v>1112</v>
      </c>
      <c r="R617" s="126"/>
      <c r="S617" s="1"/>
    </row>
    <row r="618" spans="1:19">
      <c r="A618" s="112">
        <v>616</v>
      </c>
      <c r="B618" s="119">
        <v>42731</v>
      </c>
      <c r="C618" s="119" t="s">
        <v>43</v>
      </c>
      <c r="D618" s="119" t="s">
        <v>32</v>
      </c>
      <c r="E618" s="116" t="s">
        <v>840</v>
      </c>
      <c r="F618" s="115" t="s">
        <v>1877</v>
      </c>
      <c r="G618" s="126" t="s">
        <v>321</v>
      </c>
      <c r="H618" s="126"/>
      <c r="I618" s="113" t="s">
        <v>30</v>
      </c>
      <c r="J618" s="126"/>
      <c r="K618" s="119">
        <v>42733</v>
      </c>
      <c r="L618" s="119"/>
      <c r="M618" s="130" t="s">
        <v>275</v>
      </c>
      <c r="N618" s="130" t="s">
        <v>267</v>
      </c>
      <c r="O618" s="129" t="s">
        <v>26</v>
      </c>
      <c r="P618" s="129" t="s">
        <v>27</v>
      </c>
      <c r="Q618" s="114" t="s">
        <v>1878</v>
      </c>
      <c r="R618" s="126"/>
      <c r="S618" s="1"/>
    </row>
    <row r="619" spans="1:19" ht="22.5">
      <c r="A619" s="112">
        <v>617</v>
      </c>
      <c r="B619" s="119">
        <v>42731</v>
      </c>
      <c r="C619" s="119" t="s">
        <v>43</v>
      </c>
      <c r="D619" s="119" t="s">
        <v>32</v>
      </c>
      <c r="E619" s="116" t="s">
        <v>840</v>
      </c>
      <c r="F619" s="115" t="s">
        <v>322</v>
      </c>
      <c r="G619" s="126" t="s">
        <v>1879</v>
      </c>
      <c r="H619" s="126"/>
      <c r="I619" s="113" t="s">
        <v>30</v>
      </c>
      <c r="J619" s="126">
        <v>0.1</v>
      </c>
      <c r="K619" s="119">
        <v>42733</v>
      </c>
      <c r="L619" s="119">
        <v>42738</v>
      </c>
      <c r="M619" s="130" t="s">
        <v>275</v>
      </c>
      <c r="N619" s="130" t="s">
        <v>267</v>
      </c>
      <c r="O619" s="129" t="s">
        <v>26</v>
      </c>
      <c r="P619" s="129" t="s">
        <v>24</v>
      </c>
      <c r="Q619" s="114" t="s">
        <v>1880</v>
      </c>
      <c r="R619" s="126"/>
      <c r="S619" s="1"/>
    </row>
    <row r="620" spans="1:19" ht="22.5">
      <c r="A620" s="112">
        <v>618</v>
      </c>
      <c r="B620" s="119">
        <v>42731</v>
      </c>
      <c r="C620" s="119" t="s">
        <v>43</v>
      </c>
      <c r="D620" s="119" t="s">
        <v>32</v>
      </c>
      <c r="E620" s="116" t="s">
        <v>840</v>
      </c>
      <c r="F620" s="115" t="s">
        <v>323</v>
      </c>
      <c r="G620" s="126" t="s">
        <v>1881</v>
      </c>
      <c r="H620" s="126"/>
      <c r="I620" s="113" t="s">
        <v>30</v>
      </c>
      <c r="J620" s="126">
        <v>0.1</v>
      </c>
      <c r="K620" s="119">
        <v>42733</v>
      </c>
      <c r="L620" s="119">
        <v>42751</v>
      </c>
      <c r="M620" s="130" t="s">
        <v>275</v>
      </c>
      <c r="N620" s="130" t="s">
        <v>267</v>
      </c>
      <c r="O620" s="129" t="s">
        <v>26</v>
      </c>
      <c r="P620" s="129" t="s">
        <v>24</v>
      </c>
      <c r="Q620" s="114" t="s">
        <v>1882</v>
      </c>
      <c r="R620" s="126"/>
      <c r="S620" s="1"/>
    </row>
    <row r="621" spans="1:19" ht="22.5">
      <c r="A621" s="112">
        <v>619</v>
      </c>
      <c r="B621" s="119">
        <v>42731</v>
      </c>
      <c r="C621" s="119" t="s">
        <v>43</v>
      </c>
      <c r="D621" s="119" t="s">
        <v>32</v>
      </c>
      <c r="E621" s="116" t="s">
        <v>840</v>
      </c>
      <c r="F621" s="115" t="s">
        <v>324</v>
      </c>
      <c r="G621" s="126" t="s">
        <v>1883</v>
      </c>
      <c r="H621" s="126"/>
      <c r="I621" s="113" t="s">
        <v>30</v>
      </c>
      <c r="J621" s="126">
        <v>0.1</v>
      </c>
      <c r="K621" s="119">
        <v>42733</v>
      </c>
      <c r="L621" s="119">
        <v>42738</v>
      </c>
      <c r="M621" s="130" t="s">
        <v>275</v>
      </c>
      <c r="N621" s="130" t="s">
        <v>267</v>
      </c>
      <c r="O621" s="129" t="s">
        <v>26</v>
      </c>
      <c r="P621" s="129" t="s">
        <v>24</v>
      </c>
      <c r="Q621" s="114" t="s">
        <v>1884</v>
      </c>
      <c r="R621" s="126"/>
      <c r="S621" s="1"/>
    </row>
    <row r="622" spans="1:19">
      <c r="A622" s="112">
        <v>620</v>
      </c>
      <c r="B622" s="119">
        <v>42731</v>
      </c>
      <c r="C622" s="119" t="s">
        <v>43</v>
      </c>
      <c r="D622" s="119" t="s">
        <v>32</v>
      </c>
      <c r="E622" s="116" t="s">
        <v>840</v>
      </c>
      <c r="F622" s="115" t="s">
        <v>325</v>
      </c>
      <c r="G622" s="126" t="s">
        <v>1885</v>
      </c>
      <c r="H622" s="126"/>
      <c r="I622" s="113" t="s">
        <v>30</v>
      </c>
      <c r="J622" s="126">
        <v>0.1</v>
      </c>
      <c r="K622" s="119">
        <v>42733</v>
      </c>
      <c r="L622" s="119">
        <v>42738</v>
      </c>
      <c r="M622" s="130" t="s">
        <v>275</v>
      </c>
      <c r="N622" s="130" t="s">
        <v>267</v>
      </c>
      <c r="O622" s="129" t="s">
        <v>26</v>
      </c>
      <c r="P622" s="129" t="s">
        <v>24</v>
      </c>
      <c r="Q622" s="114" t="s">
        <v>1886</v>
      </c>
      <c r="R622" s="126"/>
      <c r="S622" s="1"/>
    </row>
    <row r="623" spans="1:19">
      <c r="A623" s="112">
        <v>621</v>
      </c>
      <c r="B623" s="119">
        <v>42732</v>
      </c>
      <c r="C623" s="119" t="s">
        <v>43</v>
      </c>
      <c r="D623" s="119" t="s">
        <v>32</v>
      </c>
      <c r="E623" s="116" t="s">
        <v>840</v>
      </c>
      <c r="F623" s="115" t="s">
        <v>326</v>
      </c>
      <c r="G623" s="126" t="s">
        <v>1887</v>
      </c>
      <c r="H623" s="126"/>
      <c r="I623" s="113" t="s">
        <v>30</v>
      </c>
      <c r="J623" s="126">
        <v>0.1</v>
      </c>
      <c r="K623" s="119">
        <v>42733</v>
      </c>
      <c r="L623" s="119">
        <v>42732</v>
      </c>
      <c r="M623" s="130" t="s">
        <v>275</v>
      </c>
      <c r="N623" s="130" t="s">
        <v>267</v>
      </c>
      <c r="O623" s="129" t="s">
        <v>26</v>
      </c>
      <c r="P623" s="129" t="s">
        <v>24</v>
      </c>
      <c r="Q623" s="114" t="s">
        <v>1888</v>
      </c>
      <c r="R623" s="126"/>
      <c r="S623" s="1"/>
    </row>
    <row r="624" spans="1:19">
      <c r="A624" s="112">
        <v>622</v>
      </c>
      <c r="B624" s="119">
        <v>42732</v>
      </c>
      <c r="C624" s="116" t="s">
        <v>402</v>
      </c>
      <c r="D624" s="116" t="s">
        <v>379</v>
      </c>
      <c r="E624" s="116" t="s">
        <v>840</v>
      </c>
      <c r="F624" s="115" t="s">
        <v>1889</v>
      </c>
      <c r="G624" s="126"/>
      <c r="H624" s="126"/>
      <c r="I624" s="113" t="s">
        <v>28</v>
      </c>
      <c r="J624" s="126">
        <v>0.1</v>
      </c>
      <c r="K624" s="119"/>
      <c r="L624" s="119">
        <v>42732</v>
      </c>
      <c r="M624" s="130" t="s">
        <v>587</v>
      </c>
      <c r="N624" s="130" t="s">
        <v>267</v>
      </c>
      <c r="O624" s="129" t="s">
        <v>26</v>
      </c>
      <c r="P624" s="176" t="s">
        <v>24</v>
      </c>
      <c r="Q624" s="114" t="s">
        <v>1112</v>
      </c>
      <c r="R624" s="126"/>
      <c r="S624" s="1"/>
    </row>
    <row r="625" spans="1:19" ht="33.75">
      <c r="A625" s="112">
        <v>623</v>
      </c>
      <c r="B625" s="119">
        <v>42733</v>
      </c>
      <c r="C625" s="119" t="s">
        <v>43</v>
      </c>
      <c r="D625" s="119" t="s">
        <v>32</v>
      </c>
      <c r="E625" s="116" t="s">
        <v>840</v>
      </c>
      <c r="F625" s="115" t="s">
        <v>327</v>
      </c>
      <c r="G625" s="126" t="s">
        <v>1890</v>
      </c>
      <c r="H625" s="126"/>
      <c r="I625" s="113" t="s">
        <v>30</v>
      </c>
      <c r="J625" s="126">
        <v>0.1</v>
      </c>
      <c r="K625" s="119">
        <v>42734</v>
      </c>
      <c r="L625" s="119">
        <v>42738</v>
      </c>
      <c r="M625" s="130" t="s">
        <v>275</v>
      </c>
      <c r="N625" s="130" t="s">
        <v>267</v>
      </c>
      <c r="O625" s="129" t="s">
        <v>26</v>
      </c>
      <c r="P625" s="129" t="s">
        <v>24</v>
      </c>
      <c r="Q625" s="114" t="s">
        <v>1891</v>
      </c>
      <c r="R625" s="126"/>
      <c r="S625" s="1"/>
    </row>
    <row r="626" spans="1:19" ht="22.5">
      <c r="A626" s="112">
        <v>624</v>
      </c>
      <c r="B626" s="119">
        <v>42733</v>
      </c>
      <c r="C626" s="116" t="s">
        <v>402</v>
      </c>
      <c r="D626" s="116" t="s">
        <v>379</v>
      </c>
      <c r="E626" s="116" t="s">
        <v>840</v>
      </c>
      <c r="F626" s="115" t="s">
        <v>699</v>
      </c>
      <c r="G626" s="126" t="s">
        <v>1892</v>
      </c>
      <c r="H626" s="126"/>
      <c r="I626" s="113" t="s">
        <v>30</v>
      </c>
      <c r="J626" s="126">
        <v>0.1</v>
      </c>
      <c r="K626" s="119"/>
      <c r="L626" s="119">
        <v>42736</v>
      </c>
      <c r="M626" s="130" t="s">
        <v>587</v>
      </c>
      <c r="N626" s="130" t="s">
        <v>267</v>
      </c>
      <c r="O626" s="129" t="s">
        <v>26</v>
      </c>
      <c r="P626" s="176" t="s">
        <v>24</v>
      </c>
      <c r="Q626" s="114" t="s">
        <v>1893</v>
      </c>
      <c r="R626" s="126"/>
      <c r="S626" s="1"/>
    </row>
    <row r="627" spans="1:19" ht="45">
      <c r="A627" s="112">
        <v>625</v>
      </c>
      <c r="B627" s="119">
        <v>42733</v>
      </c>
      <c r="C627" s="116" t="s">
        <v>402</v>
      </c>
      <c r="D627" s="116" t="s">
        <v>379</v>
      </c>
      <c r="E627" s="116" t="s">
        <v>840</v>
      </c>
      <c r="F627" s="115" t="s">
        <v>1146</v>
      </c>
      <c r="G627" s="126" t="s">
        <v>1894</v>
      </c>
      <c r="H627" s="126" t="s">
        <v>1895</v>
      </c>
      <c r="I627" s="113" t="s">
        <v>30</v>
      </c>
      <c r="J627" s="126">
        <v>0.1</v>
      </c>
      <c r="K627" s="119"/>
      <c r="L627" s="119" t="s">
        <v>1896</v>
      </c>
      <c r="M627" s="130" t="s">
        <v>587</v>
      </c>
      <c r="N627" s="130" t="s">
        <v>267</v>
      </c>
      <c r="O627" s="129" t="s">
        <v>26</v>
      </c>
      <c r="P627" s="176" t="s">
        <v>27</v>
      </c>
      <c r="Q627" s="114" t="s">
        <v>1893</v>
      </c>
      <c r="R627" s="126"/>
      <c r="S627" s="1"/>
    </row>
    <row r="628" spans="1:19" ht="45">
      <c r="A628" s="112">
        <v>626</v>
      </c>
      <c r="B628" s="119">
        <v>42733</v>
      </c>
      <c r="C628" s="116" t="s">
        <v>416</v>
      </c>
      <c r="D628" s="116" t="s">
        <v>379</v>
      </c>
      <c r="E628" s="116" t="s">
        <v>840</v>
      </c>
      <c r="F628" s="115" t="s">
        <v>1897</v>
      </c>
      <c r="G628" s="126" t="s">
        <v>1898</v>
      </c>
      <c r="H628" s="126" t="s">
        <v>578</v>
      </c>
      <c r="I628" s="113" t="s">
        <v>28</v>
      </c>
      <c r="J628" s="126">
        <v>0.1</v>
      </c>
      <c r="K628" s="119"/>
      <c r="L628" s="119">
        <v>42733</v>
      </c>
      <c r="M628" s="130" t="s">
        <v>587</v>
      </c>
      <c r="N628" s="130" t="s">
        <v>267</v>
      </c>
      <c r="O628" s="129" t="s">
        <v>26</v>
      </c>
      <c r="P628" s="176" t="s">
        <v>24</v>
      </c>
      <c r="Q628" s="114" t="s">
        <v>1783</v>
      </c>
      <c r="R628" s="126"/>
      <c r="S628" s="1"/>
    </row>
    <row r="629" spans="1:19" ht="33.75">
      <c r="A629" s="112">
        <v>627</v>
      </c>
      <c r="B629" s="119">
        <v>42734</v>
      </c>
      <c r="C629" s="119" t="s">
        <v>43</v>
      </c>
      <c r="D629" s="119" t="s">
        <v>32</v>
      </c>
      <c r="E629" s="116" t="s">
        <v>840</v>
      </c>
      <c r="F629" s="115" t="s">
        <v>329</v>
      </c>
      <c r="G629" s="126" t="s">
        <v>1899</v>
      </c>
      <c r="H629" s="126"/>
      <c r="I629" s="113" t="s">
        <v>28</v>
      </c>
      <c r="J629" s="126">
        <v>0.1</v>
      </c>
      <c r="K629" s="119">
        <v>42734</v>
      </c>
      <c r="L629" s="119">
        <v>42738</v>
      </c>
      <c r="M629" s="130" t="s">
        <v>275</v>
      </c>
      <c r="N629" s="130" t="s">
        <v>267</v>
      </c>
      <c r="O629" s="129" t="s">
        <v>26</v>
      </c>
      <c r="P629" s="129" t="s">
        <v>24</v>
      </c>
      <c r="Q629" s="114" t="s">
        <v>1900</v>
      </c>
      <c r="R629" s="126"/>
      <c r="S629" s="1"/>
    </row>
    <row r="630" spans="1:19">
      <c r="A630" s="112">
        <v>628</v>
      </c>
      <c r="B630" s="119">
        <v>42734</v>
      </c>
      <c r="C630" s="119" t="s">
        <v>43</v>
      </c>
      <c r="D630" s="119" t="s">
        <v>32</v>
      </c>
      <c r="E630" s="116" t="s">
        <v>840</v>
      </c>
      <c r="F630" s="115" t="s">
        <v>330</v>
      </c>
      <c r="G630" s="126" t="s">
        <v>1901</v>
      </c>
      <c r="H630" s="126"/>
      <c r="I630" s="113" t="s">
        <v>28</v>
      </c>
      <c r="J630" s="126">
        <v>0.1</v>
      </c>
      <c r="K630" s="119">
        <v>42734</v>
      </c>
      <c r="L630" s="119">
        <v>42738</v>
      </c>
      <c r="M630" s="130" t="s">
        <v>275</v>
      </c>
      <c r="N630" s="130" t="s">
        <v>267</v>
      </c>
      <c r="O630" s="129" t="s">
        <v>26</v>
      </c>
      <c r="P630" s="129" t="s">
        <v>24</v>
      </c>
      <c r="Q630" s="114" t="s">
        <v>1902</v>
      </c>
      <c r="R630" s="126"/>
      <c r="S630" s="1"/>
    </row>
    <row r="631" spans="1:19">
      <c r="A631" s="112">
        <v>629</v>
      </c>
      <c r="B631" s="119">
        <v>42734</v>
      </c>
      <c r="C631" s="119" t="s">
        <v>43</v>
      </c>
      <c r="D631" s="119" t="s">
        <v>32</v>
      </c>
      <c r="E631" s="116" t="s">
        <v>840</v>
      </c>
      <c r="F631" s="115" t="s">
        <v>331</v>
      </c>
      <c r="G631" s="126" t="s">
        <v>332</v>
      </c>
      <c r="H631" s="126"/>
      <c r="I631" s="113" t="s">
        <v>28</v>
      </c>
      <c r="J631" s="126">
        <v>0.1</v>
      </c>
      <c r="K631" s="119">
        <v>42734</v>
      </c>
      <c r="L631" s="119">
        <v>42738</v>
      </c>
      <c r="M631" s="130" t="s">
        <v>275</v>
      </c>
      <c r="N631" s="130" t="s">
        <v>267</v>
      </c>
      <c r="O631" s="129" t="s">
        <v>26</v>
      </c>
      <c r="P631" s="129" t="s">
        <v>24</v>
      </c>
      <c r="Q631" s="114" t="s">
        <v>1903</v>
      </c>
      <c r="R631" s="126"/>
      <c r="S631" s="1"/>
    </row>
    <row r="632" spans="1:19" ht="33.75">
      <c r="A632" s="112">
        <v>630</v>
      </c>
      <c r="B632" s="119">
        <v>42738</v>
      </c>
      <c r="C632" s="119" t="s">
        <v>43</v>
      </c>
      <c r="D632" s="119" t="s">
        <v>32</v>
      </c>
      <c r="E632" s="116" t="s">
        <v>840</v>
      </c>
      <c r="F632" s="115" t="s">
        <v>1904</v>
      </c>
      <c r="G632" s="126" t="s">
        <v>1905</v>
      </c>
      <c r="H632" s="126"/>
      <c r="I632" s="113" t="s">
        <v>28</v>
      </c>
      <c r="J632" s="126"/>
      <c r="K632" s="119"/>
      <c r="L632" s="207">
        <v>42758</v>
      </c>
      <c r="M632" s="130" t="s">
        <v>275</v>
      </c>
      <c r="N632" s="130" t="s">
        <v>267</v>
      </c>
      <c r="O632" s="129" t="s">
        <v>26</v>
      </c>
      <c r="P632" s="129" t="s">
        <v>24</v>
      </c>
      <c r="Q632" s="114" t="s">
        <v>1906</v>
      </c>
      <c r="R632" s="126"/>
      <c r="S632" s="1"/>
    </row>
    <row r="633" spans="1:19" ht="45">
      <c r="A633" s="112">
        <v>631</v>
      </c>
      <c r="B633" s="119">
        <v>42738</v>
      </c>
      <c r="C633" s="116" t="s">
        <v>402</v>
      </c>
      <c r="D633" s="116" t="s">
        <v>379</v>
      </c>
      <c r="E633" s="116" t="s">
        <v>840</v>
      </c>
      <c r="F633" s="115" t="s">
        <v>1907</v>
      </c>
      <c r="G633" s="126" t="s">
        <v>1908</v>
      </c>
      <c r="H633" s="126"/>
      <c r="I633" s="113" t="s">
        <v>30</v>
      </c>
      <c r="J633" s="126">
        <v>0.1</v>
      </c>
      <c r="K633" s="119"/>
      <c r="L633" s="119">
        <v>42751</v>
      </c>
      <c r="M633" s="130" t="s">
        <v>587</v>
      </c>
      <c r="N633" s="130" t="s">
        <v>267</v>
      </c>
      <c r="O633" s="129" t="s">
        <v>26</v>
      </c>
      <c r="P633" s="176" t="s">
        <v>24</v>
      </c>
      <c r="Q633" s="114" t="s">
        <v>1893</v>
      </c>
      <c r="R633" s="126"/>
      <c r="S633" s="1"/>
    </row>
    <row r="634" spans="1:19" ht="22.5">
      <c r="A634" s="112">
        <v>632</v>
      </c>
      <c r="B634" s="119">
        <v>42739</v>
      </c>
      <c r="C634" s="116" t="s">
        <v>402</v>
      </c>
      <c r="D634" s="116" t="s">
        <v>379</v>
      </c>
      <c r="E634" s="116" t="s">
        <v>840</v>
      </c>
      <c r="F634" s="115" t="s">
        <v>1909</v>
      </c>
      <c r="G634" s="126" t="s">
        <v>1910</v>
      </c>
      <c r="H634" s="126"/>
      <c r="I634" s="113" t="s">
        <v>30</v>
      </c>
      <c r="J634" s="126"/>
      <c r="K634" s="119"/>
      <c r="L634" s="119"/>
      <c r="M634" s="130" t="s">
        <v>587</v>
      </c>
      <c r="N634" s="130" t="s">
        <v>267</v>
      </c>
      <c r="O634" s="129" t="s">
        <v>26</v>
      </c>
      <c r="P634" s="176" t="s">
        <v>27</v>
      </c>
      <c r="Q634" s="114" t="s">
        <v>1893</v>
      </c>
      <c r="R634" s="126"/>
      <c r="S634" s="1"/>
    </row>
    <row r="635" spans="1:19" ht="22.5">
      <c r="A635" s="112">
        <v>633</v>
      </c>
      <c r="B635" s="119">
        <v>42739</v>
      </c>
      <c r="C635" s="119" t="s">
        <v>43</v>
      </c>
      <c r="D635" s="119" t="s">
        <v>32</v>
      </c>
      <c r="E635" s="116" t="s">
        <v>840</v>
      </c>
      <c r="F635" s="115" t="s">
        <v>333</v>
      </c>
      <c r="G635" s="126" t="s">
        <v>1911</v>
      </c>
      <c r="H635" s="126"/>
      <c r="I635" s="113" t="s">
        <v>30</v>
      </c>
      <c r="J635" s="126">
        <v>0</v>
      </c>
      <c r="K635" s="119">
        <v>42745</v>
      </c>
      <c r="L635" s="119">
        <v>42745</v>
      </c>
      <c r="M635" s="130" t="s">
        <v>275</v>
      </c>
      <c r="N635" s="130" t="s">
        <v>267</v>
      </c>
      <c r="O635" s="129" t="s">
        <v>26</v>
      </c>
      <c r="P635" s="129" t="s">
        <v>24</v>
      </c>
      <c r="Q635" s="114" t="s">
        <v>1912</v>
      </c>
      <c r="R635" s="126"/>
      <c r="S635" s="1"/>
    </row>
    <row r="636" spans="1:19" ht="22.5">
      <c r="A636" s="112">
        <v>634</v>
      </c>
      <c r="B636" s="119">
        <v>42740</v>
      </c>
      <c r="C636" s="119" t="s">
        <v>43</v>
      </c>
      <c r="D636" s="119" t="s">
        <v>32</v>
      </c>
      <c r="E636" s="116" t="s">
        <v>840</v>
      </c>
      <c r="F636" s="115" t="s">
        <v>1913</v>
      </c>
      <c r="G636" s="126" t="s">
        <v>1914</v>
      </c>
      <c r="H636" s="126"/>
      <c r="I636" s="113" t="s">
        <v>30</v>
      </c>
      <c r="J636" s="126">
        <v>0.1</v>
      </c>
      <c r="K636" s="119"/>
      <c r="L636" s="119">
        <v>42751</v>
      </c>
      <c r="M636" s="130" t="s">
        <v>275</v>
      </c>
      <c r="N636" s="130" t="s">
        <v>267</v>
      </c>
      <c r="O636" s="129" t="s">
        <v>26</v>
      </c>
      <c r="P636" s="129" t="s">
        <v>24</v>
      </c>
      <c r="Q636" s="114" t="s">
        <v>1915</v>
      </c>
      <c r="R636" s="126"/>
      <c r="S636" s="1"/>
    </row>
    <row r="637" spans="1:19">
      <c r="A637" s="112">
        <v>635</v>
      </c>
      <c r="B637" s="119">
        <v>42740</v>
      </c>
      <c r="C637" s="116" t="s">
        <v>515</v>
      </c>
      <c r="D637" s="116" t="s">
        <v>379</v>
      </c>
      <c r="E637" s="116" t="s">
        <v>840</v>
      </c>
      <c r="F637" s="115" t="s">
        <v>1916</v>
      </c>
      <c r="G637" s="126" t="s">
        <v>1917</v>
      </c>
      <c r="H637" s="126"/>
      <c r="I637" s="113" t="s">
        <v>30</v>
      </c>
      <c r="J637" s="126">
        <v>0.1</v>
      </c>
      <c r="K637" s="119"/>
      <c r="L637" s="119">
        <v>42744</v>
      </c>
      <c r="M637" s="130" t="s">
        <v>587</v>
      </c>
      <c r="N637" s="130" t="s">
        <v>267</v>
      </c>
      <c r="O637" s="129" t="s">
        <v>25</v>
      </c>
      <c r="P637" s="176" t="s">
        <v>24</v>
      </c>
      <c r="Q637" s="114" t="s">
        <v>1893</v>
      </c>
      <c r="R637" s="126"/>
      <c r="S637" s="1"/>
    </row>
    <row r="638" spans="1:19" ht="22.5">
      <c r="A638" s="112">
        <v>636</v>
      </c>
      <c r="B638" s="119">
        <v>42740</v>
      </c>
      <c r="C638" s="116" t="s">
        <v>402</v>
      </c>
      <c r="D638" s="116" t="s">
        <v>379</v>
      </c>
      <c r="E638" s="116" t="s">
        <v>840</v>
      </c>
      <c r="F638" s="115" t="s">
        <v>699</v>
      </c>
      <c r="G638" s="126" t="s">
        <v>1918</v>
      </c>
      <c r="H638" s="126"/>
      <c r="I638" s="113" t="s">
        <v>30</v>
      </c>
      <c r="J638" s="126">
        <v>0.1</v>
      </c>
      <c r="K638" s="119"/>
      <c r="L638" s="119">
        <v>42751</v>
      </c>
      <c r="M638" s="130" t="s">
        <v>587</v>
      </c>
      <c r="N638" s="130" t="s">
        <v>267</v>
      </c>
      <c r="O638" s="129" t="s">
        <v>26</v>
      </c>
      <c r="P638" s="176" t="s">
        <v>24</v>
      </c>
      <c r="Q638" s="114" t="s">
        <v>1783</v>
      </c>
      <c r="R638" s="126"/>
      <c r="S638" s="1"/>
    </row>
    <row r="639" spans="1:19" ht="22.5">
      <c r="A639" s="112">
        <v>637</v>
      </c>
      <c r="B639" s="119">
        <v>42741</v>
      </c>
      <c r="C639" s="119" t="s">
        <v>43</v>
      </c>
      <c r="D639" s="119" t="s">
        <v>32</v>
      </c>
      <c r="E639" s="116" t="s">
        <v>840</v>
      </c>
      <c r="F639" s="115" t="s">
        <v>1919</v>
      </c>
      <c r="G639" s="126" t="s">
        <v>1920</v>
      </c>
      <c r="H639" s="126"/>
      <c r="I639" s="113" t="s">
        <v>30</v>
      </c>
      <c r="J639" s="126"/>
      <c r="K639" s="119"/>
      <c r="L639" s="119"/>
      <c r="M639" s="130" t="s">
        <v>275</v>
      </c>
      <c r="N639" s="130" t="s">
        <v>267</v>
      </c>
      <c r="O639" s="129" t="s">
        <v>26</v>
      </c>
      <c r="P639" s="129" t="s">
        <v>27</v>
      </c>
      <c r="Q639" s="114" t="s">
        <v>1921</v>
      </c>
      <c r="R639" s="126"/>
      <c r="S639" s="1"/>
    </row>
    <row r="640" spans="1:19" ht="22.5">
      <c r="A640" s="112">
        <v>638</v>
      </c>
      <c r="B640" s="119">
        <v>42741</v>
      </c>
      <c r="C640" s="119" t="s">
        <v>43</v>
      </c>
      <c r="D640" s="119" t="s">
        <v>32</v>
      </c>
      <c r="E640" s="116" t="s">
        <v>840</v>
      </c>
      <c r="F640" s="115" t="s">
        <v>334</v>
      </c>
      <c r="G640" s="126" t="s">
        <v>1922</v>
      </c>
      <c r="H640" s="126"/>
      <c r="I640" s="113" t="s">
        <v>30</v>
      </c>
      <c r="J640" s="126">
        <v>0.1</v>
      </c>
      <c r="K640" s="119">
        <v>42751</v>
      </c>
      <c r="L640" s="119">
        <v>42751</v>
      </c>
      <c r="M640" s="130" t="s">
        <v>275</v>
      </c>
      <c r="N640" s="130" t="s">
        <v>267</v>
      </c>
      <c r="O640" s="129" t="s">
        <v>26</v>
      </c>
      <c r="P640" s="129" t="s">
        <v>24</v>
      </c>
      <c r="Q640" s="114" t="s">
        <v>1923</v>
      </c>
      <c r="R640" s="126"/>
      <c r="S640" s="1"/>
    </row>
    <row r="641" spans="1:19">
      <c r="A641" s="112">
        <v>639</v>
      </c>
      <c r="B641" s="119">
        <v>42744</v>
      </c>
      <c r="C641" s="119" t="s">
        <v>43</v>
      </c>
      <c r="D641" s="119" t="s">
        <v>32</v>
      </c>
      <c r="E641" s="116" t="s">
        <v>840</v>
      </c>
      <c r="F641" s="115" t="s">
        <v>340</v>
      </c>
      <c r="G641" s="126" t="s">
        <v>341</v>
      </c>
      <c r="H641" s="126"/>
      <c r="I641" s="113" t="s">
        <v>30</v>
      </c>
      <c r="J641" s="126">
        <v>0.1</v>
      </c>
      <c r="K641" s="119"/>
      <c r="L641" s="119">
        <v>42751</v>
      </c>
      <c r="M641" s="130" t="s">
        <v>275</v>
      </c>
      <c r="N641" s="130" t="s">
        <v>267</v>
      </c>
      <c r="O641" s="129" t="s">
        <v>26</v>
      </c>
      <c r="P641" s="129" t="s">
        <v>24</v>
      </c>
      <c r="Q641" s="114" t="s">
        <v>1924</v>
      </c>
      <c r="R641" s="126"/>
      <c r="S641" s="1"/>
    </row>
    <row r="642" spans="1:19" ht="22.5">
      <c r="A642" s="112">
        <v>640</v>
      </c>
      <c r="B642" s="119">
        <v>42744</v>
      </c>
      <c r="C642" s="119" t="s">
        <v>43</v>
      </c>
      <c r="D642" s="119" t="s">
        <v>32</v>
      </c>
      <c r="E642" s="116" t="s">
        <v>840</v>
      </c>
      <c r="F642" s="115" t="s">
        <v>342</v>
      </c>
      <c r="G642" s="126" t="s">
        <v>1925</v>
      </c>
      <c r="H642" s="126"/>
      <c r="I642" s="113" t="s">
        <v>28</v>
      </c>
      <c r="J642" s="126">
        <v>0.1</v>
      </c>
      <c r="K642" s="119">
        <v>42751</v>
      </c>
      <c r="L642" s="119">
        <v>42751</v>
      </c>
      <c r="M642" s="130" t="s">
        <v>275</v>
      </c>
      <c r="N642" s="130" t="s">
        <v>267</v>
      </c>
      <c r="O642" s="129" t="s">
        <v>26</v>
      </c>
      <c r="P642" s="129" t="s">
        <v>24</v>
      </c>
      <c r="Q642" s="114" t="s">
        <v>1926</v>
      </c>
      <c r="R642" s="126"/>
      <c r="S642" s="1"/>
    </row>
    <row r="643" spans="1:19" ht="67.5">
      <c r="A643" s="112">
        <v>641</v>
      </c>
      <c r="B643" s="119">
        <v>42744</v>
      </c>
      <c r="C643" s="116" t="s">
        <v>429</v>
      </c>
      <c r="D643" s="116" t="s">
        <v>379</v>
      </c>
      <c r="E643" s="116" t="s">
        <v>840</v>
      </c>
      <c r="F643" s="115" t="s">
        <v>1927</v>
      </c>
      <c r="G643" s="126" t="s">
        <v>1928</v>
      </c>
      <c r="H643" s="126"/>
      <c r="I643" s="113" t="s">
        <v>28</v>
      </c>
      <c r="J643" s="126"/>
      <c r="K643" s="119">
        <v>42748</v>
      </c>
      <c r="L643" s="119"/>
      <c r="M643" s="130" t="s">
        <v>587</v>
      </c>
      <c r="N643" s="130" t="s">
        <v>267</v>
      </c>
      <c r="O643" s="129" t="s">
        <v>26</v>
      </c>
      <c r="P643" s="176" t="s">
        <v>27</v>
      </c>
      <c r="Q643" s="114" t="s">
        <v>1112</v>
      </c>
      <c r="R643" s="126"/>
      <c r="S643" s="1"/>
    </row>
    <row r="644" spans="1:19" ht="45">
      <c r="A644" s="112">
        <v>642</v>
      </c>
      <c r="B644" s="119">
        <v>42744</v>
      </c>
      <c r="C644" s="116" t="s">
        <v>429</v>
      </c>
      <c r="D644" s="116" t="s">
        <v>379</v>
      </c>
      <c r="E644" s="116" t="s">
        <v>840</v>
      </c>
      <c r="F644" s="115" t="s">
        <v>1929</v>
      </c>
      <c r="G644" s="126" t="s">
        <v>1930</v>
      </c>
      <c r="H644" s="126" t="s">
        <v>1931</v>
      </c>
      <c r="I644" s="113" t="s">
        <v>28</v>
      </c>
      <c r="J644" s="126">
        <v>0.2</v>
      </c>
      <c r="K644" s="119">
        <v>42748</v>
      </c>
      <c r="L644" s="136" t="s">
        <v>1932</v>
      </c>
      <c r="M644" s="130" t="s">
        <v>587</v>
      </c>
      <c r="N644" s="130" t="s">
        <v>267</v>
      </c>
      <c r="O644" s="129" t="s">
        <v>25</v>
      </c>
      <c r="P644" s="176" t="s">
        <v>24</v>
      </c>
      <c r="Q644" s="114" t="s">
        <v>1783</v>
      </c>
      <c r="R644" s="126"/>
      <c r="S644" s="1"/>
    </row>
    <row r="645" spans="1:19">
      <c r="A645" s="112">
        <v>643</v>
      </c>
      <c r="B645" s="119">
        <v>42744</v>
      </c>
      <c r="C645" s="119" t="s">
        <v>43</v>
      </c>
      <c r="D645" s="119" t="s">
        <v>32</v>
      </c>
      <c r="E645" s="116" t="s">
        <v>840</v>
      </c>
      <c r="F645" s="115" t="s">
        <v>343</v>
      </c>
      <c r="G645" s="126" t="s">
        <v>1933</v>
      </c>
      <c r="H645" s="126"/>
      <c r="I645" s="113" t="s">
        <v>30</v>
      </c>
      <c r="J645" s="126">
        <v>0.1</v>
      </c>
      <c r="K645" s="119"/>
      <c r="L645" s="119">
        <v>42751</v>
      </c>
      <c r="M645" s="130" t="s">
        <v>275</v>
      </c>
      <c r="N645" s="130" t="s">
        <v>267</v>
      </c>
      <c r="O645" s="129" t="s">
        <v>26</v>
      </c>
      <c r="P645" s="129" t="s">
        <v>24</v>
      </c>
      <c r="Q645" s="114" t="s">
        <v>1934</v>
      </c>
      <c r="R645" s="126"/>
      <c r="S645" s="1"/>
    </row>
    <row r="646" spans="1:19" ht="22.5">
      <c r="A646" s="112">
        <v>644</v>
      </c>
      <c r="B646" s="119">
        <v>42745</v>
      </c>
      <c r="C646" s="116" t="s">
        <v>402</v>
      </c>
      <c r="D646" s="116" t="s">
        <v>379</v>
      </c>
      <c r="E646" s="116" t="s">
        <v>840</v>
      </c>
      <c r="F646" s="115" t="s">
        <v>427</v>
      </c>
      <c r="G646" s="126" t="s">
        <v>1935</v>
      </c>
      <c r="H646" s="126" t="s">
        <v>1936</v>
      </c>
      <c r="I646" s="113" t="s">
        <v>30</v>
      </c>
      <c r="J646" s="126">
        <v>0.1</v>
      </c>
      <c r="K646" s="119"/>
      <c r="L646" s="119">
        <v>42751</v>
      </c>
      <c r="M646" s="130" t="s">
        <v>587</v>
      </c>
      <c r="N646" s="130" t="s">
        <v>267</v>
      </c>
      <c r="O646" s="129" t="s">
        <v>26</v>
      </c>
      <c r="P646" s="176" t="s">
        <v>24</v>
      </c>
      <c r="Q646" s="114" t="s">
        <v>1937</v>
      </c>
      <c r="R646" s="126"/>
      <c r="S646" s="1"/>
    </row>
    <row r="647" spans="1:19" ht="22.5">
      <c r="A647" s="112">
        <v>645</v>
      </c>
      <c r="B647" s="119">
        <v>42745</v>
      </c>
      <c r="C647" s="119" t="s">
        <v>43</v>
      </c>
      <c r="D647" s="119" t="s">
        <v>32</v>
      </c>
      <c r="E647" s="116" t="s">
        <v>840</v>
      </c>
      <c r="F647" s="115" t="s">
        <v>344</v>
      </c>
      <c r="G647" s="126" t="s">
        <v>1938</v>
      </c>
      <c r="H647" s="126"/>
      <c r="I647" s="113" t="s">
        <v>30</v>
      </c>
      <c r="J647" s="126">
        <v>0.1</v>
      </c>
      <c r="K647" s="119"/>
      <c r="L647" s="119">
        <v>42770</v>
      </c>
      <c r="M647" s="130" t="s">
        <v>275</v>
      </c>
      <c r="N647" s="130" t="s">
        <v>267</v>
      </c>
      <c r="O647" s="129" t="s">
        <v>26</v>
      </c>
      <c r="P647" s="129" t="s">
        <v>24</v>
      </c>
      <c r="Q647" s="114" t="s">
        <v>1939</v>
      </c>
      <c r="R647" s="126"/>
      <c r="S647" s="1"/>
    </row>
    <row r="648" spans="1:19">
      <c r="A648" s="112">
        <v>646</v>
      </c>
      <c r="B648" s="119">
        <v>42745</v>
      </c>
      <c r="C648" s="119" t="s">
        <v>43</v>
      </c>
      <c r="D648" s="119" t="s">
        <v>32</v>
      </c>
      <c r="E648" s="116" t="s">
        <v>840</v>
      </c>
      <c r="F648" s="115" t="s">
        <v>345</v>
      </c>
      <c r="G648" s="126" t="s">
        <v>346</v>
      </c>
      <c r="H648" s="108"/>
      <c r="I648" s="113" t="s">
        <v>28</v>
      </c>
      <c r="J648" s="126">
        <v>0.1</v>
      </c>
      <c r="K648" s="119"/>
      <c r="L648" s="119">
        <v>42751</v>
      </c>
      <c r="M648" s="130" t="s">
        <v>275</v>
      </c>
      <c r="N648" s="130" t="s">
        <v>267</v>
      </c>
      <c r="O648" s="129" t="s">
        <v>26</v>
      </c>
      <c r="P648" s="129" t="s">
        <v>24</v>
      </c>
      <c r="Q648" s="114" t="s">
        <v>1940</v>
      </c>
      <c r="R648" s="126"/>
      <c r="S648" s="1"/>
    </row>
    <row r="649" spans="1:19" ht="33.75">
      <c r="A649" s="112">
        <v>647</v>
      </c>
      <c r="B649" s="119">
        <v>42746</v>
      </c>
      <c r="C649" s="119" t="s">
        <v>43</v>
      </c>
      <c r="D649" s="119" t="s">
        <v>32</v>
      </c>
      <c r="E649" s="116" t="s">
        <v>840</v>
      </c>
      <c r="F649" s="115" t="s">
        <v>1941</v>
      </c>
      <c r="G649" s="126" t="s">
        <v>1942</v>
      </c>
      <c r="H649" s="126"/>
      <c r="I649" s="113" t="s">
        <v>30</v>
      </c>
      <c r="J649" s="126"/>
      <c r="K649" s="119"/>
      <c r="L649" s="119"/>
      <c r="M649" s="130" t="s">
        <v>275</v>
      </c>
      <c r="N649" s="130" t="s">
        <v>267</v>
      </c>
      <c r="O649" s="129" t="s">
        <v>26</v>
      </c>
      <c r="P649" s="129" t="s">
        <v>27</v>
      </c>
      <c r="Q649" s="114" t="s">
        <v>1943</v>
      </c>
      <c r="R649" s="126"/>
      <c r="S649" s="1"/>
    </row>
    <row r="650" spans="1:19" ht="123.75">
      <c r="A650" s="112">
        <v>648</v>
      </c>
      <c r="B650" s="119">
        <v>42747</v>
      </c>
      <c r="C650" s="119" t="s">
        <v>416</v>
      </c>
      <c r="D650" s="119" t="s">
        <v>379</v>
      </c>
      <c r="E650" s="116" t="s">
        <v>840</v>
      </c>
      <c r="F650" s="115" t="s">
        <v>1944</v>
      </c>
      <c r="G650" s="126" t="s">
        <v>1945</v>
      </c>
      <c r="H650" s="126" t="s">
        <v>1946</v>
      </c>
      <c r="I650" s="113" t="s">
        <v>28</v>
      </c>
      <c r="J650" s="126">
        <v>0.1</v>
      </c>
      <c r="K650" s="119"/>
      <c r="L650" s="119">
        <v>42751</v>
      </c>
      <c r="M650" s="130" t="s">
        <v>587</v>
      </c>
      <c r="N650" s="130" t="s">
        <v>267</v>
      </c>
      <c r="O650" s="129" t="s">
        <v>26</v>
      </c>
      <c r="P650" s="176" t="s">
        <v>24</v>
      </c>
      <c r="Q650" s="114" t="s">
        <v>1783</v>
      </c>
      <c r="R650" s="126"/>
      <c r="S650" s="1"/>
    </row>
    <row r="651" spans="1:19">
      <c r="A651" s="112">
        <v>649</v>
      </c>
      <c r="B651" s="119">
        <v>42746</v>
      </c>
      <c r="C651" s="119" t="s">
        <v>416</v>
      </c>
      <c r="D651" s="119" t="s">
        <v>379</v>
      </c>
      <c r="E651" s="116" t="s">
        <v>840</v>
      </c>
      <c r="F651" s="115" t="s">
        <v>1947</v>
      </c>
      <c r="G651" s="126"/>
      <c r="H651" s="126"/>
      <c r="I651" s="113" t="s">
        <v>28</v>
      </c>
      <c r="J651" s="126">
        <v>0.1</v>
      </c>
      <c r="K651" s="119"/>
      <c r="L651" s="119">
        <v>42746</v>
      </c>
      <c r="M651" s="130" t="s">
        <v>587</v>
      </c>
      <c r="N651" s="130" t="s">
        <v>267</v>
      </c>
      <c r="O651" s="129" t="s">
        <v>26</v>
      </c>
      <c r="P651" s="176" t="s">
        <v>24</v>
      </c>
      <c r="Q651" s="114" t="s">
        <v>1783</v>
      </c>
      <c r="R651" s="126"/>
      <c r="S651" s="1"/>
    </row>
    <row r="652" spans="1:19" ht="33.75">
      <c r="A652" s="112">
        <v>650</v>
      </c>
      <c r="B652" s="119">
        <v>42748</v>
      </c>
      <c r="C652" s="116" t="s">
        <v>429</v>
      </c>
      <c r="D652" s="116" t="s">
        <v>379</v>
      </c>
      <c r="E652" s="116" t="s">
        <v>840</v>
      </c>
      <c r="F652" s="115" t="s">
        <v>1948</v>
      </c>
      <c r="G652" s="126" t="s">
        <v>1949</v>
      </c>
      <c r="H652" s="126"/>
      <c r="I652" s="113" t="s">
        <v>28</v>
      </c>
      <c r="J652" s="126">
        <v>0.1</v>
      </c>
      <c r="K652" s="119"/>
      <c r="L652" s="119">
        <v>42751</v>
      </c>
      <c r="M652" s="130" t="s">
        <v>587</v>
      </c>
      <c r="N652" s="130" t="s">
        <v>267</v>
      </c>
      <c r="O652" s="129" t="s">
        <v>26</v>
      </c>
      <c r="P652" s="176" t="s">
        <v>24</v>
      </c>
      <c r="Q652" s="114" t="s">
        <v>1677</v>
      </c>
      <c r="R652" s="126"/>
      <c r="S652" s="1"/>
    </row>
    <row r="653" spans="1:19" ht="33.75">
      <c r="A653" s="112">
        <v>651</v>
      </c>
      <c r="B653" s="119">
        <v>42751</v>
      </c>
      <c r="C653" s="119" t="s">
        <v>43</v>
      </c>
      <c r="D653" s="119" t="s">
        <v>32</v>
      </c>
      <c r="E653" s="116" t="s">
        <v>840</v>
      </c>
      <c r="F653" s="115" t="s">
        <v>347</v>
      </c>
      <c r="G653" s="126" t="s">
        <v>1950</v>
      </c>
      <c r="H653" s="126"/>
      <c r="I653" s="113" t="s">
        <v>28</v>
      </c>
      <c r="J653" s="126">
        <v>0.1</v>
      </c>
      <c r="K653" s="119"/>
      <c r="L653" s="119">
        <v>42759</v>
      </c>
      <c r="M653" s="130" t="s">
        <v>275</v>
      </c>
      <c r="N653" s="130" t="s">
        <v>267</v>
      </c>
      <c r="O653" s="129" t="s">
        <v>26</v>
      </c>
      <c r="P653" s="129" t="s">
        <v>24</v>
      </c>
      <c r="Q653" s="114" t="s">
        <v>1951</v>
      </c>
      <c r="R653" s="126"/>
      <c r="S653" s="1"/>
    </row>
    <row r="654" spans="1:19" ht="33.75">
      <c r="A654" s="112">
        <v>652</v>
      </c>
      <c r="B654" s="119">
        <v>42751</v>
      </c>
      <c r="C654" s="119" t="s">
        <v>43</v>
      </c>
      <c r="D654" s="119" t="s">
        <v>32</v>
      </c>
      <c r="E654" s="116" t="s">
        <v>840</v>
      </c>
      <c r="F654" s="115" t="s">
        <v>351</v>
      </c>
      <c r="G654" s="126" t="s">
        <v>1952</v>
      </c>
      <c r="H654" s="126"/>
      <c r="I654" s="113" t="s">
        <v>30</v>
      </c>
      <c r="J654" s="126">
        <v>0.1</v>
      </c>
      <c r="K654" s="119"/>
      <c r="L654" s="119">
        <v>42759</v>
      </c>
      <c r="M654" s="130" t="s">
        <v>275</v>
      </c>
      <c r="N654" s="130" t="s">
        <v>267</v>
      </c>
      <c r="O654" s="129" t="s">
        <v>26</v>
      </c>
      <c r="P654" s="129" t="s">
        <v>24</v>
      </c>
      <c r="Q654" s="114" t="s">
        <v>1953</v>
      </c>
      <c r="R654" s="126"/>
      <c r="S654" s="1"/>
    </row>
    <row r="655" spans="1:19">
      <c r="A655" s="112">
        <v>653</v>
      </c>
      <c r="B655" s="119">
        <v>42752</v>
      </c>
      <c r="C655" s="119" t="s">
        <v>982</v>
      </c>
      <c r="D655" s="119" t="s">
        <v>379</v>
      </c>
      <c r="E655" s="116" t="s">
        <v>840</v>
      </c>
      <c r="F655" s="115" t="s">
        <v>1954</v>
      </c>
      <c r="G655" s="126"/>
      <c r="H655" s="126" t="s">
        <v>1955</v>
      </c>
      <c r="I655" s="113" t="s">
        <v>28</v>
      </c>
      <c r="J655" s="126">
        <v>0.1</v>
      </c>
      <c r="K655" s="119">
        <v>42753</v>
      </c>
      <c r="L655" s="119">
        <v>42752</v>
      </c>
      <c r="M655" s="130" t="s">
        <v>587</v>
      </c>
      <c r="N655" s="130" t="s">
        <v>267</v>
      </c>
      <c r="O655" s="129" t="s">
        <v>26</v>
      </c>
      <c r="P655" s="176" t="s">
        <v>24</v>
      </c>
      <c r="Q655" s="114" t="s">
        <v>1112</v>
      </c>
      <c r="R655" s="126"/>
      <c r="S655" s="1"/>
    </row>
    <row r="656" spans="1:19" ht="22.5">
      <c r="A656" s="112">
        <v>654</v>
      </c>
      <c r="B656" s="119">
        <v>42754</v>
      </c>
      <c r="C656" s="116" t="s">
        <v>402</v>
      </c>
      <c r="D656" s="116" t="s">
        <v>379</v>
      </c>
      <c r="E656" s="116" t="s">
        <v>840</v>
      </c>
      <c r="F656" s="115" t="s">
        <v>1956</v>
      </c>
      <c r="G656" s="126" t="s">
        <v>1957</v>
      </c>
      <c r="H656" s="126"/>
      <c r="I656" s="113" t="s">
        <v>30</v>
      </c>
      <c r="J656" s="126"/>
      <c r="K656" s="119"/>
      <c r="L656" s="119"/>
      <c r="M656" s="130" t="s">
        <v>587</v>
      </c>
      <c r="N656" s="130" t="s">
        <v>267</v>
      </c>
      <c r="O656" s="129" t="s">
        <v>26</v>
      </c>
      <c r="P656" s="176" t="s">
        <v>27</v>
      </c>
      <c r="Q656" s="114" t="s">
        <v>1893</v>
      </c>
      <c r="R656" s="126"/>
      <c r="S656" s="1"/>
    </row>
    <row r="657" spans="1:19" ht="33.75">
      <c r="A657" s="112">
        <v>655</v>
      </c>
      <c r="B657" s="119">
        <v>42754</v>
      </c>
      <c r="C657" s="116" t="s">
        <v>429</v>
      </c>
      <c r="D657" s="116" t="s">
        <v>379</v>
      </c>
      <c r="E657" s="116" t="s">
        <v>840</v>
      </c>
      <c r="F657" s="115" t="s">
        <v>1958</v>
      </c>
      <c r="G657" s="126" t="s">
        <v>1959</v>
      </c>
      <c r="H657" s="126"/>
      <c r="I657" s="113" t="s">
        <v>30</v>
      </c>
      <c r="J657" s="126">
        <v>0.1</v>
      </c>
      <c r="K657" s="119"/>
      <c r="L657" s="119">
        <v>42758</v>
      </c>
      <c r="M657" s="130" t="s">
        <v>587</v>
      </c>
      <c r="N657" s="130" t="s">
        <v>267</v>
      </c>
      <c r="O657" s="129" t="s">
        <v>26</v>
      </c>
      <c r="P657" s="176" t="s">
        <v>24</v>
      </c>
      <c r="Q657" s="114" t="s">
        <v>1677</v>
      </c>
      <c r="R657" s="126"/>
      <c r="S657" s="1"/>
    </row>
    <row r="658" spans="1:19">
      <c r="A658" s="112">
        <v>656</v>
      </c>
      <c r="B658" s="119">
        <v>42755</v>
      </c>
      <c r="C658" s="119" t="s">
        <v>43</v>
      </c>
      <c r="D658" s="116" t="s">
        <v>379</v>
      </c>
      <c r="E658" s="116" t="s">
        <v>840</v>
      </c>
      <c r="F658" s="115" t="s">
        <v>352</v>
      </c>
      <c r="G658" s="126" t="s">
        <v>1960</v>
      </c>
      <c r="H658" s="126"/>
      <c r="I658" s="113" t="s">
        <v>30</v>
      </c>
      <c r="J658" s="126">
        <v>0.1</v>
      </c>
      <c r="K658" s="119">
        <v>42759</v>
      </c>
      <c r="L658" s="119">
        <v>42758</v>
      </c>
      <c r="M658" s="130" t="s">
        <v>275</v>
      </c>
      <c r="N658" s="130" t="s">
        <v>267</v>
      </c>
      <c r="O658" s="129" t="s">
        <v>26</v>
      </c>
      <c r="P658" s="129" t="s">
        <v>24</v>
      </c>
      <c r="Q658" s="114" t="s">
        <v>1961</v>
      </c>
      <c r="R658" s="126"/>
      <c r="S658" s="1"/>
    </row>
    <row r="659" spans="1:19">
      <c r="A659" s="112">
        <v>657</v>
      </c>
      <c r="B659" s="119">
        <v>42755</v>
      </c>
      <c r="C659" s="119" t="s">
        <v>43</v>
      </c>
      <c r="D659" s="116" t="s">
        <v>379</v>
      </c>
      <c r="E659" s="116" t="s">
        <v>840</v>
      </c>
      <c r="F659" s="115" t="s">
        <v>353</v>
      </c>
      <c r="G659" s="126" t="s">
        <v>1962</v>
      </c>
      <c r="H659" s="108"/>
      <c r="I659" s="113" t="s">
        <v>30</v>
      </c>
      <c r="J659" s="126">
        <v>0.1</v>
      </c>
      <c r="K659" s="119">
        <v>42759</v>
      </c>
      <c r="L659" s="119">
        <v>42757</v>
      </c>
      <c r="M659" s="130" t="s">
        <v>275</v>
      </c>
      <c r="N659" s="130" t="s">
        <v>267</v>
      </c>
      <c r="O659" s="129" t="s">
        <v>26</v>
      </c>
      <c r="P659" s="129" t="s">
        <v>24</v>
      </c>
      <c r="Q659" s="114" t="s">
        <v>1963</v>
      </c>
      <c r="R659" s="126"/>
      <c r="S659" s="1"/>
    </row>
    <row r="660" spans="1:19">
      <c r="A660" s="112">
        <v>658</v>
      </c>
      <c r="B660" s="119">
        <v>42755</v>
      </c>
      <c r="C660" s="119" t="s">
        <v>43</v>
      </c>
      <c r="D660" s="116" t="s">
        <v>379</v>
      </c>
      <c r="E660" s="116" t="s">
        <v>840</v>
      </c>
      <c r="F660" s="115" t="s">
        <v>354</v>
      </c>
      <c r="G660" s="126" t="s">
        <v>355</v>
      </c>
      <c r="H660" s="108"/>
      <c r="I660" s="113" t="s">
        <v>28</v>
      </c>
      <c r="J660" s="126">
        <v>0.1</v>
      </c>
      <c r="K660" s="119">
        <v>42759</v>
      </c>
      <c r="L660" s="119">
        <v>42755</v>
      </c>
      <c r="M660" s="130" t="s">
        <v>275</v>
      </c>
      <c r="N660" s="130" t="s">
        <v>267</v>
      </c>
      <c r="O660" s="129" t="s">
        <v>26</v>
      </c>
      <c r="P660" s="129" t="s">
        <v>24</v>
      </c>
      <c r="Q660" s="114" t="s">
        <v>1964</v>
      </c>
      <c r="R660" s="126"/>
      <c r="S660" s="1"/>
    </row>
    <row r="661" spans="1:19" ht="33.75">
      <c r="A661" s="112">
        <v>659</v>
      </c>
      <c r="B661" s="119">
        <v>42755</v>
      </c>
      <c r="C661" s="119" t="s">
        <v>416</v>
      </c>
      <c r="D661" s="116" t="s">
        <v>379</v>
      </c>
      <c r="E661" s="116" t="s">
        <v>840</v>
      </c>
      <c r="F661" s="115" t="s">
        <v>1965</v>
      </c>
      <c r="G661" s="126" t="s">
        <v>1966</v>
      </c>
      <c r="H661" s="126"/>
      <c r="I661" s="113" t="s">
        <v>30</v>
      </c>
      <c r="J661" s="126">
        <v>0.1</v>
      </c>
      <c r="K661" s="119"/>
      <c r="L661" s="119">
        <v>42755</v>
      </c>
      <c r="M661" s="130" t="s">
        <v>587</v>
      </c>
      <c r="N661" s="130" t="s">
        <v>267</v>
      </c>
      <c r="O661" s="129" t="s">
        <v>26</v>
      </c>
      <c r="P661" s="176" t="s">
        <v>24</v>
      </c>
      <c r="Q661" s="114" t="s">
        <v>1677</v>
      </c>
      <c r="R661" s="126"/>
      <c r="S661" s="1"/>
    </row>
    <row r="662" spans="1:19">
      <c r="A662" s="112">
        <v>660</v>
      </c>
      <c r="B662" s="119">
        <v>42757</v>
      </c>
      <c r="C662" s="119" t="s">
        <v>903</v>
      </c>
      <c r="D662" s="116" t="s">
        <v>379</v>
      </c>
      <c r="E662" s="116" t="s">
        <v>840</v>
      </c>
      <c r="F662" s="115" t="s">
        <v>1967</v>
      </c>
      <c r="G662" s="126"/>
      <c r="H662" s="126"/>
      <c r="I662" s="113" t="s">
        <v>28</v>
      </c>
      <c r="J662" s="126">
        <v>0.1</v>
      </c>
      <c r="K662" s="119"/>
      <c r="L662" s="119">
        <v>42757</v>
      </c>
      <c r="M662" s="130" t="s">
        <v>587</v>
      </c>
      <c r="N662" s="130" t="s">
        <v>267</v>
      </c>
      <c r="O662" s="129" t="s">
        <v>26</v>
      </c>
      <c r="P662" s="176" t="s">
        <v>24</v>
      </c>
      <c r="Q662" s="114" t="s">
        <v>1112</v>
      </c>
      <c r="R662" s="126"/>
      <c r="S662" s="1"/>
    </row>
    <row r="663" spans="1:19">
      <c r="A663" s="112">
        <v>661</v>
      </c>
      <c r="B663" s="119">
        <v>42757</v>
      </c>
      <c r="C663" s="119" t="s">
        <v>867</v>
      </c>
      <c r="D663" s="116" t="s">
        <v>379</v>
      </c>
      <c r="E663" s="116" t="s">
        <v>840</v>
      </c>
      <c r="F663" s="115" t="s">
        <v>1968</v>
      </c>
      <c r="G663" s="126"/>
      <c r="H663" s="126"/>
      <c r="I663" s="113" t="s">
        <v>28</v>
      </c>
      <c r="J663" s="126">
        <v>0.1</v>
      </c>
      <c r="K663" s="119"/>
      <c r="L663" s="119">
        <v>42758</v>
      </c>
      <c r="M663" s="130" t="s">
        <v>587</v>
      </c>
      <c r="N663" s="130" t="s">
        <v>267</v>
      </c>
      <c r="O663" s="129" t="s">
        <v>26</v>
      </c>
      <c r="P663" s="176" t="s">
        <v>24</v>
      </c>
      <c r="Q663" s="114" t="s">
        <v>1112</v>
      </c>
      <c r="R663" s="126"/>
      <c r="S663" s="1"/>
    </row>
    <row r="664" spans="1:19">
      <c r="A664" s="112">
        <v>662</v>
      </c>
      <c r="B664" s="119">
        <v>42757</v>
      </c>
      <c r="C664" s="119" t="s">
        <v>869</v>
      </c>
      <c r="D664" s="116" t="s">
        <v>379</v>
      </c>
      <c r="E664" s="116" t="s">
        <v>840</v>
      </c>
      <c r="F664" s="115" t="s">
        <v>1969</v>
      </c>
      <c r="G664" s="126"/>
      <c r="H664" s="126"/>
      <c r="I664" s="113" t="s">
        <v>28</v>
      </c>
      <c r="J664" s="126">
        <v>0.1</v>
      </c>
      <c r="K664" s="119"/>
      <c r="L664" s="119">
        <v>42758</v>
      </c>
      <c r="M664" s="130" t="s">
        <v>587</v>
      </c>
      <c r="N664" s="130" t="s">
        <v>267</v>
      </c>
      <c r="O664" s="129" t="s">
        <v>26</v>
      </c>
      <c r="P664" s="176" t="s">
        <v>24</v>
      </c>
      <c r="Q664" s="114" t="s">
        <v>1112</v>
      </c>
      <c r="R664" s="126"/>
      <c r="S664" s="1"/>
    </row>
    <row r="665" spans="1:19">
      <c r="A665" s="112">
        <v>663</v>
      </c>
      <c r="B665" s="119">
        <v>42758</v>
      </c>
      <c r="C665" s="119" t="s">
        <v>43</v>
      </c>
      <c r="D665" s="119" t="s">
        <v>32</v>
      </c>
      <c r="E665" s="116" t="s">
        <v>840</v>
      </c>
      <c r="F665" s="115" t="s">
        <v>356</v>
      </c>
      <c r="G665" s="126" t="s">
        <v>357</v>
      </c>
      <c r="H665" s="126"/>
      <c r="I665" s="113" t="s">
        <v>28</v>
      </c>
      <c r="J665" s="126">
        <v>0.1</v>
      </c>
      <c r="K665" s="119"/>
      <c r="L665" s="119">
        <v>42759</v>
      </c>
      <c r="M665" s="130" t="s">
        <v>275</v>
      </c>
      <c r="N665" s="130" t="s">
        <v>267</v>
      </c>
      <c r="O665" s="129" t="s">
        <v>26</v>
      </c>
      <c r="P665" s="129" t="s">
        <v>24</v>
      </c>
      <c r="Q665" s="114" t="s">
        <v>1970</v>
      </c>
      <c r="R665" s="126"/>
      <c r="S665" s="1"/>
    </row>
    <row r="666" spans="1:19" ht="33.75">
      <c r="A666" s="112">
        <v>664</v>
      </c>
      <c r="B666" s="119">
        <v>42758</v>
      </c>
      <c r="C666" s="119" t="s">
        <v>43</v>
      </c>
      <c r="D666" s="119" t="s">
        <v>32</v>
      </c>
      <c r="E666" s="116" t="s">
        <v>840</v>
      </c>
      <c r="F666" s="115" t="s">
        <v>358</v>
      </c>
      <c r="G666" s="126" t="s">
        <v>1971</v>
      </c>
      <c r="H666" s="126"/>
      <c r="I666" s="113" t="s">
        <v>28</v>
      </c>
      <c r="J666" s="126">
        <v>0.1</v>
      </c>
      <c r="K666" s="119"/>
      <c r="L666" s="119">
        <v>42759</v>
      </c>
      <c r="M666" s="130" t="s">
        <v>275</v>
      </c>
      <c r="N666" s="130" t="s">
        <v>267</v>
      </c>
      <c r="O666" s="129" t="s">
        <v>26</v>
      </c>
      <c r="P666" s="129" t="s">
        <v>24</v>
      </c>
      <c r="Q666" s="114" t="s">
        <v>1972</v>
      </c>
      <c r="R666" s="126"/>
      <c r="S666" s="1"/>
    </row>
    <row r="667" spans="1:19" ht="56.25">
      <c r="A667" s="112">
        <v>665</v>
      </c>
      <c r="B667" s="119">
        <v>42758</v>
      </c>
      <c r="C667" s="119" t="s">
        <v>429</v>
      </c>
      <c r="D667" s="119" t="s">
        <v>379</v>
      </c>
      <c r="E667" s="116" t="s">
        <v>840</v>
      </c>
      <c r="F667" s="115" t="s">
        <v>1058</v>
      </c>
      <c r="G667" s="126" t="s">
        <v>1973</v>
      </c>
      <c r="H667" s="126" t="s">
        <v>1974</v>
      </c>
      <c r="I667" s="113" t="s">
        <v>30</v>
      </c>
      <c r="J667" s="126">
        <v>0.1</v>
      </c>
      <c r="K667" s="119"/>
      <c r="L667" s="119">
        <v>42758</v>
      </c>
      <c r="M667" s="130" t="s">
        <v>587</v>
      </c>
      <c r="N667" s="130" t="s">
        <v>267</v>
      </c>
      <c r="O667" s="129" t="s">
        <v>26</v>
      </c>
      <c r="P667" s="176" t="s">
        <v>24</v>
      </c>
      <c r="Q667" s="114" t="s">
        <v>1677</v>
      </c>
      <c r="R667" s="126"/>
      <c r="S667" s="1"/>
    </row>
    <row r="668" spans="1:19" ht="33.75">
      <c r="A668" s="112">
        <v>666</v>
      </c>
      <c r="B668" s="119">
        <v>42760</v>
      </c>
      <c r="C668" s="119" t="s">
        <v>429</v>
      </c>
      <c r="D668" s="119" t="s">
        <v>379</v>
      </c>
      <c r="E668" s="116" t="s">
        <v>840</v>
      </c>
      <c r="F668" s="115" t="s">
        <v>1975</v>
      </c>
      <c r="G668" s="126" t="s">
        <v>1976</v>
      </c>
      <c r="H668" s="126" t="s">
        <v>1974</v>
      </c>
      <c r="I668" s="113" t="s">
        <v>30</v>
      </c>
      <c r="J668" s="126">
        <v>0.1</v>
      </c>
      <c r="K668" s="126"/>
      <c r="L668" s="119">
        <v>42760</v>
      </c>
      <c r="M668" s="130" t="s">
        <v>587</v>
      </c>
      <c r="N668" s="130" t="s">
        <v>267</v>
      </c>
      <c r="O668" s="129" t="s">
        <v>26</v>
      </c>
      <c r="P668" s="176" t="s">
        <v>24</v>
      </c>
      <c r="Q668" s="114" t="s">
        <v>1893</v>
      </c>
      <c r="R668" s="114"/>
      <c r="S668" s="1"/>
    </row>
    <row r="669" spans="1:19">
      <c r="A669" s="112">
        <v>667</v>
      </c>
      <c r="B669" s="119">
        <v>42769</v>
      </c>
      <c r="C669" s="119" t="s">
        <v>429</v>
      </c>
      <c r="D669" s="119" t="s">
        <v>379</v>
      </c>
      <c r="E669" s="116" t="s">
        <v>840</v>
      </c>
      <c r="F669" s="115" t="s">
        <v>1977</v>
      </c>
      <c r="G669" s="126" t="s">
        <v>1978</v>
      </c>
      <c r="H669" s="126" t="s">
        <v>1974</v>
      </c>
      <c r="I669" s="113" t="s">
        <v>30</v>
      </c>
      <c r="J669" s="126"/>
      <c r="K669" s="126"/>
      <c r="L669" s="119">
        <v>42769</v>
      </c>
      <c r="M669" s="130" t="s">
        <v>587</v>
      </c>
      <c r="N669" s="130" t="s">
        <v>267</v>
      </c>
      <c r="O669" s="129" t="s">
        <v>26</v>
      </c>
      <c r="P669" s="176" t="s">
        <v>24</v>
      </c>
      <c r="Q669" s="114" t="s">
        <v>1783</v>
      </c>
      <c r="R669" s="126"/>
      <c r="S669" s="1"/>
    </row>
    <row r="670" spans="1:19" ht="33.75">
      <c r="A670" s="112">
        <v>668</v>
      </c>
      <c r="B670" s="203">
        <v>42765</v>
      </c>
      <c r="C670" s="119" t="s">
        <v>43</v>
      </c>
      <c r="D670" s="119" t="s">
        <v>32</v>
      </c>
      <c r="E670" s="116" t="s">
        <v>840</v>
      </c>
      <c r="F670" s="115" t="s">
        <v>1979</v>
      </c>
      <c r="G670" s="126" t="s">
        <v>1980</v>
      </c>
      <c r="H670" s="126"/>
      <c r="I670" s="113" t="s">
        <v>30</v>
      </c>
      <c r="J670" s="126">
        <v>0.1</v>
      </c>
      <c r="K670" s="119"/>
      <c r="L670" s="119">
        <v>42781</v>
      </c>
      <c r="M670" s="130" t="s">
        <v>275</v>
      </c>
      <c r="N670" s="130" t="s">
        <v>267</v>
      </c>
      <c r="O670" s="129" t="s">
        <v>26</v>
      </c>
      <c r="P670" s="129" t="s">
        <v>24</v>
      </c>
      <c r="Q670" s="114" t="s">
        <v>1981</v>
      </c>
      <c r="R670" s="126"/>
      <c r="S670" s="1"/>
    </row>
    <row r="671" spans="1:19" ht="22.5">
      <c r="A671" s="112">
        <v>669</v>
      </c>
      <c r="B671" s="203">
        <v>42767</v>
      </c>
      <c r="C671" s="119" t="s">
        <v>43</v>
      </c>
      <c r="D671" s="119" t="s">
        <v>32</v>
      </c>
      <c r="E671" s="116" t="s">
        <v>840</v>
      </c>
      <c r="F671" s="115" t="s">
        <v>1982</v>
      </c>
      <c r="G671" s="126" t="s">
        <v>1983</v>
      </c>
      <c r="H671" s="126"/>
      <c r="I671" s="113" t="s">
        <v>30</v>
      </c>
      <c r="J671" s="126">
        <v>0.1</v>
      </c>
      <c r="K671" s="119"/>
      <c r="L671" s="119">
        <v>42775</v>
      </c>
      <c r="M671" s="130" t="s">
        <v>275</v>
      </c>
      <c r="N671" s="130" t="s">
        <v>267</v>
      </c>
      <c r="O671" s="129" t="s">
        <v>26</v>
      </c>
      <c r="P671" s="129" t="s">
        <v>24</v>
      </c>
      <c r="Q671" s="114" t="s">
        <v>1984</v>
      </c>
      <c r="R671" s="126"/>
      <c r="S671" s="1"/>
    </row>
    <row r="672" spans="1:19">
      <c r="A672" s="112">
        <v>670</v>
      </c>
      <c r="B672" s="203">
        <v>42769</v>
      </c>
      <c r="C672" s="119" t="s">
        <v>43</v>
      </c>
      <c r="D672" s="119" t="s">
        <v>32</v>
      </c>
      <c r="E672" s="116" t="s">
        <v>840</v>
      </c>
      <c r="F672" s="115" t="s">
        <v>1985</v>
      </c>
      <c r="G672" s="126" t="s">
        <v>359</v>
      </c>
      <c r="H672" s="108"/>
      <c r="I672" s="113" t="s">
        <v>30</v>
      </c>
      <c r="J672" s="126">
        <v>0.1</v>
      </c>
      <c r="K672" s="119"/>
      <c r="L672" s="119">
        <v>42781</v>
      </c>
      <c r="M672" s="130" t="s">
        <v>275</v>
      </c>
      <c r="N672" s="130" t="s">
        <v>267</v>
      </c>
      <c r="O672" s="129" t="s">
        <v>26</v>
      </c>
      <c r="P672" s="129" t="s">
        <v>24</v>
      </c>
      <c r="Q672" s="114" t="s">
        <v>1986</v>
      </c>
      <c r="R672" s="126"/>
      <c r="S672" s="1"/>
    </row>
    <row r="673" spans="1:19" ht="56.25">
      <c r="A673" s="112">
        <v>671</v>
      </c>
      <c r="B673" s="119">
        <v>42769</v>
      </c>
      <c r="C673" s="119" t="s">
        <v>429</v>
      </c>
      <c r="D673" s="119" t="s">
        <v>379</v>
      </c>
      <c r="E673" s="116" t="s">
        <v>840</v>
      </c>
      <c r="F673" s="115" t="s">
        <v>1987</v>
      </c>
      <c r="G673" s="126" t="s">
        <v>1988</v>
      </c>
      <c r="H673" s="126" t="s">
        <v>1989</v>
      </c>
      <c r="I673" s="113" t="s">
        <v>28</v>
      </c>
      <c r="J673" s="126">
        <v>0.1</v>
      </c>
      <c r="K673" s="119"/>
      <c r="L673" s="136" t="s">
        <v>1990</v>
      </c>
      <c r="M673" s="130" t="s">
        <v>587</v>
      </c>
      <c r="N673" s="130" t="s">
        <v>267</v>
      </c>
      <c r="O673" s="129" t="s">
        <v>26</v>
      </c>
      <c r="P673" s="176" t="s">
        <v>24</v>
      </c>
      <c r="Q673" s="114" t="s">
        <v>1112</v>
      </c>
      <c r="R673" s="126"/>
      <c r="S673" s="1"/>
    </row>
    <row r="674" spans="1:19" ht="67.5">
      <c r="A674" s="112">
        <v>672</v>
      </c>
      <c r="B674" s="119">
        <v>42769</v>
      </c>
      <c r="C674" s="119" t="s">
        <v>1680</v>
      </c>
      <c r="D674" s="119" t="s">
        <v>379</v>
      </c>
      <c r="E674" s="116" t="s">
        <v>840</v>
      </c>
      <c r="F674" s="115" t="s">
        <v>1991</v>
      </c>
      <c r="G674" s="126" t="s">
        <v>1992</v>
      </c>
      <c r="H674" s="126" t="s">
        <v>1974</v>
      </c>
      <c r="I674" s="113" t="s">
        <v>28</v>
      </c>
      <c r="J674" s="126">
        <v>0.1</v>
      </c>
      <c r="K674" s="119"/>
      <c r="L674" s="119">
        <v>42773</v>
      </c>
      <c r="M674" s="130" t="s">
        <v>587</v>
      </c>
      <c r="N674" s="130" t="s">
        <v>267</v>
      </c>
      <c r="O674" s="129" t="s">
        <v>26</v>
      </c>
      <c r="P674" s="176" t="s">
        <v>24</v>
      </c>
      <c r="Q674" s="114" t="s">
        <v>1783</v>
      </c>
      <c r="R674" s="126"/>
      <c r="S674" s="1"/>
    </row>
    <row r="675" spans="1:19" ht="45">
      <c r="A675" s="112">
        <v>673</v>
      </c>
      <c r="B675" s="119">
        <v>42769</v>
      </c>
      <c r="C675" s="119" t="s">
        <v>1680</v>
      </c>
      <c r="D675" s="119" t="s">
        <v>379</v>
      </c>
      <c r="E675" s="116" t="s">
        <v>840</v>
      </c>
      <c r="F675" s="115" t="s">
        <v>1993</v>
      </c>
      <c r="G675" s="126" t="s">
        <v>1994</v>
      </c>
      <c r="H675" s="126" t="s">
        <v>1974</v>
      </c>
      <c r="I675" s="113" t="s">
        <v>30</v>
      </c>
      <c r="J675" s="126"/>
      <c r="K675" s="119"/>
      <c r="L675" s="119">
        <v>42781</v>
      </c>
      <c r="M675" s="130" t="s">
        <v>587</v>
      </c>
      <c r="N675" s="130" t="s">
        <v>267</v>
      </c>
      <c r="O675" s="129" t="s">
        <v>26</v>
      </c>
      <c r="P675" s="176" t="s">
        <v>24</v>
      </c>
      <c r="Q675" s="114" t="s">
        <v>1995</v>
      </c>
      <c r="R675" s="126"/>
      <c r="S675" s="1"/>
    </row>
    <row r="676" spans="1:19" ht="22.5">
      <c r="A676" s="112">
        <v>674</v>
      </c>
      <c r="B676" s="119">
        <v>42770</v>
      </c>
      <c r="C676" s="119" t="s">
        <v>402</v>
      </c>
      <c r="D676" s="119" t="s">
        <v>379</v>
      </c>
      <c r="E676" s="116" t="s">
        <v>840</v>
      </c>
      <c r="F676" s="115" t="s">
        <v>1621</v>
      </c>
      <c r="G676" s="126" t="s">
        <v>1996</v>
      </c>
      <c r="H676" s="126" t="s">
        <v>1997</v>
      </c>
      <c r="I676" s="113" t="s">
        <v>30</v>
      </c>
      <c r="J676" s="126">
        <v>0.1</v>
      </c>
      <c r="K676" s="119"/>
      <c r="L676" s="119">
        <v>42774</v>
      </c>
      <c r="M676" s="130" t="s">
        <v>587</v>
      </c>
      <c r="N676" s="130" t="s">
        <v>267</v>
      </c>
      <c r="O676" s="129" t="s">
        <v>26</v>
      </c>
      <c r="P676" s="176" t="s">
        <v>24</v>
      </c>
      <c r="Q676" s="114" t="s">
        <v>1937</v>
      </c>
      <c r="R676" s="126"/>
      <c r="S676" s="1"/>
    </row>
    <row r="677" spans="1:19" ht="22.5">
      <c r="A677" s="112">
        <v>675</v>
      </c>
      <c r="B677" s="119">
        <v>42770</v>
      </c>
      <c r="C677" s="119" t="s">
        <v>429</v>
      </c>
      <c r="D677" s="119" t="s">
        <v>379</v>
      </c>
      <c r="E677" s="116" t="s">
        <v>840</v>
      </c>
      <c r="F677" s="115" t="s">
        <v>1998</v>
      </c>
      <c r="G677" s="126" t="s">
        <v>1999</v>
      </c>
      <c r="H677" s="126" t="s">
        <v>2000</v>
      </c>
      <c r="I677" s="113" t="s">
        <v>30</v>
      </c>
      <c r="J677" s="126">
        <v>0.1</v>
      </c>
      <c r="K677" s="119"/>
      <c r="L677" s="119">
        <v>42774</v>
      </c>
      <c r="M677" s="130" t="s">
        <v>587</v>
      </c>
      <c r="N677" s="130" t="s">
        <v>267</v>
      </c>
      <c r="O677" s="129" t="s">
        <v>26</v>
      </c>
      <c r="P677" s="176" t="s">
        <v>24</v>
      </c>
      <c r="Q677" s="114" t="s">
        <v>1716</v>
      </c>
      <c r="R677" s="126"/>
      <c r="S677" s="1"/>
    </row>
    <row r="678" spans="1:19" ht="22.5">
      <c r="A678" s="112">
        <v>676</v>
      </c>
      <c r="B678" s="119">
        <v>42770</v>
      </c>
      <c r="C678" s="119" t="s">
        <v>429</v>
      </c>
      <c r="D678" s="119" t="s">
        <v>379</v>
      </c>
      <c r="E678" s="116" t="s">
        <v>840</v>
      </c>
      <c r="F678" s="115" t="s">
        <v>2001</v>
      </c>
      <c r="G678" s="126" t="s">
        <v>2002</v>
      </c>
      <c r="H678" s="126"/>
      <c r="I678" s="113" t="s">
        <v>30</v>
      </c>
      <c r="J678" s="126">
        <v>0.1</v>
      </c>
      <c r="K678" s="119"/>
      <c r="L678" s="119">
        <v>42781</v>
      </c>
      <c r="M678" s="130" t="s">
        <v>587</v>
      </c>
      <c r="N678" s="130" t="s">
        <v>267</v>
      </c>
      <c r="O678" s="129" t="s">
        <v>26</v>
      </c>
      <c r="P678" s="176" t="s">
        <v>24</v>
      </c>
      <c r="Q678" s="114" t="s">
        <v>1716</v>
      </c>
      <c r="R678" s="126"/>
      <c r="S678" s="1"/>
    </row>
    <row r="679" spans="1:19" ht="22.5">
      <c r="A679" s="112">
        <v>677</v>
      </c>
      <c r="B679" s="119">
        <v>42772</v>
      </c>
      <c r="C679" s="119" t="s">
        <v>402</v>
      </c>
      <c r="D679" s="119" t="s">
        <v>379</v>
      </c>
      <c r="E679" s="116" t="s">
        <v>840</v>
      </c>
      <c r="F679" s="115" t="s">
        <v>2003</v>
      </c>
      <c r="G679" s="126" t="s">
        <v>2004</v>
      </c>
      <c r="H679" s="126"/>
      <c r="I679" s="113" t="s">
        <v>30</v>
      </c>
      <c r="J679" s="126">
        <v>0.1</v>
      </c>
      <c r="K679" s="119"/>
      <c r="L679" s="119">
        <v>42781</v>
      </c>
      <c r="M679" s="130" t="s">
        <v>587</v>
      </c>
      <c r="N679" s="130" t="s">
        <v>267</v>
      </c>
      <c r="O679" s="129" t="s">
        <v>26</v>
      </c>
      <c r="P679" s="176" t="s">
        <v>24</v>
      </c>
      <c r="Q679" s="114" t="s">
        <v>1716</v>
      </c>
      <c r="R679" s="126"/>
      <c r="S679" s="1"/>
    </row>
    <row r="680" spans="1:19">
      <c r="A680" s="112">
        <v>678</v>
      </c>
      <c r="B680" s="119">
        <v>42772</v>
      </c>
      <c r="C680" s="119" t="s">
        <v>402</v>
      </c>
      <c r="D680" s="119" t="s">
        <v>379</v>
      </c>
      <c r="E680" s="116" t="s">
        <v>840</v>
      </c>
      <c r="F680" s="115" t="s">
        <v>2005</v>
      </c>
      <c r="G680" s="126" t="s">
        <v>2006</v>
      </c>
      <c r="H680" s="126"/>
      <c r="I680" s="113" t="s">
        <v>30</v>
      </c>
      <c r="J680" s="126">
        <v>0.1</v>
      </c>
      <c r="K680" s="119"/>
      <c r="L680" s="119">
        <v>42781</v>
      </c>
      <c r="M680" s="130" t="s">
        <v>587</v>
      </c>
      <c r="N680" s="130" t="s">
        <v>267</v>
      </c>
      <c r="O680" s="129" t="s">
        <v>26</v>
      </c>
      <c r="P680" s="176" t="s">
        <v>24</v>
      </c>
      <c r="Q680" s="114" t="s">
        <v>1783</v>
      </c>
      <c r="R680" s="126"/>
      <c r="S680" s="1"/>
    </row>
    <row r="681" spans="1:19" ht="22.5">
      <c r="A681" s="112">
        <v>679</v>
      </c>
      <c r="B681" s="119">
        <v>42772</v>
      </c>
      <c r="C681" s="119" t="s">
        <v>1149</v>
      </c>
      <c r="D681" s="119" t="s">
        <v>379</v>
      </c>
      <c r="E681" s="116" t="s">
        <v>840</v>
      </c>
      <c r="F681" s="115" t="s">
        <v>2007</v>
      </c>
      <c r="G681" s="126" t="s">
        <v>2008</v>
      </c>
      <c r="H681" s="126" t="s">
        <v>1955</v>
      </c>
      <c r="I681" s="113" t="s">
        <v>28</v>
      </c>
      <c r="J681" s="126">
        <v>0.1</v>
      </c>
      <c r="K681" s="119">
        <v>42773</v>
      </c>
      <c r="L681" s="119">
        <v>42772</v>
      </c>
      <c r="M681" s="130" t="s">
        <v>587</v>
      </c>
      <c r="N681" s="130" t="s">
        <v>267</v>
      </c>
      <c r="O681" s="129" t="s">
        <v>26</v>
      </c>
      <c r="P681" s="176" t="s">
        <v>24</v>
      </c>
      <c r="Q681" s="114" t="s">
        <v>1112</v>
      </c>
      <c r="R681" s="126"/>
      <c r="S681" s="1"/>
    </row>
    <row r="682" spans="1:19" ht="33.75">
      <c r="A682" s="112">
        <v>680</v>
      </c>
      <c r="B682" s="119">
        <v>42773</v>
      </c>
      <c r="C682" s="119" t="s">
        <v>43</v>
      </c>
      <c r="D682" s="119" t="s">
        <v>32</v>
      </c>
      <c r="E682" s="116" t="s">
        <v>840</v>
      </c>
      <c r="F682" s="115" t="s">
        <v>360</v>
      </c>
      <c r="G682" s="126" t="s">
        <v>2009</v>
      </c>
      <c r="H682" s="126"/>
      <c r="I682" s="113" t="s">
        <v>28</v>
      </c>
      <c r="J682" s="126"/>
      <c r="K682" s="119">
        <v>42776</v>
      </c>
      <c r="L682" s="119"/>
      <c r="M682" s="130" t="s">
        <v>275</v>
      </c>
      <c r="N682" s="130" t="s">
        <v>267</v>
      </c>
      <c r="O682" s="129" t="s">
        <v>26</v>
      </c>
      <c r="P682" s="129" t="s">
        <v>27</v>
      </c>
      <c r="Q682" s="114" t="s">
        <v>2010</v>
      </c>
      <c r="R682" s="126"/>
      <c r="S682" s="1"/>
    </row>
    <row r="683" spans="1:19" ht="56.25">
      <c r="A683" s="112">
        <v>681</v>
      </c>
      <c r="B683" s="119">
        <v>42773</v>
      </c>
      <c r="C683" s="119" t="s">
        <v>43</v>
      </c>
      <c r="D683" s="119" t="s">
        <v>32</v>
      </c>
      <c r="E683" s="116" t="s">
        <v>840</v>
      </c>
      <c r="F683" s="115" t="s">
        <v>2011</v>
      </c>
      <c r="G683" s="126" t="s">
        <v>2012</v>
      </c>
      <c r="H683" s="126"/>
      <c r="I683" s="113" t="s">
        <v>28</v>
      </c>
      <c r="J683" s="126">
        <v>0.1</v>
      </c>
      <c r="K683" s="119">
        <v>42773</v>
      </c>
      <c r="L683" s="119">
        <v>42773</v>
      </c>
      <c r="M683" s="130" t="s">
        <v>275</v>
      </c>
      <c r="N683" s="130" t="s">
        <v>267</v>
      </c>
      <c r="O683" s="129" t="s">
        <v>26</v>
      </c>
      <c r="P683" s="129" t="s">
        <v>24</v>
      </c>
      <c r="Q683" s="114" t="s">
        <v>2013</v>
      </c>
      <c r="R683" s="126"/>
      <c r="S683" s="1"/>
    </row>
    <row r="684" spans="1:19" ht="22.5">
      <c r="A684" s="112">
        <v>682</v>
      </c>
      <c r="B684" s="119">
        <v>42774</v>
      </c>
      <c r="C684" s="119" t="s">
        <v>43</v>
      </c>
      <c r="D684" s="119" t="s">
        <v>32</v>
      </c>
      <c r="E684" s="116" t="s">
        <v>840</v>
      </c>
      <c r="F684" s="115" t="s">
        <v>361</v>
      </c>
      <c r="G684" s="205" t="s">
        <v>2014</v>
      </c>
      <c r="H684" s="126"/>
      <c r="I684" s="113" t="s">
        <v>30</v>
      </c>
      <c r="J684" s="126">
        <v>0.1</v>
      </c>
      <c r="K684" s="119">
        <v>42776</v>
      </c>
      <c r="L684" s="119">
        <v>42781</v>
      </c>
      <c r="M684" s="130" t="s">
        <v>275</v>
      </c>
      <c r="N684" s="130" t="s">
        <v>267</v>
      </c>
      <c r="O684" s="129" t="s">
        <v>26</v>
      </c>
      <c r="P684" s="129" t="s">
        <v>24</v>
      </c>
      <c r="Q684" s="114" t="s">
        <v>2015</v>
      </c>
      <c r="R684" s="126"/>
      <c r="S684" s="1"/>
    </row>
    <row r="685" spans="1:19" ht="67.5">
      <c r="A685" s="112">
        <v>683</v>
      </c>
      <c r="B685" s="119">
        <v>42775</v>
      </c>
      <c r="C685" s="119" t="s">
        <v>429</v>
      </c>
      <c r="D685" s="119" t="s">
        <v>379</v>
      </c>
      <c r="E685" s="116" t="s">
        <v>840</v>
      </c>
      <c r="F685" s="115" t="s">
        <v>2016</v>
      </c>
      <c r="G685" s="126" t="s">
        <v>2017</v>
      </c>
      <c r="H685" s="126"/>
      <c r="I685" s="113" t="s">
        <v>30</v>
      </c>
      <c r="J685" s="126">
        <v>0.1</v>
      </c>
      <c r="K685" s="119"/>
      <c r="L685" s="119">
        <v>42781</v>
      </c>
      <c r="M685" s="130" t="s">
        <v>587</v>
      </c>
      <c r="N685" s="130" t="s">
        <v>267</v>
      </c>
      <c r="O685" s="129" t="s">
        <v>26</v>
      </c>
      <c r="P685" s="176" t="s">
        <v>24</v>
      </c>
      <c r="Q685" s="114" t="s">
        <v>1893</v>
      </c>
      <c r="R685" s="126"/>
      <c r="S685" s="1"/>
    </row>
    <row r="686" spans="1:19" ht="45">
      <c r="A686" s="112">
        <v>684</v>
      </c>
      <c r="B686" s="119">
        <v>42775</v>
      </c>
      <c r="C686" s="119" t="s">
        <v>429</v>
      </c>
      <c r="D686" s="119" t="s">
        <v>379</v>
      </c>
      <c r="E686" s="116" t="s">
        <v>840</v>
      </c>
      <c r="F686" s="115" t="s">
        <v>2018</v>
      </c>
      <c r="G686" s="126" t="s">
        <v>2019</v>
      </c>
      <c r="H686" s="126"/>
      <c r="I686" s="113" t="s">
        <v>30</v>
      </c>
      <c r="J686" s="126">
        <v>0.1</v>
      </c>
      <c r="K686" s="119"/>
      <c r="L686" s="119">
        <v>42781</v>
      </c>
      <c r="M686" s="130" t="s">
        <v>587</v>
      </c>
      <c r="N686" s="130" t="s">
        <v>267</v>
      </c>
      <c r="O686" s="129" t="s">
        <v>26</v>
      </c>
      <c r="P686" s="176" t="s">
        <v>24</v>
      </c>
      <c r="Q686" s="114" t="s">
        <v>1893</v>
      </c>
      <c r="R686" s="126"/>
      <c r="S686" s="1"/>
    </row>
    <row r="687" spans="1:19">
      <c r="A687" s="112">
        <v>685</v>
      </c>
      <c r="B687" s="119">
        <v>42775</v>
      </c>
      <c r="C687" s="119" t="s">
        <v>43</v>
      </c>
      <c r="D687" s="119" t="s">
        <v>32</v>
      </c>
      <c r="E687" s="116" t="s">
        <v>840</v>
      </c>
      <c r="F687" s="115" t="s">
        <v>362</v>
      </c>
      <c r="G687" s="115" t="s">
        <v>2020</v>
      </c>
      <c r="H687" s="126"/>
      <c r="I687" s="113" t="s">
        <v>28</v>
      </c>
      <c r="J687" s="126">
        <v>0.1</v>
      </c>
      <c r="K687" s="119"/>
      <c r="L687" s="119">
        <v>42780</v>
      </c>
      <c r="M687" s="130" t="s">
        <v>275</v>
      </c>
      <c r="N687" s="130" t="s">
        <v>267</v>
      </c>
      <c r="O687" s="129" t="s">
        <v>26</v>
      </c>
      <c r="P687" s="129" t="s">
        <v>24</v>
      </c>
      <c r="Q687" s="114" t="s">
        <v>2021</v>
      </c>
      <c r="R687" s="126"/>
      <c r="S687" s="1"/>
    </row>
    <row r="688" spans="1:19">
      <c r="A688" s="112">
        <v>686</v>
      </c>
      <c r="B688" s="119">
        <v>42775</v>
      </c>
      <c r="C688" s="119" t="s">
        <v>43</v>
      </c>
      <c r="D688" s="119" t="s">
        <v>32</v>
      </c>
      <c r="E688" s="116" t="s">
        <v>840</v>
      </c>
      <c r="F688" s="115" t="s">
        <v>363</v>
      </c>
      <c r="G688" s="205" t="s">
        <v>2022</v>
      </c>
      <c r="H688" s="126"/>
      <c r="I688" s="113" t="s">
        <v>30</v>
      </c>
      <c r="J688" s="126">
        <v>0.1</v>
      </c>
      <c r="K688" s="119"/>
      <c r="L688" s="119">
        <v>42781</v>
      </c>
      <c r="M688" s="130" t="s">
        <v>275</v>
      </c>
      <c r="N688" s="130" t="s">
        <v>267</v>
      </c>
      <c r="O688" s="129" t="s">
        <v>26</v>
      </c>
      <c r="P688" s="129" t="s">
        <v>24</v>
      </c>
      <c r="Q688" s="114" t="s">
        <v>2023</v>
      </c>
      <c r="R688" s="126"/>
      <c r="S688" s="1"/>
    </row>
    <row r="689" spans="1:19" ht="45">
      <c r="A689" s="112">
        <v>687</v>
      </c>
      <c r="B689" s="119">
        <v>42776</v>
      </c>
      <c r="C689" s="119" t="s">
        <v>429</v>
      </c>
      <c r="D689" s="119" t="s">
        <v>379</v>
      </c>
      <c r="E689" s="116" t="s">
        <v>840</v>
      </c>
      <c r="F689" s="115" t="s">
        <v>2024</v>
      </c>
      <c r="G689" s="126" t="s">
        <v>2025</v>
      </c>
      <c r="H689" s="126"/>
      <c r="I689" s="113" t="s">
        <v>30</v>
      </c>
      <c r="J689" s="126">
        <v>0.1</v>
      </c>
      <c r="K689" s="119"/>
      <c r="L689" s="119">
        <v>42781</v>
      </c>
      <c r="M689" s="130" t="s">
        <v>587</v>
      </c>
      <c r="N689" s="130" t="s">
        <v>267</v>
      </c>
      <c r="O689" s="129" t="s">
        <v>26</v>
      </c>
      <c r="P689" s="176" t="s">
        <v>24</v>
      </c>
      <c r="Q689" s="114" t="s">
        <v>1937</v>
      </c>
      <c r="R689" s="126"/>
      <c r="S689" s="1"/>
    </row>
    <row r="690" spans="1:19" ht="90">
      <c r="A690" s="112">
        <v>688</v>
      </c>
      <c r="B690" s="119">
        <v>42780</v>
      </c>
      <c r="C690" s="119" t="s">
        <v>429</v>
      </c>
      <c r="D690" s="119" t="s">
        <v>379</v>
      </c>
      <c r="E690" s="116" t="s">
        <v>840</v>
      </c>
      <c r="F690" s="115" t="s">
        <v>2026</v>
      </c>
      <c r="G690" s="126" t="s">
        <v>2027</v>
      </c>
      <c r="H690" s="126" t="s">
        <v>2028</v>
      </c>
      <c r="I690" s="113" t="s">
        <v>30</v>
      </c>
      <c r="J690" s="126">
        <v>0.1</v>
      </c>
      <c r="K690" s="119"/>
      <c r="L690" s="119">
        <v>42783</v>
      </c>
      <c r="M690" s="130" t="s">
        <v>587</v>
      </c>
      <c r="N690" s="130" t="s">
        <v>267</v>
      </c>
      <c r="O690" s="129" t="s">
        <v>26</v>
      </c>
      <c r="P690" s="176" t="s">
        <v>24</v>
      </c>
      <c r="Q690" s="114" t="s">
        <v>1783</v>
      </c>
      <c r="R690" s="126"/>
      <c r="S690" s="1"/>
    </row>
    <row r="691" spans="1:19">
      <c r="A691" s="112">
        <v>689</v>
      </c>
      <c r="B691" s="203">
        <v>42780</v>
      </c>
      <c r="C691" s="119" t="s">
        <v>43</v>
      </c>
      <c r="D691" s="119" t="s">
        <v>32</v>
      </c>
      <c r="E691" s="116" t="s">
        <v>840</v>
      </c>
      <c r="F691" s="115" t="s">
        <v>2029</v>
      </c>
      <c r="G691" s="206" t="s">
        <v>2030</v>
      </c>
      <c r="H691" s="126"/>
      <c r="I691" s="113"/>
      <c r="J691" s="126"/>
      <c r="K691" s="119"/>
      <c r="L691" s="119"/>
      <c r="M691" s="130" t="s">
        <v>275</v>
      </c>
      <c r="N691" s="130" t="s">
        <v>267</v>
      </c>
      <c r="O691" s="129" t="s">
        <v>26</v>
      </c>
      <c r="P691" s="129" t="s">
        <v>27</v>
      </c>
      <c r="Q691" s="114" t="s">
        <v>2031</v>
      </c>
      <c r="R691" s="126"/>
      <c r="S691" s="1"/>
    </row>
    <row r="692" spans="1:19">
      <c r="A692" s="112">
        <v>690</v>
      </c>
      <c r="B692" s="119">
        <v>42780</v>
      </c>
      <c r="C692" s="119" t="s">
        <v>982</v>
      </c>
      <c r="D692" s="119" t="s">
        <v>379</v>
      </c>
      <c r="E692" s="116" t="s">
        <v>840</v>
      </c>
      <c r="F692" s="115" t="s">
        <v>2032</v>
      </c>
      <c r="G692" s="126"/>
      <c r="H692" s="126" t="s">
        <v>1955</v>
      </c>
      <c r="I692" s="113" t="s">
        <v>28</v>
      </c>
      <c r="J692" s="126">
        <v>0.1</v>
      </c>
      <c r="K692" s="119">
        <v>42783</v>
      </c>
      <c r="L692" s="119">
        <v>42780</v>
      </c>
      <c r="M692" s="130" t="s">
        <v>587</v>
      </c>
      <c r="N692" s="130" t="s">
        <v>267</v>
      </c>
      <c r="O692" s="129" t="s">
        <v>26</v>
      </c>
      <c r="P692" s="176" t="s">
        <v>24</v>
      </c>
      <c r="Q692" s="114" t="s">
        <v>1112</v>
      </c>
      <c r="R692" s="126"/>
      <c r="S692" s="1"/>
    </row>
    <row r="693" spans="1:19" ht="22.5">
      <c r="A693" s="112">
        <v>691</v>
      </c>
      <c r="B693" s="119">
        <v>42781</v>
      </c>
      <c r="C693" s="119" t="s">
        <v>429</v>
      </c>
      <c r="D693" s="119" t="s">
        <v>379</v>
      </c>
      <c r="E693" s="116" t="s">
        <v>840</v>
      </c>
      <c r="F693" s="115" t="s">
        <v>2033</v>
      </c>
      <c r="G693" s="126" t="s">
        <v>2034</v>
      </c>
      <c r="H693" s="126" t="s">
        <v>2035</v>
      </c>
      <c r="I693" s="113" t="s">
        <v>30</v>
      </c>
      <c r="J693" s="126"/>
      <c r="K693" s="119"/>
      <c r="L693" s="119">
        <v>42781</v>
      </c>
      <c r="M693" s="130" t="s">
        <v>587</v>
      </c>
      <c r="N693" s="130" t="s">
        <v>267</v>
      </c>
      <c r="O693" s="129" t="s">
        <v>26</v>
      </c>
      <c r="P693" s="176" t="s">
        <v>24</v>
      </c>
      <c r="Q693" s="114" t="s">
        <v>1937</v>
      </c>
      <c r="R693" s="126"/>
      <c r="S693" s="1"/>
    </row>
    <row r="694" spans="1:19">
      <c r="A694" s="112">
        <v>692</v>
      </c>
      <c r="B694" s="119">
        <v>42781</v>
      </c>
      <c r="C694" s="119" t="s">
        <v>429</v>
      </c>
      <c r="D694" s="119" t="s">
        <v>379</v>
      </c>
      <c r="E694" s="116" t="s">
        <v>840</v>
      </c>
      <c r="F694" s="115" t="s">
        <v>2036</v>
      </c>
      <c r="G694" s="126" t="s">
        <v>2037</v>
      </c>
      <c r="H694" s="126"/>
      <c r="I694" s="113" t="s">
        <v>30</v>
      </c>
      <c r="J694" s="126">
        <v>0.1</v>
      </c>
      <c r="K694" s="119"/>
      <c r="L694" s="119">
        <v>42796</v>
      </c>
      <c r="M694" s="130" t="s">
        <v>587</v>
      </c>
      <c r="N694" s="130" t="s">
        <v>267</v>
      </c>
      <c r="O694" s="129" t="s">
        <v>26</v>
      </c>
      <c r="P694" s="176" t="s">
        <v>24</v>
      </c>
      <c r="Q694" s="114" t="s">
        <v>1937</v>
      </c>
      <c r="R694" s="126"/>
      <c r="S694" s="1"/>
    </row>
    <row r="695" spans="1:19" ht="56.25">
      <c r="A695" s="112">
        <v>693</v>
      </c>
      <c r="B695" s="119">
        <v>42781</v>
      </c>
      <c r="C695" s="119" t="s">
        <v>429</v>
      </c>
      <c r="D695" s="119" t="s">
        <v>379</v>
      </c>
      <c r="E695" s="116" t="s">
        <v>840</v>
      </c>
      <c r="F695" s="115" t="s">
        <v>2038</v>
      </c>
      <c r="G695" s="126" t="s">
        <v>2039</v>
      </c>
      <c r="H695" s="126" t="s">
        <v>2040</v>
      </c>
      <c r="I695" s="113" t="s">
        <v>30</v>
      </c>
      <c r="J695" s="126">
        <v>0.1</v>
      </c>
      <c r="K695" s="119"/>
      <c r="L695" s="119">
        <v>42796</v>
      </c>
      <c r="M695" s="130" t="s">
        <v>587</v>
      </c>
      <c r="N695" s="130" t="s">
        <v>267</v>
      </c>
      <c r="O695" s="129" t="s">
        <v>26</v>
      </c>
      <c r="P695" s="176" t="s">
        <v>24</v>
      </c>
      <c r="Q695" s="114" t="s">
        <v>1937</v>
      </c>
      <c r="R695" s="126"/>
      <c r="S695" s="1"/>
    </row>
    <row r="696" spans="1:19" ht="67.5">
      <c r="A696" s="112">
        <v>694</v>
      </c>
      <c r="B696" s="119">
        <v>42782</v>
      </c>
      <c r="C696" s="119" t="s">
        <v>429</v>
      </c>
      <c r="D696" s="119" t="s">
        <v>379</v>
      </c>
      <c r="E696" s="116" t="s">
        <v>840</v>
      </c>
      <c r="F696" s="115" t="s">
        <v>2041</v>
      </c>
      <c r="G696" s="126" t="s">
        <v>2042</v>
      </c>
      <c r="H696" s="126"/>
      <c r="I696" s="113" t="s">
        <v>30</v>
      </c>
      <c r="J696" s="126">
        <v>0.1</v>
      </c>
      <c r="K696" s="119"/>
      <c r="L696" s="119">
        <v>42796</v>
      </c>
      <c r="M696" s="130" t="s">
        <v>587</v>
      </c>
      <c r="N696" s="130" t="s">
        <v>267</v>
      </c>
      <c r="O696" s="129" t="s">
        <v>26</v>
      </c>
      <c r="P696" s="176" t="s">
        <v>24</v>
      </c>
      <c r="Q696" s="114" t="s">
        <v>1937</v>
      </c>
      <c r="R696" s="126"/>
      <c r="S696" s="1"/>
    </row>
    <row r="697" spans="1:19">
      <c r="A697" s="112">
        <v>695</v>
      </c>
      <c r="B697" s="203">
        <v>42783</v>
      </c>
      <c r="C697" s="119" t="s">
        <v>43</v>
      </c>
      <c r="D697" s="119" t="s">
        <v>32</v>
      </c>
      <c r="E697" s="116" t="s">
        <v>840</v>
      </c>
      <c r="F697" s="115" t="s">
        <v>364</v>
      </c>
      <c r="G697" s="206" t="s">
        <v>2043</v>
      </c>
      <c r="H697" s="126"/>
      <c r="I697" s="113" t="s">
        <v>30</v>
      </c>
      <c r="J697" s="126">
        <v>0.1</v>
      </c>
      <c r="K697" s="119"/>
      <c r="L697" s="119">
        <v>42796</v>
      </c>
      <c r="M697" s="130" t="s">
        <v>275</v>
      </c>
      <c r="N697" s="130" t="s">
        <v>267</v>
      </c>
      <c r="O697" s="129" t="s">
        <v>26</v>
      </c>
      <c r="P697" s="129" t="s">
        <v>24</v>
      </c>
      <c r="Q697" s="114" t="s">
        <v>2044</v>
      </c>
      <c r="R697" s="126"/>
      <c r="S697" s="1"/>
    </row>
    <row r="698" spans="1:19">
      <c r="A698" s="112">
        <v>696</v>
      </c>
      <c r="B698" s="203">
        <v>42783</v>
      </c>
      <c r="C698" s="119" t="s">
        <v>43</v>
      </c>
      <c r="D698" s="119" t="s">
        <v>32</v>
      </c>
      <c r="E698" s="116" t="s">
        <v>840</v>
      </c>
      <c r="F698" s="115" t="s">
        <v>365</v>
      </c>
      <c r="G698" s="206" t="s">
        <v>2045</v>
      </c>
      <c r="H698" s="126"/>
      <c r="I698" s="113" t="s">
        <v>30</v>
      </c>
      <c r="J698" s="126">
        <v>0.1</v>
      </c>
      <c r="K698" s="119"/>
      <c r="L698" s="119">
        <v>42797</v>
      </c>
      <c r="M698" s="130" t="s">
        <v>275</v>
      </c>
      <c r="N698" s="130" t="s">
        <v>267</v>
      </c>
      <c r="O698" s="129" t="s">
        <v>26</v>
      </c>
      <c r="P698" s="129" t="s">
        <v>24</v>
      </c>
      <c r="Q698" s="114" t="s">
        <v>2046</v>
      </c>
      <c r="R698" s="126"/>
      <c r="S698" s="1"/>
    </row>
    <row r="699" spans="1:19">
      <c r="A699" s="112">
        <v>697</v>
      </c>
      <c r="B699" s="203">
        <v>42783</v>
      </c>
      <c r="C699" s="119" t="s">
        <v>43</v>
      </c>
      <c r="D699" s="119" t="s">
        <v>32</v>
      </c>
      <c r="E699" s="116" t="s">
        <v>840</v>
      </c>
      <c r="F699" s="115" t="s">
        <v>366</v>
      </c>
      <c r="G699" s="206" t="s">
        <v>2047</v>
      </c>
      <c r="H699" s="108"/>
      <c r="I699" s="113" t="s">
        <v>28</v>
      </c>
      <c r="J699" s="126"/>
      <c r="K699" s="119"/>
      <c r="L699" s="119"/>
      <c r="M699" s="130" t="s">
        <v>275</v>
      </c>
      <c r="N699" s="130" t="s">
        <v>267</v>
      </c>
      <c r="O699" s="129" t="s">
        <v>26</v>
      </c>
      <c r="P699" s="129" t="s">
        <v>27</v>
      </c>
      <c r="Q699" s="114" t="s">
        <v>2023</v>
      </c>
      <c r="R699" s="126"/>
      <c r="S699" s="1"/>
    </row>
    <row r="700" spans="1:19">
      <c r="A700" s="112">
        <v>698</v>
      </c>
      <c r="B700" s="119">
        <v>42783</v>
      </c>
      <c r="C700" s="119" t="s">
        <v>869</v>
      </c>
      <c r="D700" s="119" t="s">
        <v>379</v>
      </c>
      <c r="E700" s="116" t="s">
        <v>840</v>
      </c>
      <c r="F700" s="115" t="s">
        <v>2048</v>
      </c>
      <c r="G700" s="126"/>
      <c r="H700" s="126"/>
      <c r="I700" s="113" t="s">
        <v>28</v>
      </c>
      <c r="J700" s="126">
        <v>0.1</v>
      </c>
      <c r="K700" s="119">
        <v>42783</v>
      </c>
      <c r="L700" s="119">
        <v>42783</v>
      </c>
      <c r="M700" s="130" t="s">
        <v>587</v>
      </c>
      <c r="N700" s="130" t="s">
        <v>267</v>
      </c>
      <c r="O700" s="129" t="s">
        <v>26</v>
      </c>
      <c r="P700" s="176" t="s">
        <v>24</v>
      </c>
      <c r="Q700" s="114" t="s">
        <v>1112</v>
      </c>
      <c r="R700" s="126"/>
      <c r="S700" s="1"/>
    </row>
    <row r="701" spans="1:19">
      <c r="A701" s="112">
        <v>699</v>
      </c>
      <c r="B701" s="203">
        <v>42786</v>
      </c>
      <c r="C701" s="119" t="s">
        <v>43</v>
      </c>
      <c r="D701" s="119" t="s">
        <v>32</v>
      </c>
      <c r="E701" s="116" t="s">
        <v>840</v>
      </c>
      <c r="F701" s="115" t="s">
        <v>2049</v>
      </c>
      <c r="G701" s="206" t="s">
        <v>2050</v>
      </c>
      <c r="H701" s="108"/>
      <c r="I701" s="113" t="s">
        <v>28</v>
      </c>
      <c r="J701" s="126">
        <v>0.1</v>
      </c>
      <c r="K701" s="119"/>
      <c r="L701" s="119">
        <v>42795</v>
      </c>
      <c r="M701" s="130" t="s">
        <v>275</v>
      </c>
      <c r="N701" s="130" t="s">
        <v>267</v>
      </c>
      <c r="O701" s="129" t="s">
        <v>26</v>
      </c>
      <c r="P701" s="129" t="s">
        <v>24</v>
      </c>
      <c r="Q701" s="114" t="s">
        <v>2051</v>
      </c>
      <c r="R701" s="126"/>
      <c r="S701" s="1"/>
    </row>
    <row r="702" spans="1:19" ht="22.5">
      <c r="A702" s="112">
        <v>700</v>
      </c>
      <c r="B702" s="119">
        <v>42786</v>
      </c>
      <c r="C702" s="119" t="s">
        <v>429</v>
      </c>
      <c r="D702" s="119" t="s">
        <v>379</v>
      </c>
      <c r="E702" s="116" t="s">
        <v>840</v>
      </c>
      <c r="F702" s="115" t="s">
        <v>2052</v>
      </c>
      <c r="G702" s="126" t="s">
        <v>2053</v>
      </c>
      <c r="H702" s="126"/>
      <c r="I702" s="113" t="s">
        <v>30</v>
      </c>
      <c r="J702" s="126">
        <v>0.1</v>
      </c>
      <c r="K702" s="119"/>
      <c r="L702" s="119">
        <v>42788</v>
      </c>
      <c r="M702" s="130" t="s">
        <v>587</v>
      </c>
      <c r="N702" s="130" t="s">
        <v>267</v>
      </c>
      <c r="O702" s="129" t="s">
        <v>26</v>
      </c>
      <c r="P702" s="176" t="s">
        <v>24</v>
      </c>
      <c r="Q702" s="114" t="s">
        <v>2054</v>
      </c>
      <c r="R702" s="126"/>
      <c r="S702" s="1"/>
    </row>
    <row r="703" spans="1:19">
      <c r="A703" s="112">
        <v>701</v>
      </c>
      <c r="B703" s="119">
        <v>42787</v>
      </c>
      <c r="C703" s="119" t="s">
        <v>43</v>
      </c>
      <c r="D703" s="119" t="s">
        <v>32</v>
      </c>
      <c r="E703" s="116" t="s">
        <v>840</v>
      </c>
      <c r="F703" s="115" t="s">
        <v>367</v>
      </c>
      <c r="G703" s="206" t="s">
        <v>2055</v>
      </c>
      <c r="H703" s="108"/>
      <c r="I703" s="113" t="s">
        <v>30</v>
      </c>
      <c r="J703" s="126">
        <v>0.1</v>
      </c>
      <c r="K703" s="119"/>
      <c r="L703" s="119">
        <v>42796</v>
      </c>
      <c r="M703" s="130" t="s">
        <v>275</v>
      </c>
      <c r="N703" s="130" t="s">
        <v>267</v>
      </c>
      <c r="O703" s="129" t="s">
        <v>26</v>
      </c>
      <c r="P703" s="129" t="s">
        <v>24</v>
      </c>
      <c r="Q703" s="114" t="s">
        <v>2023</v>
      </c>
      <c r="R703" s="126"/>
      <c r="S703" s="1"/>
    </row>
    <row r="704" spans="1:19" ht="22.5">
      <c r="A704" s="112">
        <v>702</v>
      </c>
      <c r="B704" s="119">
        <v>42787</v>
      </c>
      <c r="C704" s="119" t="s">
        <v>429</v>
      </c>
      <c r="D704" s="119" t="s">
        <v>379</v>
      </c>
      <c r="E704" s="116" t="s">
        <v>840</v>
      </c>
      <c r="F704" s="115" t="s">
        <v>2056</v>
      </c>
      <c r="G704" s="126" t="s">
        <v>2057</v>
      </c>
      <c r="H704" s="126"/>
      <c r="I704" s="113" t="s">
        <v>30</v>
      </c>
      <c r="J704" s="126">
        <v>0.1</v>
      </c>
      <c r="K704" s="119"/>
      <c r="L704" s="119">
        <v>42789</v>
      </c>
      <c r="M704" s="130" t="s">
        <v>587</v>
      </c>
      <c r="N704" s="130" t="s">
        <v>267</v>
      </c>
      <c r="O704" s="129" t="s">
        <v>26</v>
      </c>
      <c r="P704" s="176" t="s">
        <v>24</v>
      </c>
      <c r="Q704" s="114" t="s">
        <v>2054</v>
      </c>
      <c r="R704" s="126"/>
      <c r="S704" s="1"/>
    </row>
    <row r="705" spans="1:19">
      <c r="A705" s="112">
        <v>703</v>
      </c>
      <c r="B705" s="119">
        <v>42787</v>
      </c>
      <c r="C705" s="119" t="s">
        <v>1680</v>
      </c>
      <c r="D705" s="119" t="s">
        <v>379</v>
      </c>
      <c r="E705" s="116" t="s">
        <v>840</v>
      </c>
      <c r="F705" s="115" t="s">
        <v>2058</v>
      </c>
      <c r="G705" s="126"/>
      <c r="H705" s="126" t="s">
        <v>1955</v>
      </c>
      <c r="I705" s="113" t="s">
        <v>28</v>
      </c>
      <c r="J705" s="126">
        <v>0.1</v>
      </c>
      <c r="K705" s="119"/>
      <c r="L705" s="119">
        <v>42787</v>
      </c>
      <c r="M705" s="130" t="s">
        <v>587</v>
      </c>
      <c r="N705" s="130" t="s">
        <v>267</v>
      </c>
      <c r="O705" s="129" t="s">
        <v>26</v>
      </c>
      <c r="P705" s="176" t="s">
        <v>24</v>
      </c>
      <c r="Q705" s="114" t="s">
        <v>1112</v>
      </c>
      <c r="R705" s="126"/>
      <c r="S705" s="1"/>
    </row>
    <row r="706" spans="1:19" ht="22.5">
      <c r="A706" s="112">
        <v>704</v>
      </c>
      <c r="B706" s="119">
        <v>42788</v>
      </c>
      <c r="C706" s="119" t="s">
        <v>402</v>
      </c>
      <c r="D706" s="119" t="s">
        <v>379</v>
      </c>
      <c r="E706" s="116" t="s">
        <v>840</v>
      </c>
      <c r="F706" s="115" t="s">
        <v>2059</v>
      </c>
      <c r="G706" s="126" t="s">
        <v>2060</v>
      </c>
      <c r="H706" s="126"/>
      <c r="I706" s="113" t="s">
        <v>30</v>
      </c>
      <c r="J706" s="126">
        <v>0.1</v>
      </c>
      <c r="K706" s="119"/>
      <c r="L706" s="119">
        <v>42796</v>
      </c>
      <c r="M706" s="130" t="s">
        <v>587</v>
      </c>
      <c r="N706" s="130" t="s">
        <v>267</v>
      </c>
      <c r="O706" s="129" t="s">
        <v>26</v>
      </c>
      <c r="P706" s="176" t="s">
        <v>24</v>
      </c>
      <c r="Q706" s="114" t="s">
        <v>1783</v>
      </c>
      <c r="R706" s="126"/>
      <c r="S706" s="1"/>
    </row>
    <row r="707" spans="1:19">
      <c r="A707" s="112">
        <v>705</v>
      </c>
      <c r="B707" s="119">
        <v>42786</v>
      </c>
      <c r="C707" s="119" t="s">
        <v>867</v>
      </c>
      <c r="D707" s="119" t="s">
        <v>379</v>
      </c>
      <c r="E707" s="116" t="s">
        <v>840</v>
      </c>
      <c r="F707" s="115" t="s">
        <v>2061</v>
      </c>
      <c r="G707" s="126"/>
      <c r="H707" s="126" t="s">
        <v>1955</v>
      </c>
      <c r="I707" s="113" t="s">
        <v>28</v>
      </c>
      <c r="J707" s="126">
        <v>0.1</v>
      </c>
      <c r="K707" s="119"/>
      <c r="L707" s="119">
        <v>42788</v>
      </c>
      <c r="M707" s="130" t="s">
        <v>587</v>
      </c>
      <c r="N707" s="130" t="s">
        <v>267</v>
      </c>
      <c r="O707" s="129" t="s">
        <v>26</v>
      </c>
      <c r="P707" s="176" t="s">
        <v>24</v>
      </c>
      <c r="Q707" s="114" t="s">
        <v>1112</v>
      </c>
      <c r="R707" s="126"/>
      <c r="S707" s="1"/>
    </row>
    <row r="708" spans="1:19" ht="33.75">
      <c r="A708" s="112">
        <v>706</v>
      </c>
      <c r="B708" s="203">
        <v>42789</v>
      </c>
      <c r="C708" s="119" t="s">
        <v>43</v>
      </c>
      <c r="D708" s="119" t="s">
        <v>32</v>
      </c>
      <c r="E708" s="116" t="s">
        <v>840</v>
      </c>
      <c r="F708" s="115" t="s">
        <v>2062</v>
      </c>
      <c r="G708" s="206" t="s">
        <v>2063</v>
      </c>
      <c r="H708" s="108"/>
      <c r="I708" s="113" t="s">
        <v>30</v>
      </c>
      <c r="J708" s="126"/>
      <c r="K708" s="119"/>
      <c r="L708" s="119"/>
      <c r="M708" s="130" t="s">
        <v>275</v>
      </c>
      <c r="N708" s="130" t="s">
        <v>267</v>
      </c>
      <c r="O708" s="129" t="s">
        <v>26</v>
      </c>
      <c r="P708" s="129" t="s">
        <v>27</v>
      </c>
      <c r="Q708" s="114" t="s">
        <v>2064</v>
      </c>
      <c r="R708" s="126"/>
      <c r="S708" s="1"/>
    </row>
    <row r="709" spans="1:19">
      <c r="A709" s="112">
        <v>707</v>
      </c>
      <c r="B709" s="119">
        <v>42789</v>
      </c>
      <c r="C709" s="119" t="s">
        <v>429</v>
      </c>
      <c r="D709" s="119" t="s">
        <v>379</v>
      </c>
      <c r="E709" s="116" t="s">
        <v>840</v>
      </c>
      <c r="F709" s="115" t="s">
        <v>2065</v>
      </c>
      <c r="G709" s="126" t="s">
        <v>2066</v>
      </c>
      <c r="H709" s="126"/>
      <c r="I709" s="113" t="s">
        <v>30</v>
      </c>
      <c r="J709" s="126">
        <v>0.1</v>
      </c>
      <c r="K709" s="119"/>
      <c r="L709" s="119">
        <v>42790</v>
      </c>
      <c r="M709" s="130" t="s">
        <v>587</v>
      </c>
      <c r="N709" s="130" t="s">
        <v>267</v>
      </c>
      <c r="O709" s="129" t="s">
        <v>26</v>
      </c>
      <c r="P709" s="176" t="s">
        <v>24</v>
      </c>
      <c r="Q709" s="114" t="s">
        <v>2054</v>
      </c>
      <c r="R709" s="126"/>
      <c r="S709" s="1"/>
    </row>
    <row r="710" spans="1:19">
      <c r="A710" s="112">
        <v>708</v>
      </c>
      <c r="B710" s="203">
        <v>42793</v>
      </c>
      <c r="C710" s="119" t="s">
        <v>43</v>
      </c>
      <c r="D710" s="119" t="s">
        <v>32</v>
      </c>
      <c r="E710" s="116" t="s">
        <v>840</v>
      </c>
      <c r="F710" s="115" t="s">
        <v>2067</v>
      </c>
      <c r="G710" s="206" t="s">
        <v>2068</v>
      </c>
      <c r="H710" s="108"/>
      <c r="I710" s="113" t="s">
        <v>30</v>
      </c>
      <c r="J710" s="126">
        <v>0.1</v>
      </c>
      <c r="K710" s="119"/>
      <c r="L710" s="119">
        <v>42797</v>
      </c>
      <c r="M710" s="130" t="s">
        <v>275</v>
      </c>
      <c r="N710" s="130" t="s">
        <v>267</v>
      </c>
      <c r="O710" s="129" t="s">
        <v>26</v>
      </c>
      <c r="P710" s="129" t="s">
        <v>24</v>
      </c>
      <c r="Q710" s="114" t="s">
        <v>2069</v>
      </c>
      <c r="R710" s="126"/>
      <c r="S710" s="1"/>
    </row>
    <row r="711" spans="1:19" ht="191.25">
      <c r="A711" s="112">
        <v>709</v>
      </c>
      <c r="B711" s="119">
        <v>42795</v>
      </c>
      <c r="C711" s="119" t="s">
        <v>429</v>
      </c>
      <c r="D711" s="119" t="s">
        <v>379</v>
      </c>
      <c r="E711" s="116" t="s">
        <v>840</v>
      </c>
      <c r="F711" s="115" t="s">
        <v>2070</v>
      </c>
      <c r="G711" s="126" t="s">
        <v>2071</v>
      </c>
      <c r="H711" s="126" t="s">
        <v>2072</v>
      </c>
      <c r="I711" s="113" t="s">
        <v>28</v>
      </c>
      <c r="J711" s="126">
        <v>0.1</v>
      </c>
      <c r="K711" s="119"/>
      <c r="L711" s="119">
        <v>42796</v>
      </c>
      <c r="M711" s="130" t="s">
        <v>587</v>
      </c>
      <c r="N711" s="130" t="s">
        <v>267</v>
      </c>
      <c r="O711" s="129" t="s">
        <v>26</v>
      </c>
      <c r="P711" s="176" t="s">
        <v>24</v>
      </c>
      <c r="Q711" s="114" t="s">
        <v>1773</v>
      </c>
      <c r="R711" s="126"/>
    </row>
    <row r="712" spans="1:19" ht="22.5">
      <c r="A712" s="112">
        <v>710</v>
      </c>
      <c r="B712" s="119">
        <v>42795</v>
      </c>
      <c r="C712" s="119" t="s">
        <v>43</v>
      </c>
      <c r="D712" s="119" t="s">
        <v>32</v>
      </c>
      <c r="E712" s="116" t="s">
        <v>840</v>
      </c>
      <c r="F712" s="115" t="s">
        <v>2073</v>
      </c>
      <c r="G712" s="206" t="s">
        <v>2074</v>
      </c>
      <c r="H712" s="108"/>
      <c r="I712" s="113" t="s">
        <v>28</v>
      </c>
      <c r="J712" s="126">
        <v>0.1</v>
      </c>
      <c r="K712" s="119"/>
      <c r="L712" s="119">
        <v>42797</v>
      </c>
      <c r="M712" s="130" t="s">
        <v>275</v>
      </c>
      <c r="N712" s="130" t="s">
        <v>267</v>
      </c>
      <c r="O712" s="129" t="s">
        <v>26</v>
      </c>
      <c r="P712" s="129" t="s">
        <v>24</v>
      </c>
      <c r="Q712" s="114" t="s">
        <v>2075</v>
      </c>
      <c r="R712" s="126"/>
    </row>
    <row r="713" spans="1:19" ht="33.75">
      <c r="A713" s="112">
        <v>711</v>
      </c>
      <c r="B713" s="119">
        <v>42796</v>
      </c>
      <c r="C713" s="119" t="s">
        <v>429</v>
      </c>
      <c r="D713" s="119" t="s">
        <v>379</v>
      </c>
      <c r="E713" s="116" t="s">
        <v>840</v>
      </c>
      <c r="F713" s="115" t="s">
        <v>2076</v>
      </c>
      <c r="G713" s="126" t="s">
        <v>2077</v>
      </c>
      <c r="H713" s="126"/>
      <c r="I713" s="113" t="s">
        <v>28</v>
      </c>
      <c r="J713" s="126">
        <v>0.1</v>
      </c>
      <c r="K713" s="119"/>
      <c r="L713" s="119">
        <v>42796</v>
      </c>
      <c r="M713" s="130" t="s">
        <v>587</v>
      </c>
      <c r="N713" s="130" t="s">
        <v>267</v>
      </c>
      <c r="O713" s="129" t="s">
        <v>25</v>
      </c>
      <c r="P713" s="176" t="s">
        <v>24</v>
      </c>
      <c r="Q713" s="114" t="s">
        <v>2078</v>
      </c>
      <c r="R713" s="126"/>
    </row>
    <row r="714" spans="1:19" ht="67.5">
      <c r="A714" s="112">
        <v>712</v>
      </c>
      <c r="B714" s="119">
        <v>42796</v>
      </c>
      <c r="C714" s="119" t="s">
        <v>429</v>
      </c>
      <c r="D714" s="119" t="s">
        <v>379</v>
      </c>
      <c r="E714" s="116" t="s">
        <v>840</v>
      </c>
      <c r="F714" s="115" t="s">
        <v>2079</v>
      </c>
      <c r="G714" s="126" t="s">
        <v>2080</v>
      </c>
      <c r="H714" s="126"/>
      <c r="I714" s="113" t="s">
        <v>28</v>
      </c>
      <c r="J714" s="126">
        <v>0.1</v>
      </c>
      <c r="K714" s="119"/>
      <c r="L714" s="119">
        <v>42797</v>
      </c>
      <c r="M714" s="130" t="s">
        <v>587</v>
      </c>
      <c r="N714" s="130" t="s">
        <v>267</v>
      </c>
      <c r="O714" s="129" t="s">
        <v>25</v>
      </c>
      <c r="P714" s="176" t="s">
        <v>24</v>
      </c>
      <c r="Q714" s="114" t="s">
        <v>2078</v>
      </c>
      <c r="R714" s="126"/>
    </row>
    <row r="715" spans="1:19" ht="56.25">
      <c r="A715" s="112">
        <v>713</v>
      </c>
      <c r="B715" s="119">
        <v>42801</v>
      </c>
      <c r="C715" s="119" t="s">
        <v>429</v>
      </c>
      <c r="D715" s="119" t="s">
        <v>379</v>
      </c>
      <c r="E715" s="116" t="s">
        <v>840</v>
      </c>
      <c r="F715" s="115" t="s">
        <v>2081</v>
      </c>
      <c r="G715" s="126" t="s">
        <v>2082</v>
      </c>
      <c r="H715" s="126"/>
      <c r="I715" s="113" t="s">
        <v>28</v>
      </c>
      <c r="J715" s="126">
        <v>0.1</v>
      </c>
      <c r="K715" s="119"/>
      <c r="L715" s="119">
        <v>42802</v>
      </c>
      <c r="M715" s="130" t="s">
        <v>587</v>
      </c>
      <c r="N715" s="130" t="s">
        <v>267</v>
      </c>
      <c r="O715" s="129" t="s">
        <v>26</v>
      </c>
      <c r="P715" s="176" t="s">
        <v>24</v>
      </c>
      <c r="Q715" s="114" t="s">
        <v>1773</v>
      </c>
      <c r="R715" s="126"/>
    </row>
    <row r="716" spans="1:19">
      <c r="A716" s="112">
        <v>714</v>
      </c>
      <c r="B716" s="119">
        <v>42801</v>
      </c>
      <c r="C716" s="119" t="s">
        <v>2083</v>
      </c>
      <c r="D716" s="119" t="s">
        <v>32</v>
      </c>
      <c r="E716" s="116" t="s">
        <v>840</v>
      </c>
      <c r="F716" s="115" t="s">
        <v>2084</v>
      </c>
      <c r="G716" s="206" t="s">
        <v>2085</v>
      </c>
      <c r="H716" s="212"/>
      <c r="I716" s="113" t="s">
        <v>28</v>
      </c>
      <c r="J716" s="126">
        <v>0.1</v>
      </c>
      <c r="K716" s="119"/>
      <c r="L716" s="119">
        <v>42803</v>
      </c>
      <c r="M716" s="130" t="s">
        <v>275</v>
      </c>
      <c r="N716" s="130" t="s">
        <v>267</v>
      </c>
      <c r="O716" s="129" t="s">
        <v>26</v>
      </c>
      <c r="P716" s="129" t="s">
        <v>24</v>
      </c>
      <c r="Q716" s="114" t="s">
        <v>2086</v>
      </c>
      <c r="R716" s="126"/>
    </row>
    <row r="717" spans="1:19" ht="45">
      <c r="A717" s="112">
        <v>715</v>
      </c>
      <c r="B717" s="119">
        <v>42801</v>
      </c>
      <c r="C717" s="119" t="s">
        <v>2087</v>
      </c>
      <c r="D717" s="119" t="s">
        <v>32</v>
      </c>
      <c r="E717" s="116" t="s">
        <v>840</v>
      </c>
      <c r="F717" s="115" t="s">
        <v>2088</v>
      </c>
      <c r="G717" s="206" t="s">
        <v>2089</v>
      </c>
      <c r="H717" s="210"/>
      <c r="I717" s="113" t="s">
        <v>30</v>
      </c>
      <c r="J717" s="126">
        <v>0.1</v>
      </c>
      <c r="K717" s="119"/>
      <c r="L717" s="119">
        <v>42807</v>
      </c>
      <c r="M717" s="130" t="s">
        <v>275</v>
      </c>
      <c r="N717" s="130" t="s">
        <v>267</v>
      </c>
      <c r="O717" s="129" t="s">
        <v>26</v>
      </c>
      <c r="P717" s="129" t="s">
        <v>24</v>
      </c>
      <c r="Q717" s="114" t="s">
        <v>2086</v>
      </c>
      <c r="R717" s="126"/>
    </row>
    <row r="718" spans="1:19">
      <c r="A718" s="112">
        <v>716</v>
      </c>
      <c r="B718" s="119">
        <v>42801</v>
      </c>
      <c r="C718" s="119" t="s">
        <v>2083</v>
      </c>
      <c r="D718" s="119" t="s">
        <v>32</v>
      </c>
      <c r="E718" s="116" t="s">
        <v>840</v>
      </c>
      <c r="F718" s="139" t="s">
        <v>2090</v>
      </c>
      <c r="G718" s="115" t="s">
        <v>2090</v>
      </c>
      <c r="H718" s="211"/>
      <c r="I718" s="113" t="s">
        <v>30</v>
      </c>
      <c r="J718" s="126">
        <v>0.1</v>
      </c>
      <c r="K718" s="119"/>
      <c r="L718" s="119">
        <v>42803</v>
      </c>
      <c r="M718" s="130" t="s">
        <v>275</v>
      </c>
      <c r="N718" s="130" t="s">
        <v>267</v>
      </c>
      <c r="O718" s="129" t="s">
        <v>26</v>
      </c>
      <c r="P718" s="129" t="s">
        <v>24</v>
      </c>
      <c r="Q718" s="114" t="s">
        <v>2086</v>
      </c>
      <c r="R718" s="126"/>
    </row>
    <row r="719" spans="1:19" ht="22.5">
      <c r="A719" s="112">
        <v>717</v>
      </c>
      <c r="B719" s="119">
        <v>42801</v>
      </c>
      <c r="C719" s="119" t="s">
        <v>35</v>
      </c>
      <c r="D719" s="119" t="s">
        <v>32</v>
      </c>
      <c r="E719" s="208" t="s">
        <v>840</v>
      </c>
      <c r="F719" s="115" t="s">
        <v>2091</v>
      </c>
      <c r="G719" s="209" t="s">
        <v>2092</v>
      </c>
      <c r="H719" s="210"/>
      <c r="I719" s="113" t="s">
        <v>30</v>
      </c>
      <c r="J719" s="126">
        <v>0.1</v>
      </c>
      <c r="K719" s="119"/>
      <c r="L719" s="119">
        <v>42807</v>
      </c>
      <c r="M719" s="130" t="s">
        <v>275</v>
      </c>
      <c r="N719" s="130" t="s">
        <v>267</v>
      </c>
      <c r="O719" s="129" t="s">
        <v>26</v>
      </c>
      <c r="P719" s="129" t="s">
        <v>24</v>
      </c>
      <c r="Q719" s="114" t="s">
        <v>2114</v>
      </c>
      <c r="R719" s="126"/>
    </row>
    <row r="720" spans="1:19" ht="45">
      <c r="A720" s="112">
        <v>718</v>
      </c>
      <c r="B720" s="119">
        <v>42801</v>
      </c>
      <c r="C720" s="119" t="s">
        <v>429</v>
      </c>
      <c r="D720" s="119" t="s">
        <v>379</v>
      </c>
      <c r="E720" s="116" t="s">
        <v>840</v>
      </c>
      <c r="F720" s="115" t="s">
        <v>2093</v>
      </c>
      <c r="G720" s="126" t="s">
        <v>2094</v>
      </c>
      <c r="H720" s="141"/>
      <c r="I720" s="113" t="s">
        <v>28</v>
      </c>
      <c r="J720" s="126">
        <v>0.1</v>
      </c>
      <c r="K720" s="119"/>
      <c r="L720" s="119">
        <v>42803</v>
      </c>
      <c r="M720" s="130" t="s">
        <v>587</v>
      </c>
      <c r="N720" s="130" t="s">
        <v>267</v>
      </c>
      <c r="O720" s="129" t="s">
        <v>26</v>
      </c>
      <c r="P720" s="176" t="s">
        <v>24</v>
      </c>
      <c r="Q720" s="114" t="s">
        <v>2078</v>
      </c>
      <c r="R720" s="126"/>
    </row>
    <row r="721" spans="1:18" ht="22.5">
      <c r="A721" s="112">
        <v>719</v>
      </c>
      <c r="B721" s="119">
        <v>42802</v>
      </c>
      <c r="C721" s="119" t="s">
        <v>429</v>
      </c>
      <c r="D721" s="119" t="s">
        <v>379</v>
      </c>
      <c r="E721" s="116" t="s">
        <v>840</v>
      </c>
      <c r="F721" s="115" t="s">
        <v>2095</v>
      </c>
      <c r="G721" s="126" t="s">
        <v>2096</v>
      </c>
      <c r="H721" s="126"/>
      <c r="I721" s="113" t="s">
        <v>28</v>
      </c>
      <c r="J721" s="126">
        <v>0.1</v>
      </c>
      <c r="K721" s="119"/>
      <c r="L721" s="119">
        <v>42803</v>
      </c>
      <c r="M721" s="130" t="s">
        <v>587</v>
      </c>
      <c r="N721" s="130" t="s">
        <v>267</v>
      </c>
      <c r="O721" s="129" t="s">
        <v>26</v>
      </c>
      <c r="P721" s="176" t="s">
        <v>24</v>
      </c>
      <c r="Q721" s="114" t="s">
        <v>2078</v>
      </c>
      <c r="R721" s="126"/>
    </row>
    <row r="722" spans="1:18">
      <c r="A722" s="112">
        <v>720</v>
      </c>
      <c r="B722" s="119">
        <v>42802</v>
      </c>
      <c r="C722" s="119" t="s">
        <v>43</v>
      </c>
      <c r="D722" s="119" t="s">
        <v>32</v>
      </c>
      <c r="E722" s="116" t="s">
        <v>840</v>
      </c>
      <c r="F722" s="115" t="s">
        <v>2097</v>
      </c>
      <c r="G722" s="213" t="s">
        <v>2098</v>
      </c>
      <c r="H722" s="126"/>
      <c r="I722" s="113" t="s">
        <v>30</v>
      </c>
      <c r="J722" s="126">
        <v>0.1</v>
      </c>
      <c r="K722" s="119"/>
      <c r="L722" s="119">
        <v>42803</v>
      </c>
      <c r="M722" s="130" t="s">
        <v>275</v>
      </c>
      <c r="N722" s="130" t="s">
        <v>267</v>
      </c>
      <c r="O722" s="129" t="s">
        <v>26</v>
      </c>
      <c r="P722" s="129" t="s">
        <v>24</v>
      </c>
      <c r="Q722" s="114" t="s">
        <v>2114</v>
      </c>
      <c r="R722" s="126"/>
    </row>
    <row r="723" spans="1:18" ht="22.5">
      <c r="A723" s="112">
        <v>721</v>
      </c>
      <c r="B723" s="203">
        <v>42803</v>
      </c>
      <c r="C723" s="119" t="s">
        <v>2083</v>
      </c>
      <c r="D723" s="119" t="s">
        <v>32</v>
      </c>
      <c r="E723" s="116" t="s">
        <v>840</v>
      </c>
      <c r="F723" s="214" t="s">
        <v>2099</v>
      </c>
      <c r="G723" s="215" t="s">
        <v>2100</v>
      </c>
      <c r="H723" s="212"/>
      <c r="I723" s="113" t="s">
        <v>30</v>
      </c>
      <c r="J723" s="126">
        <v>0.1</v>
      </c>
      <c r="K723" s="119"/>
      <c r="L723" s="119">
        <v>42807</v>
      </c>
      <c r="M723" s="130" t="s">
        <v>275</v>
      </c>
      <c r="N723" s="130" t="s">
        <v>267</v>
      </c>
      <c r="O723" s="129" t="s">
        <v>26</v>
      </c>
      <c r="P723" s="129" t="s">
        <v>24</v>
      </c>
      <c r="Q723" s="114" t="s">
        <v>2114</v>
      </c>
      <c r="R723" s="126"/>
    </row>
    <row r="724" spans="1:18" ht="22.5">
      <c r="A724" s="112">
        <v>722</v>
      </c>
      <c r="B724" s="203">
        <v>42803</v>
      </c>
      <c r="C724" s="119" t="s">
        <v>35</v>
      </c>
      <c r="D724" s="119" t="s">
        <v>32</v>
      </c>
      <c r="E724" s="116" t="s">
        <v>840</v>
      </c>
      <c r="F724" s="216"/>
      <c r="G724" s="213" t="s">
        <v>2101</v>
      </c>
      <c r="H724" s="108"/>
      <c r="I724" s="113" t="s">
        <v>30</v>
      </c>
      <c r="J724" s="126">
        <v>0.1</v>
      </c>
      <c r="K724" s="119"/>
      <c r="L724" s="119">
        <v>42807</v>
      </c>
      <c r="M724" s="130" t="s">
        <v>275</v>
      </c>
      <c r="N724" s="130" t="s">
        <v>267</v>
      </c>
      <c r="O724" s="129" t="s">
        <v>26</v>
      </c>
      <c r="P724" s="129" t="s">
        <v>24</v>
      </c>
      <c r="Q724" s="114" t="s">
        <v>2114</v>
      </c>
      <c r="R724" s="126"/>
    </row>
    <row r="725" spans="1:18" ht="45">
      <c r="A725" s="112">
        <v>723</v>
      </c>
      <c r="B725" s="119">
        <v>42802</v>
      </c>
      <c r="C725" s="119" t="s">
        <v>1149</v>
      </c>
      <c r="D725" s="119" t="s">
        <v>379</v>
      </c>
      <c r="E725" s="116" t="s">
        <v>840</v>
      </c>
      <c r="F725" s="115" t="s">
        <v>2102</v>
      </c>
      <c r="G725" s="126" t="s">
        <v>2103</v>
      </c>
      <c r="H725" s="126"/>
      <c r="I725" s="113" t="s">
        <v>30</v>
      </c>
      <c r="J725" s="126">
        <v>0.1</v>
      </c>
      <c r="K725" s="119"/>
      <c r="L725" s="119">
        <v>42807</v>
      </c>
      <c r="M725" s="130" t="s">
        <v>587</v>
      </c>
      <c r="N725" s="130" t="s">
        <v>267</v>
      </c>
      <c r="O725" s="129" t="s">
        <v>26</v>
      </c>
      <c r="P725" s="176" t="s">
        <v>24</v>
      </c>
      <c r="Q725" s="114" t="s">
        <v>1773</v>
      </c>
      <c r="R725" s="126"/>
    </row>
    <row r="726" spans="1:18" ht="45">
      <c r="A726" s="112">
        <v>724</v>
      </c>
      <c r="B726" s="119">
        <v>42803</v>
      </c>
      <c r="C726" s="119" t="s">
        <v>429</v>
      </c>
      <c r="D726" s="119" t="s">
        <v>379</v>
      </c>
      <c r="E726" s="116" t="s">
        <v>840</v>
      </c>
      <c r="F726" s="115" t="s">
        <v>2104</v>
      </c>
      <c r="G726" s="126" t="s">
        <v>2105</v>
      </c>
      <c r="H726" s="126"/>
      <c r="I726" s="113" t="s">
        <v>30</v>
      </c>
      <c r="J726" s="126">
        <v>0.1</v>
      </c>
      <c r="K726" s="119"/>
      <c r="L726" s="119">
        <v>42807</v>
      </c>
      <c r="M726" s="130" t="s">
        <v>587</v>
      </c>
      <c r="N726" s="130" t="s">
        <v>267</v>
      </c>
      <c r="O726" s="129" t="s">
        <v>25</v>
      </c>
      <c r="P726" s="176" t="s">
        <v>24</v>
      </c>
      <c r="Q726" s="114" t="s">
        <v>1773</v>
      </c>
      <c r="R726" s="126"/>
    </row>
    <row r="727" spans="1:18" ht="56.25">
      <c r="A727" s="112">
        <v>725</v>
      </c>
      <c r="B727" s="119">
        <v>42804</v>
      </c>
      <c r="C727" s="119" t="s">
        <v>429</v>
      </c>
      <c r="D727" s="119" t="s">
        <v>379</v>
      </c>
      <c r="E727" s="116" t="s">
        <v>840</v>
      </c>
      <c r="F727" s="115" t="s">
        <v>2106</v>
      </c>
      <c r="G727" s="126" t="s">
        <v>2107</v>
      </c>
      <c r="H727" s="126"/>
      <c r="I727" s="113" t="s">
        <v>30</v>
      </c>
      <c r="J727" s="126">
        <v>0.1</v>
      </c>
      <c r="K727" s="119"/>
      <c r="L727" s="119">
        <v>42807</v>
      </c>
      <c r="M727" s="130" t="s">
        <v>587</v>
      </c>
      <c r="N727" s="130" t="s">
        <v>267</v>
      </c>
      <c r="O727" s="129" t="s">
        <v>26</v>
      </c>
      <c r="P727" s="176" t="s">
        <v>24</v>
      </c>
      <c r="Q727" s="114" t="s">
        <v>1773</v>
      </c>
      <c r="R727" s="126"/>
    </row>
    <row r="728" spans="1:18" ht="56.25">
      <c r="A728" s="112">
        <v>726</v>
      </c>
      <c r="B728" s="119">
        <v>42804</v>
      </c>
      <c r="C728" s="119" t="s">
        <v>429</v>
      </c>
      <c r="D728" s="119" t="s">
        <v>379</v>
      </c>
      <c r="E728" s="116" t="s">
        <v>840</v>
      </c>
      <c r="F728" s="115" t="s">
        <v>2108</v>
      </c>
      <c r="G728" s="126" t="s">
        <v>2109</v>
      </c>
      <c r="H728" s="126"/>
      <c r="I728" s="113" t="s">
        <v>30</v>
      </c>
      <c r="J728" s="126">
        <v>0.1</v>
      </c>
      <c r="K728" s="119"/>
      <c r="L728" s="119">
        <v>42807</v>
      </c>
      <c r="M728" s="130" t="s">
        <v>587</v>
      </c>
      <c r="N728" s="130" t="s">
        <v>267</v>
      </c>
      <c r="O728" s="129" t="s">
        <v>26</v>
      </c>
      <c r="P728" s="176" t="s">
        <v>24</v>
      </c>
      <c r="Q728" s="114" t="s">
        <v>1773</v>
      </c>
      <c r="R728" s="126"/>
    </row>
    <row r="729" spans="1:18" ht="56.25">
      <c r="A729" s="112">
        <v>727</v>
      </c>
      <c r="B729" s="119">
        <v>42804</v>
      </c>
      <c r="C729" s="119" t="s">
        <v>429</v>
      </c>
      <c r="D729" s="119" t="s">
        <v>379</v>
      </c>
      <c r="E729" s="116" t="s">
        <v>840</v>
      </c>
      <c r="F729" s="115" t="s">
        <v>2110</v>
      </c>
      <c r="G729" s="126" t="s">
        <v>2111</v>
      </c>
      <c r="H729" s="126"/>
      <c r="I729" s="113" t="s">
        <v>30</v>
      </c>
      <c r="J729" s="126">
        <v>0.1</v>
      </c>
      <c r="K729" s="119"/>
      <c r="L729" s="119">
        <v>42807</v>
      </c>
      <c r="M729" s="130" t="s">
        <v>587</v>
      </c>
      <c r="N729" s="130" t="s">
        <v>267</v>
      </c>
      <c r="O729" s="129" t="s">
        <v>26</v>
      </c>
      <c r="P729" s="176" t="s">
        <v>24</v>
      </c>
      <c r="Q729" s="114" t="s">
        <v>1773</v>
      </c>
      <c r="R729" s="126"/>
    </row>
    <row r="730" spans="1:18" ht="22.5">
      <c r="A730" s="112">
        <v>728</v>
      </c>
      <c r="B730" s="203">
        <v>42807</v>
      </c>
      <c r="C730" s="123" t="s">
        <v>43</v>
      </c>
      <c r="D730" s="119" t="s">
        <v>32</v>
      </c>
      <c r="E730" s="116" t="s">
        <v>840</v>
      </c>
      <c r="F730" s="214" t="s">
        <v>2115</v>
      </c>
      <c r="G730" s="206" t="s">
        <v>2116</v>
      </c>
      <c r="H730" s="126"/>
      <c r="I730" s="113" t="s">
        <v>30</v>
      </c>
      <c r="J730" s="126">
        <v>0.1</v>
      </c>
      <c r="K730" s="119"/>
      <c r="L730" s="119">
        <v>42807</v>
      </c>
      <c r="M730" s="130" t="s">
        <v>275</v>
      </c>
      <c r="N730" s="130" t="s">
        <v>267</v>
      </c>
      <c r="O730" s="129" t="s">
        <v>26</v>
      </c>
      <c r="P730" s="129" t="s">
        <v>24</v>
      </c>
      <c r="Q730" s="114" t="s">
        <v>2114</v>
      </c>
      <c r="R730" s="126"/>
    </row>
    <row r="731" spans="1:18" ht="22.5">
      <c r="A731" s="112">
        <v>729</v>
      </c>
      <c r="B731" s="203">
        <v>42807</v>
      </c>
      <c r="C731" s="123" t="s">
        <v>43</v>
      </c>
      <c r="D731" s="119" t="s">
        <v>32</v>
      </c>
      <c r="E731" s="116" t="s">
        <v>840</v>
      </c>
      <c r="F731" s="214" t="s">
        <v>2117</v>
      </c>
      <c r="G731" s="206" t="s">
        <v>2118</v>
      </c>
      <c r="H731" s="126"/>
      <c r="I731" s="113" t="s">
        <v>30</v>
      </c>
      <c r="J731" s="126">
        <v>0.1</v>
      </c>
      <c r="K731" s="119"/>
      <c r="L731" s="119">
        <v>42807</v>
      </c>
      <c r="M731" s="130" t="s">
        <v>275</v>
      </c>
      <c r="N731" s="130" t="s">
        <v>267</v>
      </c>
      <c r="O731" s="129" t="s">
        <v>26</v>
      </c>
      <c r="P731" s="129" t="s">
        <v>24</v>
      </c>
      <c r="Q731" s="114" t="s">
        <v>2114</v>
      </c>
      <c r="R731" s="126"/>
    </row>
    <row r="732" spans="1:18" ht="22.5">
      <c r="A732" s="112">
        <v>730</v>
      </c>
      <c r="B732" s="203">
        <v>42799</v>
      </c>
      <c r="C732" s="123" t="s">
        <v>43</v>
      </c>
      <c r="D732" s="119" t="s">
        <v>32</v>
      </c>
      <c r="E732" s="116" t="s">
        <v>840</v>
      </c>
      <c r="F732" s="214" t="s">
        <v>2119</v>
      </c>
      <c r="G732" s="206" t="s">
        <v>2120</v>
      </c>
      <c r="H732" s="126"/>
      <c r="I732" s="113" t="s">
        <v>28</v>
      </c>
      <c r="J732" s="126">
        <v>0.1</v>
      </c>
      <c r="K732" s="119"/>
      <c r="L732" s="119">
        <v>42807</v>
      </c>
      <c r="M732" s="130" t="s">
        <v>275</v>
      </c>
      <c r="N732" s="130" t="s">
        <v>267</v>
      </c>
      <c r="O732" s="129" t="s">
        <v>26</v>
      </c>
      <c r="P732" s="129" t="s">
        <v>24</v>
      </c>
      <c r="Q732" s="114" t="s">
        <v>1773</v>
      </c>
      <c r="R732" s="126"/>
    </row>
    <row r="733" spans="1:18">
      <c r="A733" s="112">
        <v>731</v>
      </c>
      <c r="B733" s="203">
        <v>42807</v>
      </c>
      <c r="C733" s="123" t="s">
        <v>43</v>
      </c>
      <c r="D733" s="119" t="s">
        <v>32</v>
      </c>
      <c r="E733" s="116" t="s">
        <v>840</v>
      </c>
      <c r="F733" s="214" t="s">
        <v>2121</v>
      </c>
      <c r="G733" s="206" t="s">
        <v>2122</v>
      </c>
      <c r="H733" s="126"/>
      <c r="I733" s="113" t="s">
        <v>30</v>
      </c>
      <c r="J733" s="126">
        <v>0.1</v>
      </c>
      <c r="K733" s="119"/>
      <c r="L733" s="119">
        <v>42807</v>
      </c>
      <c r="M733" s="130" t="s">
        <v>275</v>
      </c>
      <c r="N733" s="130" t="s">
        <v>267</v>
      </c>
      <c r="O733" s="129" t="s">
        <v>26</v>
      </c>
      <c r="P733" s="129" t="s">
        <v>24</v>
      </c>
      <c r="Q733" s="114" t="s">
        <v>2114</v>
      </c>
      <c r="R733" s="126"/>
    </row>
    <row r="734" spans="1:18" ht="33.75">
      <c r="A734" s="112">
        <v>732</v>
      </c>
      <c r="B734" s="119">
        <v>42807</v>
      </c>
      <c r="C734" s="119" t="s">
        <v>402</v>
      </c>
      <c r="D734" s="119" t="s">
        <v>379</v>
      </c>
      <c r="E734" s="116" t="s">
        <v>840</v>
      </c>
      <c r="F734" s="115" t="s">
        <v>2123</v>
      </c>
      <c r="G734" s="126" t="s">
        <v>2124</v>
      </c>
      <c r="H734" s="126"/>
      <c r="I734" s="113" t="s">
        <v>30</v>
      </c>
      <c r="J734" s="126">
        <v>0.1</v>
      </c>
      <c r="K734" s="119"/>
      <c r="L734" s="119">
        <v>42807</v>
      </c>
      <c r="M734" s="130" t="s">
        <v>587</v>
      </c>
      <c r="N734" s="130" t="s">
        <v>267</v>
      </c>
      <c r="O734" s="129" t="s">
        <v>26</v>
      </c>
      <c r="P734" s="176" t="s">
        <v>24</v>
      </c>
      <c r="Q734" s="114" t="s">
        <v>1773</v>
      </c>
      <c r="R734" s="126"/>
    </row>
    <row r="735" spans="1:18">
      <c r="A735" s="112">
        <v>733</v>
      </c>
      <c r="B735" s="119">
        <v>42807</v>
      </c>
      <c r="C735" s="119" t="s">
        <v>1149</v>
      </c>
      <c r="D735" s="119" t="s">
        <v>379</v>
      </c>
      <c r="E735" s="116" t="s">
        <v>840</v>
      </c>
      <c r="F735" s="115" t="s">
        <v>2125</v>
      </c>
      <c r="G735" s="126"/>
      <c r="H735" s="126" t="s">
        <v>1955</v>
      </c>
      <c r="I735" s="113" t="s">
        <v>28</v>
      </c>
      <c r="J735" s="126">
        <v>0.1</v>
      </c>
      <c r="K735" s="119"/>
      <c r="L735" s="119">
        <v>42809</v>
      </c>
      <c r="M735" s="130" t="s">
        <v>587</v>
      </c>
      <c r="N735" s="130" t="s">
        <v>267</v>
      </c>
      <c r="O735" s="129" t="s">
        <v>26</v>
      </c>
      <c r="P735" s="176" t="s">
        <v>24</v>
      </c>
      <c r="Q735" s="114" t="s">
        <v>1112</v>
      </c>
      <c r="R735" s="126"/>
    </row>
    <row r="736" spans="1:18">
      <c r="A736" s="112">
        <v>734</v>
      </c>
      <c r="B736" s="203">
        <v>42808</v>
      </c>
      <c r="C736" s="123" t="s">
        <v>43</v>
      </c>
      <c r="D736" s="119" t="s">
        <v>32</v>
      </c>
      <c r="E736" s="116" t="s">
        <v>840</v>
      </c>
      <c r="F736" s="214" t="s">
        <v>2126</v>
      </c>
      <c r="G736" s="217" t="s">
        <v>2127</v>
      </c>
      <c r="H736" s="126"/>
      <c r="I736" s="113" t="s">
        <v>30</v>
      </c>
      <c r="J736" s="126"/>
      <c r="K736" s="119"/>
      <c r="L736" s="119"/>
      <c r="M736" s="130" t="s">
        <v>275</v>
      </c>
      <c r="N736" s="130" t="s">
        <v>267</v>
      </c>
      <c r="O736" s="129" t="s">
        <v>26</v>
      </c>
      <c r="P736" s="129" t="s">
        <v>27</v>
      </c>
      <c r="Q736" s="114" t="s">
        <v>1773</v>
      </c>
      <c r="R736" s="126"/>
    </row>
    <row r="737" spans="1:18">
      <c r="A737" s="112">
        <v>735</v>
      </c>
      <c r="B737" s="203">
        <v>42808</v>
      </c>
      <c r="C737" s="123" t="s">
        <v>2083</v>
      </c>
      <c r="D737" s="119" t="s">
        <v>32</v>
      </c>
      <c r="E737" s="116" t="s">
        <v>840</v>
      </c>
      <c r="F737" s="214" t="s">
        <v>2128</v>
      </c>
      <c r="G737" s="126"/>
      <c r="H737" s="126"/>
      <c r="I737" s="113" t="s">
        <v>30</v>
      </c>
      <c r="J737" s="126">
        <v>0.1</v>
      </c>
      <c r="K737" s="119"/>
      <c r="L737" s="119">
        <v>42809</v>
      </c>
      <c r="M737" s="130" t="s">
        <v>275</v>
      </c>
      <c r="N737" s="130" t="s">
        <v>267</v>
      </c>
      <c r="O737" s="129" t="s">
        <v>26</v>
      </c>
      <c r="P737" s="129" t="s">
        <v>24</v>
      </c>
      <c r="Q737" s="114" t="s">
        <v>1773</v>
      </c>
      <c r="R737" s="126"/>
    </row>
    <row r="738" spans="1:18" ht="78.75">
      <c r="A738" s="112">
        <v>736</v>
      </c>
      <c r="B738" s="203">
        <v>42808</v>
      </c>
      <c r="C738" s="123" t="s">
        <v>43</v>
      </c>
      <c r="D738" s="119" t="s">
        <v>32</v>
      </c>
      <c r="E738" s="116" t="s">
        <v>840</v>
      </c>
      <c r="F738" s="214" t="s">
        <v>2129</v>
      </c>
      <c r="G738" s="206" t="s">
        <v>2130</v>
      </c>
      <c r="H738" s="126"/>
      <c r="I738" s="113" t="s">
        <v>30</v>
      </c>
      <c r="J738" s="126">
        <v>0.1</v>
      </c>
      <c r="K738" s="119"/>
      <c r="L738" s="119">
        <v>42809</v>
      </c>
      <c r="M738" s="130" t="s">
        <v>275</v>
      </c>
      <c r="N738" s="130" t="s">
        <v>267</v>
      </c>
      <c r="O738" s="129" t="s">
        <v>26</v>
      </c>
      <c r="P738" s="129" t="s">
        <v>24</v>
      </c>
      <c r="Q738" s="114" t="s">
        <v>1773</v>
      </c>
      <c r="R738" s="126"/>
    </row>
    <row r="739" spans="1:18" ht="22.5">
      <c r="A739" s="112">
        <v>737</v>
      </c>
      <c r="B739" s="203">
        <v>42809</v>
      </c>
      <c r="C739" s="119" t="s">
        <v>2083</v>
      </c>
      <c r="D739" s="119" t="s">
        <v>32</v>
      </c>
      <c r="E739" s="116" t="s">
        <v>840</v>
      </c>
      <c r="F739" s="214" t="s">
        <v>2131</v>
      </c>
      <c r="G739" s="206" t="s">
        <v>2132</v>
      </c>
      <c r="H739" s="126"/>
      <c r="I739" s="113" t="s">
        <v>30</v>
      </c>
      <c r="J739" s="126"/>
      <c r="K739" s="119"/>
      <c r="L739" s="119"/>
      <c r="M739" s="130" t="s">
        <v>275</v>
      </c>
      <c r="N739" s="130" t="s">
        <v>267</v>
      </c>
      <c r="O739" s="129" t="s">
        <v>26</v>
      </c>
      <c r="P739" s="129" t="s">
        <v>27</v>
      </c>
      <c r="Q739" s="114" t="s">
        <v>1773</v>
      </c>
      <c r="R739" s="126"/>
    </row>
    <row r="740" spans="1:18">
      <c r="A740" s="112">
        <v>738</v>
      </c>
      <c r="B740" s="203">
        <v>42811</v>
      </c>
      <c r="C740" s="218" t="s">
        <v>2133</v>
      </c>
      <c r="D740" s="119" t="s">
        <v>32</v>
      </c>
      <c r="E740" s="116" t="s">
        <v>840</v>
      </c>
      <c r="F740" s="206" t="s">
        <v>2134</v>
      </c>
      <c r="G740" s="219" t="s">
        <v>2135</v>
      </c>
      <c r="H740" s="126"/>
      <c r="I740" s="113" t="s">
        <v>30</v>
      </c>
      <c r="J740" s="126"/>
      <c r="K740" s="119"/>
      <c r="L740" s="119"/>
      <c r="M740" s="130" t="s">
        <v>275</v>
      </c>
      <c r="N740" s="130" t="s">
        <v>267</v>
      </c>
      <c r="O740" s="129" t="s">
        <v>26</v>
      </c>
      <c r="P740" s="129" t="s">
        <v>27</v>
      </c>
      <c r="Q740" s="114" t="s">
        <v>1773</v>
      </c>
      <c r="R740" s="126"/>
    </row>
    <row r="741" spans="1:18">
      <c r="A741" s="112">
        <v>739</v>
      </c>
      <c r="B741" s="203">
        <v>42811</v>
      </c>
      <c r="C741" s="218" t="s">
        <v>2133</v>
      </c>
      <c r="D741" s="119" t="s">
        <v>32</v>
      </c>
      <c r="E741" s="116" t="s">
        <v>840</v>
      </c>
      <c r="F741" s="206" t="s">
        <v>2136</v>
      </c>
      <c r="G741" s="219" t="s">
        <v>2135</v>
      </c>
      <c r="H741" s="126"/>
      <c r="I741" s="113" t="s">
        <v>30</v>
      </c>
      <c r="J741" s="126"/>
      <c r="K741" s="119"/>
      <c r="L741" s="119"/>
      <c r="M741" s="130" t="s">
        <v>275</v>
      </c>
      <c r="N741" s="130" t="s">
        <v>267</v>
      </c>
      <c r="O741" s="129" t="s">
        <v>26</v>
      </c>
      <c r="P741" s="129" t="s">
        <v>27</v>
      </c>
      <c r="Q741" s="114" t="s">
        <v>1773</v>
      </c>
      <c r="R741" s="126"/>
    </row>
    <row r="742" spans="1:18" ht="22.5">
      <c r="A742" s="112">
        <v>740</v>
      </c>
      <c r="B742" s="203">
        <v>42811</v>
      </c>
      <c r="C742" s="119" t="s">
        <v>1149</v>
      </c>
      <c r="D742" s="119" t="s">
        <v>379</v>
      </c>
      <c r="E742" s="116" t="s">
        <v>840</v>
      </c>
      <c r="F742" s="115" t="s">
        <v>2137</v>
      </c>
      <c r="G742" s="126" t="s">
        <v>2138</v>
      </c>
      <c r="H742" s="126" t="s">
        <v>2139</v>
      </c>
      <c r="I742" s="113" t="s">
        <v>28</v>
      </c>
      <c r="J742" s="126">
        <v>0.1</v>
      </c>
      <c r="K742" s="119"/>
      <c r="L742" s="119">
        <v>42811</v>
      </c>
      <c r="M742" s="130" t="s">
        <v>587</v>
      </c>
      <c r="N742" s="130" t="s">
        <v>267</v>
      </c>
      <c r="O742" s="129" t="s">
        <v>26</v>
      </c>
      <c r="P742" s="176" t="s">
        <v>24</v>
      </c>
      <c r="Q742" s="114" t="s">
        <v>1773</v>
      </c>
      <c r="R742" s="126"/>
    </row>
  </sheetData>
  <autoFilter ref="A1:T495"/>
  <phoneticPr fontId="3" type="noConversion"/>
  <dataValidations count="3">
    <dataValidation type="list" allowBlank="1" showInputMessage="1" showErrorMessage="1" sqref="WVW983041:WVW983526 JK2:JK487 TG2:TG487 ADC2:ADC487 AMY2:AMY487 AWU2:AWU487 BGQ2:BGQ487 BQM2:BQM487 CAI2:CAI487 CKE2:CKE487 CUA2:CUA487 DDW2:DDW487 DNS2:DNS487 DXO2:DXO487 EHK2:EHK487 ERG2:ERG487 FBC2:FBC487 FKY2:FKY487 FUU2:FUU487 GEQ2:GEQ487 GOM2:GOM487 GYI2:GYI487 HIE2:HIE487 HSA2:HSA487 IBW2:IBW487 ILS2:ILS487 IVO2:IVO487 JFK2:JFK487 JPG2:JPG487 JZC2:JZC487 KIY2:KIY487 KSU2:KSU487 LCQ2:LCQ487 LMM2:LMM487 LWI2:LWI487 MGE2:MGE487 MQA2:MQA487 MZW2:MZW487 NJS2:NJS487 NTO2:NTO487 ODK2:ODK487 ONG2:ONG487 OXC2:OXC487 PGY2:PGY487 PQU2:PQU487 QAQ2:QAQ487 QKM2:QKM487 QUI2:QUI487 REE2:REE487 ROA2:ROA487 RXW2:RXW487 SHS2:SHS487 SRO2:SRO487 TBK2:TBK487 TLG2:TLG487 TVC2:TVC487 UEY2:UEY487 UOU2:UOU487 UYQ2:UYQ487 VIM2:VIM487 VSI2:VSI487 WCE2:WCE487 WMA2:WMA487 WVW2:WVW487 O65537:O66022 JK65537:JK66022 TG65537:TG66022 ADC65537:ADC66022 AMY65537:AMY66022 AWU65537:AWU66022 BGQ65537:BGQ66022 BQM65537:BQM66022 CAI65537:CAI66022 CKE65537:CKE66022 CUA65537:CUA66022 DDW65537:DDW66022 DNS65537:DNS66022 DXO65537:DXO66022 EHK65537:EHK66022 ERG65537:ERG66022 FBC65537:FBC66022 FKY65537:FKY66022 FUU65537:FUU66022 GEQ65537:GEQ66022 GOM65537:GOM66022 GYI65537:GYI66022 HIE65537:HIE66022 HSA65537:HSA66022 IBW65537:IBW66022 ILS65537:ILS66022 IVO65537:IVO66022 JFK65537:JFK66022 JPG65537:JPG66022 JZC65537:JZC66022 KIY65537:KIY66022 KSU65537:KSU66022 LCQ65537:LCQ66022 LMM65537:LMM66022 LWI65537:LWI66022 MGE65537:MGE66022 MQA65537:MQA66022 MZW65537:MZW66022 NJS65537:NJS66022 NTO65537:NTO66022 ODK65537:ODK66022 ONG65537:ONG66022 OXC65537:OXC66022 PGY65537:PGY66022 PQU65537:PQU66022 QAQ65537:QAQ66022 QKM65537:QKM66022 QUI65537:QUI66022 REE65537:REE66022 ROA65537:ROA66022 RXW65537:RXW66022 SHS65537:SHS66022 SRO65537:SRO66022 TBK65537:TBK66022 TLG65537:TLG66022 TVC65537:TVC66022 UEY65537:UEY66022 UOU65537:UOU66022 UYQ65537:UYQ66022 VIM65537:VIM66022 VSI65537:VSI66022 WCE65537:WCE66022 WMA65537:WMA66022 WVW65537:WVW66022 O131073:O131558 JK131073:JK131558 TG131073:TG131558 ADC131073:ADC131558 AMY131073:AMY131558 AWU131073:AWU131558 BGQ131073:BGQ131558 BQM131073:BQM131558 CAI131073:CAI131558 CKE131073:CKE131558 CUA131073:CUA131558 DDW131073:DDW131558 DNS131073:DNS131558 DXO131073:DXO131558 EHK131073:EHK131558 ERG131073:ERG131558 FBC131073:FBC131558 FKY131073:FKY131558 FUU131073:FUU131558 GEQ131073:GEQ131558 GOM131073:GOM131558 GYI131073:GYI131558 HIE131073:HIE131558 HSA131073:HSA131558 IBW131073:IBW131558 ILS131073:ILS131558 IVO131073:IVO131558 JFK131073:JFK131558 JPG131073:JPG131558 JZC131073:JZC131558 KIY131073:KIY131558 KSU131073:KSU131558 LCQ131073:LCQ131558 LMM131073:LMM131558 LWI131073:LWI131558 MGE131073:MGE131558 MQA131073:MQA131558 MZW131073:MZW131558 NJS131073:NJS131558 NTO131073:NTO131558 ODK131073:ODK131558 ONG131073:ONG131558 OXC131073:OXC131558 PGY131073:PGY131558 PQU131073:PQU131558 QAQ131073:QAQ131558 QKM131073:QKM131558 QUI131073:QUI131558 REE131073:REE131558 ROA131073:ROA131558 RXW131073:RXW131558 SHS131073:SHS131558 SRO131073:SRO131558 TBK131073:TBK131558 TLG131073:TLG131558 TVC131073:TVC131558 UEY131073:UEY131558 UOU131073:UOU131558 UYQ131073:UYQ131558 VIM131073:VIM131558 VSI131073:VSI131558 WCE131073:WCE131558 WMA131073:WMA131558 WVW131073:WVW131558 O196609:O197094 JK196609:JK197094 TG196609:TG197094 ADC196609:ADC197094 AMY196609:AMY197094 AWU196609:AWU197094 BGQ196609:BGQ197094 BQM196609:BQM197094 CAI196609:CAI197094 CKE196609:CKE197094 CUA196609:CUA197094 DDW196609:DDW197094 DNS196609:DNS197094 DXO196609:DXO197094 EHK196609:EHK197094 ERG196609:ERG197094 FBC196609:FBC197094 FKY196609:FKY197094 FUU196609:FUU197094 GEQ196609:GEQ197094 GOM196609:GOM197094 GYI196609:GYI197094 HIE196609:HIE197094 HSA196609:HSA197094 IBW196609:IBW197094 ILS196609:ILS197094 IVO196609:IVO197094 JFK196609:JFK197094 JPG196609:JPG197094 JZC196609:JZC197094 KIY196609:KIY197094 KSU196609:KSU197094 LCQ196609:LCQ197094 LMM196609:LMM197094 LWI196609:LWI197094 MGE196609:MGE197094 MQA196609:MQA197094 MZW196609:MZW197094 NJS196609:NJS197094 NTO196609:NTO197094 ODK196609:ODK197094 ONG196609:ONG197094 OXC196609:OXC197094 PGY196609:PGY197094 PQU196609:PQU197094 QAQ196609:QAQ197094 QKM196609:QKM197094 QUI196609:QUI197094 REE196609:REE197094 ROA196609:ROA197094 RXW196609:RXW197094 SHS196609:SHS197094 SRO196609:SRO197094 TBK196609:TBK197094 TLG196609:TLG197094 TVC196609:TVC197094 UEY196609:UEY197094 UOU196609:UOU197094 UYQ196609:UYQ197094 VIM196609:VIM197094 VSI196609:VSI197094 WCE196609:WCE197094 WMA196609:WMA197094 WVW196609:WVW197094 O262145:O262630 JK262145:JK262630 TG262145:TG262630 ADC262145:ADC262630 AMY262145:AMY262630 AWU262145:AWU262630 BGQ262145:BGQ262630 BQM262145:BQM262630 CAI262145:CAI262630 CKE262145:CKE262630 CUA262145:CUA262630 DDW262145:DDW262630 DNS262145:DNS262630 DXO262145:DXO262630 EHK262145:EHK262630 ERG262145:ERG262630 FBC262145:FBC262630 FKY262145:FKY262630 FUU262145:FUU262630 GEQ262145:GEQ262630 GOM262145:GOM262630 GYI262145:GYI262630 HIE262145:HIE262630 HSA262145:HSA262630 IBW262145:IBW262630 ILS262145:ILS262630 IVO262145:IVO262630 JFK262145:JFK262630 JPG262145:JPG262630 JZC262145:JZC262630 KIY262145:KIY262630 KSU262145:KSU262630 LCQ262145:LCQ262630 LMM262145:LMM262630 LWI262145:LWI262630 MGE262145:MGE262630 MQA262145:MQA262630 MZW262145:MZW262630 NJS262145:NJS262630 NTO262145:NTO262630 ODK262145:ODK262630 ONG262145:ONG262630 OXC262145:OXC262630 PGY262145:PGY262630 PQU262145:PQU262630 QAQ262145:QAQ262630 QKM262145:QKM262630 QUI262145:QUI262630 REE262145:REE262630 ROA262145:ROA262630 RXW262145:RXW262630 SHS262145:SHS262630 SRO262145:SRO262630 TBK262145:TBK262630 TLG262145:TLG262630 TVC262145:TVC262630 UEY262145:UEY262630 UOU262145:UOU262630 UYQ262145:UYQ262630 VIM262145:VIM262630 VSI262145:VSI262630 WCE262145:WCE262630 WMA262145:WMA262630 WVW262145:WVW262630 O327681:O328166 JK327681:JK328166 TG327681:TG328166 ADC327681:ADC328166 AMY327681:AMY328166 AWU327681:AWU328166 BGQ327681:BGQ328166 BQM327681:BQM328166 CAI327681:CAI328166 CKE327681:CKE328166 CUA327681:CUA328166 DDW327681:DDW328166 DNS327681:DNS328166 DXO327681:DXO328166 EHK327681:EHK328166 ERG327681:ERG328166 FBC327681:FBC328166 FKY327681:FKY328166 FUU327681:FUU328166 GEQ327681:GEQ328166 GOM327681:GOM328166 GYI327681:GYI328166 HIE327681:HIE328166 HSA327681:HSA328166 IBW327681:IBW328166 ILS327681:ILS328166 IVO327681:IVO328166 JFK327681:JFK328166 JPG327681:JPG328166 JZC327681:JZC328166 KIY327681:KIY328166 KSU327681:KSU328166 LCQ327681:LCQ328166 LMM327681:LMM328166 LWI327681:LWI328166 MGE327681:MGE328166 MQA327681:MQA328166 MZW327681:MZW328166 NJS327681:NJS328166 NTO327681:NTO328166 ODK327681:ODK328166 ONG327681:ONG328166 OXC327681:OXC328166 PGY327681:PGY328166 PQU327681:PQU328166 QAQ327681:QAQ328166 QKM327681:QKM328166 QUI327681:QUI328166 REE327681:REE328166 ROA327681:ROA328166 RXW327681:RXW328166 SHS327681:SHS328166 SRO327681:SRO328166 TBK327681:TBK328166 TLG327681:TLG328166 TVC327681:TVC328166 UEY327681:UEY328166 UOU327681:UOU328166 UYQ327681:UYQ328166 VIM327681:VIM328166 VSI327681:VSI328166 WCE327681:WCE328166 WMA327681:WMA328166 WVW327681:WVW328166 O393217:O393702 JK393217:JK393702 TG393217:TG393702 ADC393217:ADC393702 AMY393217:AMY393702 AWU393217:AWU393702 BGQ393217:BGQ393702 BQM393217:BQM393702 CAI393217:CAI393702 CKE393217:CKE393702 CUA393217:CUA393702 DDW393217:DDW393702 DNS393217:DNS393702 DXO393217:DXO393702 EHK393217:EHK393702 ERG393217:ERG393702 FBC393217:FBC393702 FKY393217:FKY393702 FUU393217:FUU393702 GEQ393217:GEQ393702 GOM393217:GOM393702 GYI393217:GYI393702 HIE393217:HIE393702 HSA393217:HSA393702 IBW393217:IBW393702 ILS393217:ILS393702 IVO393217:IVO393702 JFK393217:JFK393702 JPG393217:JPG393702 JZC393217:JZC393702 KIY393217:KIY393702 KSU393217:KSU393702 LCQ393217:LCQ393702 LMM393217:LMM393702 LWI393217:LWI393702 MGE393217:MGE393702 MQA393217:MQA393702 MZW393217:MZW393702 NJS393217:NJS393702 NTO393217:NTO393702 ODK393217:ODK393702 ONG393217:ONG393702 OXC393217:OXC393702 PGY393217:PGY393702 PQU393217:PQU393702 QAQ393217:QAQ393702 QKM393217:QKM393702 QUI393217:QUI393702 REE393217:REE393702 ROA393217:ROA393702 RXW393217:RXW393702 SHS393217:SHS393702 SRO393217:SRO393702 TBK393217:TBK393702 TLG393217:TLG393702 TVC393217:TVC393702 UEY393217:UEY393702 UOU393217:UOU393702 UYQ393217:UYQ393702 VIM393217:VIM393702 VSI393217:VSI393702 WCE393217:WCE393702 WMA393217:WMA393702 WVW393217:WVW393702 O458753:O459238 JK458753:JK459238 TG458753:TG459238 ADC458753:ADC459238 AMY458753:AMY459238 AWU458753:AWU459238 BGQ458753:BGQ459238 BQM458753:BQM459238 CAI458753:CAI459238 CKE458753:CKE459238 CUA458753:CUA459238 DDW458753:DDW459238 DNS458753:DNS459238 DXO458753:DXO459238 EHK458753:EHK459238 ERG458753:ERG459238 FBC458753:FBC459238 FKY458753:FKY459238 FUU458753:FUU459238 GEQ458753:GEQ459238 GOM458753:GOM459238 GYI458753:GYI459238 HIE458753:HIE459238 HSA458753:HSA459238 IBW458753:IBW459238 ILS458753:ILS459238 IVO458753:IVO459238 JFK458753:JFK459238 JPG458753:JPG459238 JZC458753:JZC459238 KIY458753:KIY459238 KSU458753:KSU459238 LCQ458753:LCQ459238 LMM458753:LMM459238 LWI458753:LWI459238 MGE458753:MGE459238 MQA458753:MQA459238 MZW458753:MZW459238 NJS458753:NJS459238 NTO458753:NTO459238 ODK458753:ODK459238 ONG458753:ONG459238 OXC458753:OXC459238 PGY458753:PGY459238 PQU458753:PQU459238 QAQ458753:QAQ459238 QKM458753:QKM459238 QUI458753:QUI459238 REE458753:REE459238 ROA458753:ROA459238 RXW458753:RXW459238 SHS458753:SHS459238 SRO458753:SRO459238 TBK458753:TBK459238 TLG458753:TLG459238 TVC458753:TVC459238 UEY458753:UEY459238 UOU458753:UOU459238 UYQ458753:UYQ459238 VIM458753:VIM459238 VSI458753:VSI459238 WCE458753:WCE459238 WMA458753:WMA459238 WVW458753:WVW459238 O524289:O524774 JK524289:JK524774 TG524289:TG524774 ADC524289:ADC524774 AMY524289:AMY524774 AWU524289:AWU524774 BGQ524289:BGQ524774 BQM524289:BQM524774 CAI524289:CAI524774 CKE524289:CKE524774 CUA524289:CUA524774 DDW524289:DDW524774 DNS524289:DNS524774 DXO524289:DXO524774 EHK524289:EHK524774 ERG524289:ERG524774 FBC524289:FBC524774 FKY524289:FKY524774 FUU524289:FUU524774 GEQ524289:GEQ524774 GOM524289:GOM524774 GYI524289:GYI524774 HIE524289:HIE524774 HSA524289:HSA524774 IBW524289:IBW524774 ILS524289:ILS524774 IVO524289:IVO524774 JFK524289:JFK524774 JPG524289:JPG524774 JZC524289:JZC524774 KIY524289:KIY524774 KSU524289:KSU524774 LCQ524289:LCQ524774 LMM524289:LMM524774 LWI524289:LWI524774 MGE524289:MGE524774 MQA524289:MQA524774 MZW524289:MZW524774 NJS524289:NJS524774 NTO524289:NTO524774 ODK524289:ODK524774 ONG524289:ONG524774 OXC524289:OXC524774 PGY524289:PGY524774 PQU524289:PQU524774 QAQ524289:QAQ524774 QKM524289:QKM524774 QUI524289:QUI524774 REE524289:REE524774 ROA524289:ROA524774 RXW524289:RXW524774 SHS524289:SHS524774 SRO524289:SRO524774 TBK524289:TBK524774 TLG524289:TLG524774 TVC524289:TVC524774 UEY524289:UEY524774 UOU524289:UOU524774 UYQ524289:UYQ524774 VIM524289:VIM524774 VSI524289:VSI524774 WCE524289:WCE524774 WMA524289:WMA524774 WVW524289:WVW524774 O589825:O590310 JK589825:JK590310 TG589825:TG590310 ADC589825:ADC590310 AMY589825:AMY590310 AWU589825:AWU590310 BGQ589825:BGQ590310 BQM589825:BQM590310 CAI589825:CAI590310 CKE589825:CKE590310 CUA589825:CUA590310 DDW589825:DDW590310 DNS589825:DNS590310 DXO589825:DXO590310 EHK589825:EHK590310 ERG589825:ERG590310 FBC589825:FBC590310 FKY589825:FKY590310 FUU589825:FUU590310 GEQ589825:GEQ590310 GOM589825:GOM590310 GYI589825:GYI590310 HIE589825:HIE590310 HSA589825:HSA590310 IBW589825:IBW590310 ILS589825:ILS590310 IVO589825:IVO590310 JFK589825:JFK590310 JPG589825:JPG590310 JZC589825:JZC590310 KIY589825:KIY590310 KSU589825:KSU590310 LCQ589825:LCQ590310 LMM589825:LMM590310 LWI589825:LWI590310 MGE589825:MGE590310 MQA589825:MQA590310 MZW589825:MZW590310 NJS589825:NJS590310 NTO589825:NTO590310 ODK589825:ODK590310 ONG589825:ONG590310 OXC589825:OXC590310 PGY589825:PGY590310 PQU589825:PQU590310 QAQ589825:QAQ590310 QKM589825:QKM590310 QUI589825:QUI590310 REE589825:REE590310 ROA589825:ROA590310 RXW589825:RXW590310 SHS589825:SHS590310 SRO589825:SRO590310 TBK589825:TBK590310 TLG589825:TLG590310 TVC589825:TVC590310 UEY589825:UEY590310 UOU589825:UOU590310 UYQ589825:UYQ590310 VIM589825:VIM590310 VSI589825:VSI590310 WCE589825:WCE590310 WMA589825:WMA590310 WVW589825:WVW590310 O655361:O655846 JK655361:JK655846 TG655361:TG655846 ADC655361:ADC655846 AMY655361:AMY655846 AWU655361:AWU655846 BGQ655361:BGQ655846 BQM655361:BQM655846 CAI655361:CAI655846 CKE655361:CKE655846 CUA655361:CUA655846 DDW655361:DDW655846 DNS655361:DNS655846 DXO655361:DXO655846 EHK655361:EHK655846 ERG655361:ERG655846 FBC655361:FBC655846 FKY655361:FKY655846 FUU655361:FUU655846 GEQ655361:GEQ655846 GOM655361:GOM655846 GYI655361:GYI655846 HIE655361:HIE655846 HSA655361:HSA655846 IBW655361:IBW655846 ILS655361:ILS655846 IVO655361:IVO655846 JFK655361:JFK655846 JPG655361:JPG655846 JZC655361:JZC655846 KIY655361:KIY655846 KSU655361:KSU655846 LCQ655361:LCQ655846 LMM655361:LMM655846 LWI655361:LWI655846 MGE655361:MGE655846 MQA655361:MQA655846 MZW655361:MZW655846 NJS655361:NJS655846 NTO655361:NTO655846 ODK655361:ODK655846 ONG655361:ONG655846 OXC655361:OXC655846 PGY655361:PGY655846 PQU655361:PQU655846 QAQ655361:QAQ655846 QKM655361:QKM655846 QUI655361:QUI655846 REE655361:REE655846 ROA655361:ROA655846 RXW655361:RXW655846 SHS655361:SHS655846 SRO655361:SRO655846 TBK655361:TBK655846 TLG655361:TLG655846 TVC655361:TVC655846 UEY655361:UEY655846 UOU655361:UOU655846 UYQ655361:UYQ655846 VIM655361:VIM655846 VSI655361:VSI655846 WCE655361:WCE655846 WMA655361:WMA655846 WVW655361:WVW655846 O720897:O721382 JK720897:JK721382 TG720897:TG721382 ADC720897:ADC721382 AMY720897:AMY721382 AWU720897:AWU721382 BGQ720897:BGQ721382 BQM720897:BQM721382 CAI720897:CAI721382 CKE720897:CKE721382 CUA720897:CUA721382 DDW720897:DDW721382 DNS720897:DNS721382 DXO720897:DXO721382 EHK720897:EHK721382 ERG720897:ERG721382 FBC720897:FBC721382 FKY720897:FKY721382 FUU720897:FUU721382 GEQ720897:GEQ721382 GOM720897:GOM721382 GYI720897:GYI721382 HIE720897:HIE721382 HSA720897:HSA721382 IBW720897:IBW721382 ILS720897:ILS721382 IVO720897:IVO721382 JFK720897:JFK721382 JPG720897:JPG721382 JZC720897:JZC721382 KIY720897:KIY721382 KSU720897:KSU721382 LCQ720897:LCQ721382 LMM720897:LMM721382 LWI720897:LWI721382 MGE720897:MGE721382 MQA720897:MQA721382 MZW720897:MZW721382 NJS720897:NJS721382 NTO720897:NTO721382 ODK720897:ODK721382 ONG720897:ONG721382 OXC720897:OXC721382 PGY720897:PGY721382 PQU720897:PQU721382 QAQ720897:QAQ721382 QKM720897:QKM721382 QUI720897:QUI721382 REE720897:REE721382 ROA720897:ROA721382 RXW720897:RXW721382 SHS720897:SHS721382 SRO720897:SRO721382 TBK720897:TBK721382 TLG720897:TLG721382 TVC720897:TVC721382 UEY720897:UEY721382 UOU720897:UOU721382 UYQ720897:UYQ721382 VIM720897:VIM721382 VSI720897:VSI721382 WCE720897:WCE721382 WMA720897:WMA721382 WVW720897:WVW721382 O786433:O786918 JK786433:JK786918 TG786433:TG786918 ADC786433:ADC786918 AMY786433:AMY786918 AWU786433:AWU786918 BGQ786433:BGQ786918 BQM786433:BQM786918 CAI786433:CAI786918 CKE786433:CKE786918 CUA786433:CUA786918 DDW786433:DDW786918 DNS786433:DNS786918 DXO786433:DXO786918 EHK786433:EHK786918 ERG786433:ERG786918 FBC786433:FBC786918 FKY786433:FKY786918 FUU786433:FUU786918 GEQ786433:GEQ786918 GOM786433:GOM786918 GYI786433:GYI786918 HIE786433:HIE786918 HSA786433:HSA786918 IBW786433:IBW786918 ILS786433:ILS786918 IVO786433:IVO786918 JFK786433:JFK786918 JPG786433:JPG786918 JZC786433:JZC786918 KIY786433:KIY786918 KSU786433:KSU786918 LCQ786433:LCQ786918 LMM786433:LMM786918 LWI786433:LWI786918 MGE786433:MGE786918 MQA786433:MQA786918 MZW786433:MZW786918 NJS786433:NJS786918 NTO786433:NTO786918 ODK786433:ODK786918 ONG786433:ONG786918 OXC786433:OXC786918 PGY786433:PGY786918 PQU786433:PQU786918 QAQ786433:QAQ786918 QKM786433:QKM786918 QUI786433:QUI786918 REE786433:REE786918 ROA786433:ROA786918 RXW786433:RXW786918 SHS786433:SHS786918 SRO786433:SRO786918 TBK786433:TBK786918 TLG786433:TLG786918 TVC786433:TVC786918 UEY786433:UEY786918 UOU786433:UOU786918 UYQ786433:UYQ786918 VIM786433:VIM786918 VSI786433:VSI786918 WCE786433:WCE786918 WMA786433:WMA786918 WVW786433:WVW786918 O851969:O852454 JK851969:JK852454 TG851969:TG852454 ADC851969:ADC852454 AMY851969:AMY852454 AWU851969:AWU852454 BGQ851969:BGQ852454 BQM851969:BQM852454 CAI851969:CAI852454 CKE851969:CKE852454 CUA851969:CUA852454 DDW851969:DDW852454 DNS851969:DNS852454 DXO851969:DXO852454 EHK851969:EHK852454 ERG851969:ERG852454 FBC851969:FBC852454 FKY851969:FKY852454 FUU851969:FUU852454 GEQ851969:GEQ852454 GOM851969:GOM852454 GYI851969:GYI852454 HIE851969:HIE852454 HSA851969:HSA852454 IBW851969:IBW852454 ILS851969:ILS852454 IVO851969:IVO852454 JFK851969:JFK852454 JPG851969:JPG852454 JZC851969:JZC852454 KIY851969:KIY852454 KSU851969:KSU852454 LCQ851969:LCQ852454 LMM851969:LMM852454 LWI851969:LWI852454 MGE851969:MGE852454 MQA851969:MQA852454 MZW851969:MZW852454 NJS851969:NJS852454 NTO851969:NTO852454 ODK851969:ODK852454 ONG851969:ONG852454 OXC851969:OXC852454 PGY851969:PGY852454 PQU851969:PQU852454 QAQ851969:QAQ852454 QKM851969:QKM852454 QUI851969:QUI852454 REE851969:REE852454 ROA851969:ROA852454 RXW851969:RXW852454 SHS851969:SHS852454 SRO851969:SRO852454 TBK851969:TBK852454 TLG851969:TLG852454 TVC851969:TVC852454 UEY851969:UEY852454 UOU851969:UOU852454 UYQ851969:UYQ852454 VIM851969:VIM852454 VSI851969:VSI852454 WCE851969:WCE852454 WMA851969:WMA852454 WVW851969:WVW852454 O917505:O917990 JK917505:JK917990 TG917505:TG917990 ADC917505:ADC917990 AMY917505:AMY917990 AWU917505:AWU917990 BGQ917505:BGQ917990 BQM917505:BQM917990 CAI917505:CAI917990 CKE917505:CKE917990 CUA917505:CUA917990 DDW917505:DDW917990 DNS917505:DNS917990 DXO917505:DXO917990 EHK917505:EHK917990 ERG917505:ERG917990 FBC917505:FBC917990 FKY917505:FKY917990 FUU917505:FUU917990 GEQ917505:GEQ917990 GOM917505:GOM917990 GYI917505:GYI917990 HIE917505:HIE917990 HSA917505:HSA917990 IBW917505:IBW917990 ILS917505:ILS917990 IVO917505:IVO917990 JFK917505:JFK917990 JPG917505:JPG917990 JZC917505:JZC917990 KIY917505:KIY917990 KSU917505:KSU917990 LCQ917505:LCQ917990 LMM917505:LMM917990 LWI917505:LWI917990 MGE917505:MGE917990 MQA917505:MQA917990 MZW917505:MZW917990 NJS917505:NJS917990 NTO917505:NTO917990 ODK917505:ODK917990 ONG917505:ONG917990 OXC917505:OXC917990 PGY917505:PGY917990 PQU917505:PQU917990 QAQ917505:QAQ917990 QKM917505:QKM917990 QUI917505:QUI917990 REE917505:REE917990 ROA917505:ROA917990 RXW917505:RXW917990 SHS917505:SHS917990 SRO917505:SRO917990 TBK917505:TBK917990 TLG917505:TLG917990 TVC917505:TVC917990 UEY917505:UEY917990 UOU917505:UOU917990 UYQ917505:UYQ917990 VIM917505:VIM917990 VSI917505:VSI917990 WCE917505:WCE917990 WMA917505:WMA917990 WVW917505:WVW917990 O983041:O983526 JK983041:JK983526 TG983041:TG983526 ADC983041:ADC983526 AMY983041:AMY983526 AWU983041:AWU983526 BGQ983041:BGQ983526 BQM983041:BQM983526 CAI983041:CAI983526 CKE983041:CKE983526 CUA983041:CUA983526 DDW983041:DDW983526 DNS983041:DNS983526 DXO983041:DXO983526 EHK983041:EHK983526 ERG983041:ERG983526 FBC983041:FBC983526 FKY983041:FKY983526 FUU983041:FUU983526 GEQ983041:GEQ983526 GOM983041:GOM983526 GYI983041:GYI983526 HIE983041:HIE983526 HSA983041:HSA983526 IBW983041:IBW983526 ILS983041:ILS983526 IVO983041:IVO983526 JFK983041:JFK983526 JPG983041:JPG983526 JZC983041:JZC983526 KIY983041:KIY983526 KSU983041:KSU983526 LCQ983041:LCQ983526 LMM983041:LMM983526 LWI983041:LWI983526 MGE983041:MGE983526 MQA983041:MQA983526 MZW983041:MZW983526 NJS983041:NJS983526 NTO983041:NTO983526 ODK983041:ODK983526 ONG983041:ONG983526 OXC983041:OXC983526 PGY983041:PGY983526 PQU983041:PQU983526 QAQ983041:QAQ983526 QKM983041:QKM983526 QUI983041:QUI983526 REE983041:REE983526 ROA983041:ROA983526 RXW983041:RXW983526 SHS983041:SHS983526 SRO983041:SRO983526 TBK983041:TBK983526 TLG983041:TLG983526 TVC983041:TVC983526 UEY983041:UEY983526 UOU983041:UOU983526 UYQ983041:UYQ983526 VIM983041:VIM983526 VSI983041:VSI983526 WCE983041:WCE983526 WMA983041:WMA983526 O2:O710">
      <formula1>"数据提取,数据变更"</formula1>
    </dataValidation>
    <dataValidation type="list" allowBlank="1" showInputMessage="1" showErrorMessage="1" sqref="UOO983324:UOO983326 JE205:JE207 TA205:TA207 ACW205:ACW207 AMS205:AMS207 AWO205:AWO207 BGK205:BGK207 BQG205:BQG207 CAC205:CAC207 CJY205:CJY207 CTU205:CTU207 DDQ205:DDQ207 DNM205:DNM207 DXI205:DXI207 EHE205:EHE207 ERA205:ERA207 FAW205:FAW207 FKS205:FKS207 FUO205:FUO207 GEK205:GEK207 GOG205:GOG207 GYC205:GYC207 HHY205:HHY207 HRU205:HRU207 IBQ205:IBQ207 ILM205:ILM207 IVI205:IVI207 JFE205:JFE207 JPA205:JPA207 JYW205:JYW207 KIS205:KIS207 KSO205:KSO207 LCK205:LCK207 LMG205:LMG207 LWC205:LWC207 MFY205:MFY207 MPU205:MPU207 MZQ205:MZQ207 NJM205:NJM207 NTI205:NTI207 ODE205:ODE207 ONA205:ONA207 OWW205:OWW207 PGS205:PGS207 PQO205:PQO207 QAK205:QAK207 QKG205:QKG207 QUC205:QUC207 RDY205:RDY207 RNU205:RNU207 RXQ205:RXQ207 SHM205:SHM207 SRI205:SRI207 TBE205:TBE207 TLA205:TLA207 TUW205:TUW207 UES205:UES207 UOO205:UOO207 UYK205:UYK207 VIG205:VIG207 VSC205:VSC207 WBY205:WBY207 WLU205:WLU207 WVQ205:WVQ207 I65740:I65742 JE65740:JE65742 TA65740:TA65742 ACW65740:ACW65742 AMS65740:AMS65742 AWO65740:AWO65742 BGK65740:BGK65742 BQG65740:BQG65742 CAC65740:CAC65742 CJY65740:CJY65742 CTU65740:CTU65742 DDQ65740:DDQ65742 DNM65740:DNM65742 DXI65740:DXI65742 EHE65740:EHE65742 ERA65740:ERA65742 FAW65740:FAW65742 FKS65740:FKS65742 FUO65740:FUO65742 GEK65740:GEK65742 GOG65740:GOG65742 GYC65740:GYC65742 HHY65740:HHY65742 HRU65740:HRU65742 IBQ65740:IBQ65742 ILM65740:ILM65742 IVI65740:IVI65742 JFE65740:JFE65742 JPA65740:JPA65742 JYW65740:JYW65742 KIS65740:KIS65742 KSO65740:KSO65742 LCK65740:LCK65742 LMG65740:LMG65742 LWC65740:LWC65742 MFY65740:MFY65742 MPU65740:MPU65742 MZQ65740:MZQ65742 NJM65740:NJM65742 NTI65740:NTI65742 ODE65740:ODE65742 ONA65740:ONA65742 OWW65740:OWW65742 PGS65740:PGS65742 PQO65740:PQO65742 QAK65740:QAK65742 QKG65740:QKG65742 QUC65740:QUC65742 RDY65740:RDY65742 RNU65740:RNU65742 RXQ65740:RXQ65742 SHM65740:SHM65742 SRI65740:SRI65742 TBE65740:TBE65742 TLA65740:TLA65742 TUW65740:TUW65742 UES65740:UES65742 UOO65740:UOO65742 UYK65740:UYK65742 VIG65740:VIG65742 VSC65740:VSC65742 WBY65740:WBY65742 WLU65740:WLU65742 WVQ65740:WVQ65742 I131276:I131278 JE131276:JE131278 TA131276:TA131278 ACW131276:ACW131278 AMS131276:AMS131278 AWO131276:AWO131278 BGK131276:BGK131278 BQG131276:BQG131278 CAC131276:CAC131278 CJY131276:CJY131278 CTU131276:CTU131278 DDQ131276:DDQ131278 DNM131276:DNM131278 DXI131276:DXI131278 EHE131276:EHE131278 ERA131276:ERA131278 FAW131276:FAW131278 FKS131276:FKS131278 FUO131276:FUO131278 GEK131276:GEK131278 GOG131276:GOG131278 GYC131276:GYC131278 HHY131276:HHY131278 HRU131276:HRU131278 IBQ131276:IBQ131278 ILM131276:ILM131278 IVI131276:IVI131278 JFE131276:JFE131278 JPA131276:JPA131278 JYW131276:JYW131278 KIS131276:KIS131278 KSO131276:KSO131278 LCK131276:LCK131278 LMG131276:LMG131278 LWC131276:LWC131278 MFY131276:MFY131278 MPU131276:MPU131278 MZQ131276:MZQ131278 NJM131276:NJM131278 NTI131276:NTI131278 ODE131276:ODE131278 ONA131276:ONA131278 OWW131276:OWW131278 PGS131276:PGS131278 PQO131276:PQO131278 QAK131276:QAK131278 QKG131276:QKG131278 QUC131276:QUC131278 RDY131276:RDY131278 RNU131276:RNU131278 RXQ131276:RXQ131278 SHM131276:SHM131278 SRI131276:SRI131278 TBE131276:TBE131278 TLA131276:TLA131278 TUW131276:TUW131278 UES131276:UES131278 UOO131276:UOO131278 UYK131276:UYK131278 VIG131276:VIG131278 VSC131276:VSC131278 WBY131276:WBY131278 WLU131276:WLU131278 WVQ131276:WVQ131278 I196812:I196814 JE196812:JE196814 TA196812:TA196814 ACW196812:ACW196814 AMS196812:AMS196814 AWO196812:AWO196814 BGK196812:BGK196814 BQG196812:BQG196814 CAC196812:CAC196814 CJY196812:CJY196814 CTU196812:CTU196814 DDQ196812:DDQ196814 DNM196812:DNM196814 DXI196812:DXI196814 EHE196812:EHE196814 ERA196812:ERA196814 FAW196812:FAW196814 FKS196812:FKS196814 FUO196812:FUO196814 GEK196812:GEK196814 GOG196812:GOG196814 GYC196812:GYC196814 HHY196812:HHY196814 HRU196812:HRU196814 IBQ196812:IBQ196814 ILM196812:ILM196814 IVI196812:IVI196814 JFE196812:JFE196814 JPA196812:JPA196814 JYW196812:JYW196814 KIS196812:KIS196814 KSO196812:KSO196814 LCK196812:LCK196814 LMG196812:LMG196814 LWC196812:LWC196814 MFY196812:MFY196814 MPU196812:MPU196814 MZQ196812:MZQ196814 NJM196812:NJM196814 NTI196812:NTI196814 ODE196812:ODE196814 ONA196812:ONA196814 OWW196812:OWW196814 PGS196812:PGS196814 PQO196812:PQO196814 QAK196812:QAK196814 QKG196812:QKG196814 QUC196812:QUC196814 RDY196812:RDY196814 RNU196812:RNU196814 RXQ196812:RXQ196814 SHM196812:SHM196814 SRI196812:SRI196814 TBE196812:TBE196814 TLA196812:TLA196814 TUW196812:TUW196814 UES196812:UES196814 UOO196812:UOO196814 UYK196812:UYK196814 VIG196812:VIG196814 VSC196812:VSC196814 WBY196812:WBY196814 WLU196812:WLU196814 WVQ196812:WVQ196814 I262348:I262350 JE262348:JE262350 TA262348:TA262350 ACW262348:ACW262350 AMS262348:AMS262350 AWO262348:AWO262350 BGK262348:BGK262350 BQG262348:BQG262350 CAC262348:CAC262350 CJY262348:CJY262350 CTU262348:CTU262350 DDQ262348:DDQ262350 DNM262348:DNM262350 DXI262348:DXI262350 EHE262348:EHE262350 ERA262348:ERA262350 FAW262348:FAW262350 FKS262348:FKS262350 FUO262348:FUO262350 GEK262348:GEK262350 GOG262348:GOG262350 GYC262348:GYC262350 HHY262348:HHY262350 HRU262348:HRU262350 IBQ262348:IBQ262350 ILM262348:ILM262350 IVI262348:IVI262350 JFE262348:JFE262350 JPA262348:JPA262350 JYW262348:JYW262350 KIS262348:KIS262350 KSO262348:KSO262350 LCK262348:LCK262350 LMG262348:LMG262350 LWC262348:LWC262350 MFY262348:MFY262350 MPU262348:MPU262350 MZQ262348:MZQ262350 NJM262348:NJM262350 NTI262348:NTI262350 ODE262348:ODE262350 ONA262348:ONA262350 OWW262348:OWW262350 PGS262348:PGS262350 PQO262348:PQO262350 QAK262348:QAK262350 QKG262348:QKG262350 QUC262348:QUC262350 RDY262348:RDY262350 RNU262348:RNU262350 RXQ262348:RXQ262350 SHM262348:SHM262350 SRI262348:SRI262350 TBE262348:TBE262350 TLA262348:TLA262350 TUW262348:TUW262350 UES262348:UES262350 UOO262348:UOO262350 UYK262348:UYK262350 VIG262348:VIG262350 VSC262348:VSC262350 WBY262348:WBY262350 WLU262348:WLU262350 WVQ262348:WVQ262350 I327884:I327886 JE327884:JE327886 TA327884:TA327886 ACW327884:ACW327886 AMS327884:AMS327886 AWO327884:AWO327886 BGK327884:BGK327886 BQG327884:BQG327886 CAC327884:CAC327886 CJY327884:CJY327886 CTU327884:CTU327886 DDQ327884:DDQ327886 DNM327884:DNM327886 DXI327884:DXI327886 EHE327884:EHE327886 ERA327884:ERA327886 FAW327884:FAW327886 FKS327884:FKS327886 FUO327884:FUO327886 GEK327884:GEK327886 GOG327884:GOG327886 GYC327884:GYC327886 HHY327884:HHY327886 HRU327884:HRU327886 IBQ327884:IBQ327886 ILM327884:ILM327886 IVI327884:IVI327886 JFE327884:JFE327886 JPA327884:JPA327886 JYW327884:JYW327886 KIS327884:KIS327886 KSO327884:KSO327886 LCK327884:LCK327886 LMG327884:LMG327886 LWC327884:LWC327886 MFY327884:MFY327886 MPU327884:MPU327886 MZQ327884:MZQ327886 NJM327884:NJM327886 NTI327884:NTI327886 ODE327884:ODE327886 ONA327884:ONA327886 OWW327884:OWW327886 PGS327884:PGS327886 PQO327884:PQO327886 QAK327884:QAK327886 QKG327884:QKG327886 QUC327884:QUC327886 RDY327884:RDY327886 RNU327884:RNU327886 RXQ327884:RXQ327886 SHM327884:SHM327886 SRI327884:SRI327886 TBE327884:TBE327886 TLA327884:TLA327886 TUW327884:TUW327886 UES327884:UES327886 UOO327884:UOO327886 UYK327884:UYK327886 VIG327884:VIG327886 VSC327884:VSC327886 WBY327884:WBY327886 WLU327884:WLU327886 WVQ327884:WVQ327886 I393420:I393422 JE393420:JE393422 TA393420:TA393422 ACW393420:ACW393422 AMS393420:AMS393422 AWO393420:AWO393422 BGK393420:BGK393422 BQG393420:BQG393422 CAC393420:CAC393422 CJY393420:CJY393422 CTU393420:CTU393422 DDQ393420:DDQ393422 DNM393420:DNM393422 DXI393420:DXI393422 EHE393420:EHE393422 ERA393420:ERA393422 FAW393420:FAW393422 FKS393420:FKS393422 FUO393420:FUO393422 GEK393420:GEK393422 GOG393420:GOG393422 GYC393420:GYC393422 HHY393420:HHY393422 HRU393420:HRU393422 IBQ393420:IBQ393422 ILM393420:ILM393422 IVI393420:IVI393422 JFE393420:JFE393422 JPA393420:JPA393422 JYW393420:JYW393422 KIS393420:KIS393422 KSO393420:KSO393422 LCK393420:LCK393422 LMG393420:LMG393422 LWC393420:LWC393422 MFY393420:MFY393422 MPU393420:MPU393422 MZQ393420:MZQ393422 NJM393420:NJM393422 NTI393420:NTI393422 ODE393420:ODE393422 ONA393420:ONA393422 OWW393420:OWW393422 PGS393420:PGS393422 PQO393420:PQO393422 QAK393420:QAK393422 QKG393420:QKG393422 QUC393420:QUC393422 RDY393420:RDY393422 RNU393420:RNU393422 RXQ393420:RXQ393422 SHM393420:SHM393422 SRI393420:SRI393422 TBE393420:TBE393422 TLA393420:TLA393422 TUW393420:TUW393422 UES393420:UES393422 UOO393420:UOO393422 UYK393420:UYK393422 VIG393420:VIG393422 VSC393420:VSC393422 WBY393420:WBY393422 WLU393420:WLU393422 WVQ393420:WVQ393422 I458956:I458958 JE458956:JE458958 TA458956:TA458958 ACW458956:ACW458958 AMS458956:AMS458958 AWO458956:AWO458958 BGK458956:BGK458958 BQG458956:BQG458958 CAC458956:CAC458958 CJY458956:CJY458958 CTU458956:CTU458958 DDQ458956:DDQ458958 DNM458956:DNM458958 DXI458956:DXI458958 EHE458956:EHE458958 ERA458956:ERA458958 FAW458956:FAW458958 FKS458956:FKS458958 FUO458956:FUO458958 GEK458956:GEK458958 GOG458956:GOG458958 GYC458956:GYC458958 HHY458956:HHY458958 HRU458956:HRU458958 IBQ458956:IBQ458958 ILM458956:ILM458958 IVI458956:IVI458958 JFE458956:JFE458958 JPA458956:JPA458958 JYW458956:JYW458958 KIS458956:KIS458958 KSO458956:KSO458958 LCK458956:LCK458958 LMG458956:LMG458958 LWC458956:LWC458958 MFY458956:MFY458958 MPU458956:MPU458958 MZQ458956:MZQ458958 NJM458956:NJM458958 NTI458956:NTI458958 ODE458956:ODE458958 ONA458956:ONA458958 OWW458956:OWW458958 PGS458956:PGS458958 PQO458956:PQO458958 QAK458956:QAK458958 QKG458956:QKG458958 QUC458956:QUC458958 RDY458956:RDY458958 RNU458956:RNU458958 RXQ458956:RXQ458958 SHM458956:SHM458958 SRI458956:SRI458958 TBE458956:TBE458958 TLA458956:TLA458958 TUW458956:TUW458958 UES458956:UES458958 UOO458956:UOO458958 UYK458956:UYK458958 VIG458956:VIG458958 VSC458956:VSC458958 WBY458956:WBY458958 WLU458956:WLU458958 WVQ458956:WVQ458958 I524492:I524494 JE524492:JE524494 TA524492:TA524494 ACW524492:ACW524494 AMS524492:AMS524494 AWO524492:AWO524494 BGK524492:BGK524494 BQG524492:BQG524494 CAC524492:CAC524494 CJY524492:CJY524494 CTU524492:CTU524494 DDQ524492:DDQ524494 DNM524492:DNM524494 DXI524492:DXI524494 EHE524492:EHE524494 ERA524492:ERA524494 FAW524492:FAW524494 FKS524492:FKS524494 FUO524492:FUO524494 GEK524492:GEK524494 GOG524492:GOG524494 GYC524492:GYC524494 HHY524492:HHY524494 HRU524492:HRU524494 IBQ524492:IBQ524494 ILM524492:ILM524494 IVI524492:IVI524494 JFE524492:JFE524494 JPA524492:JPA524494 JYW524492:JYW524494 KIS524492:KIS524494 KSO524492:KSO524494 LCK524492:LCK524494 LMG524492:LMG524494 LWC524492:LWC524494 MFY524492:MFY524494 MPU524492:MPU524494 MZQ524492:MZQ524494 NJM524492:NJM524494 NTI524492:NTI524494 ODE524492:ODE524494 ONA524492:ONA524494 OWW524492:OWW524494 PGS524492:PGS524494 PQO524492:PQO524494 QAK524492:QAK524494 QKG524492:QKG524494 QUC524492:QUC524494 RDY524492:RDY524494 RNU524492:RNU524494 RXQ524492:RXQ524494 SHM524492:SHM524494 SRI524492:SRI524494 TBE524492:TBE524494 TLA524492:TLA524494 TUW524492:TUW524494 UES524492:UES524494 UOO524492:UOO524494 UYK524492:UYK524494 VIG524492:VIG524494 VSC524492:VSC524494 WBY524492:WBY524494 WLU524492:WLU524494 WVQ524492:WVQ524494 I590028:I590030 JE590028:JE590030 TA590028:TA590030 ACW590028:ACW590030 AMS590028:AMS590030 AWO590028:AWO590030 BGK590028:BGK590030 BQG590028:BQG590030 CAC590028:CAC590030 CJY590028:CJY590030 CTU590028:CTU590030 DDQ590028:DDQ590030 DNM590028:DNM590030 DXI590028:DXI590030 EHE590028:EHE590030 ERA590028:ERA590030 FAW590028:FAW590030 FKS590028:FKS590030 FUO590028:FUO590030 GEK590028:GEK590030 GOG590028:GOG590030 GYC590028:GYC590030 HHY590028:HHY590030 HRU590028:HRU590030 IBQ590028:IBQ590030 ILM590028:ILM590030 IVI590028:IVI590030 JFE590028:JFE590030 JPA590028:JPA590030 JYW590028:JYW590030 KIS590028:KIS590030 KSO590028:KSO590030 LCK590028:LCK590030 LMG590028:LMG590030 LWC590028:LWC590030 MFY590028:MFY590030 MPU590028:MPU590030 MZQ590028:MZQ590030 NJM590028:NJM590030 NTI590028:NTI590030 ODE590028:ODE590030 ONA590028:ONA590030 OWW590028:OWW590030 PGS590028:PGS590030 PQO590028:PQO590030 QAK590028:QAK590030 QKG590028:QKG590030 QUC590028:QUC590030 RDY590028:RDY590030 RNU590028:RNU590030 RXQ590028:RXQ590030 SHM590028:SHM590030 SRI590028:SRI590030 TBE590028:TBE590030 TLA590028:TLA590030 TUW590028:TUW590030 UES590028:UES590030 UOO590028:UOO590030 UYK590028:UYK590030 VIG590028:VIG590030 VSC590028:VSC590030 WBY590028:WBY590030 WLU590028:WLU590030 WVQ590028:WVQ590030 I655564:I655566 JE655564:JE655566 TA655564:TA655566 ACW655564:ACW655566 AMS655564:AMS655566 AWO655564:AWO655566 BGK655564:BGK655566 BQG655564:BQG655566 CAC655564:CAC655566 CJY655564:CJY655566 CTU655564:CTU655566 DDQ655564:DDQ655566 DNM655564:DNM655566 DXI655564:DXI655566 EHE655564:EHE655566 ERA655564:ERA655566 FAW655564:FAW655566 FKS655564:FKS655566 FUO655564:FUO655566 GEK655564:GEK655566 GOG655564:GOG655566 GYC655564:GYC655566 HHY655564:HHY655566 HRU655564:HRU655566 IBQ655564:IBQ655566 ILM655564:ILM655566 IVI655564:IVI655566 JFE655564:JFE655566 JPA655564:JPA655566 JYW655564:JYW655566 KIS655564:KIS655566 KSO655564:KSO655566 LCK655564:LCK655566 LMG655564:LMG655566 LWC655564:LWC655566 MFY655564:MFY655566 MPU655564:MPU655566 MZQ655564:MZQ655566 NJM655564:NJM655566 NTI655564:NTI655566 ODE655564:ODE655566 ONA655564:ONA655566 OWW655564:OWW655566 PGS655564:PGS655566 PQO655564:PQO655566 QAK655564:QAK655566 QKG655564:QKG655566 QUC655564:QUC655566 RDY655564:RDY655566 RNU655564:RNU655566 RXQ655564:RXQ655566 SHM655564:SHM655566 SRI655564:SRI655566 TBE655564:TBE655566 TLA655564:TLA655566 TUW655564:TUW655566 UES655564:UES655566 UOO655564:UOO655566 UYK655564:UYK655566 VIG655564:VIG655566 VSC655564:VSC655566 WBY655564:WBY655566 WLU655564:WLU655566 WVQ655564:WVQ655566 I721100:I721102 JE721100:JE721102 TA721100:TA721102 ACW721100:ACW721102 AMS721100:AMS721102 AWO721100:AWO721102 BGK721100:BGK721102 BQG721100:BQG721102 CAC721100:CAC721102 CJY721100:CJY721102 CTU721100:CTU721102 DDQ721100:DDQ721102 DNM721100:DNM721102 DXI721100:DXI721102 EHE721100:EHE721102 ERA721100:ERA721102 FAW721100:FAW721102 FKS721100:FKS721102 FUO721100:FUO721102 GEK721100:GEK721102 GOG721100:GOG721102 GYC721100:GYC721102 HHY721100:HHY721102 HRU721100:HRU721102 IBQ721100:IBQ721102 ILM721100:ILM721102 IVI721100:IVI721102 JFE721100:JFE721102 JPA721100:JPA721102 JYW721100:JYW721102 KIS721100:KIS721102 KSO721100:KSO721102 LCK721100:LCK721102 LMG721100:LMG721102 LWC721100:LWC721102 MFY721100:MFY721102 MPU721100:MPU721102 MZQ721100:MZQ721102 NJM721100:NJM721102 NTI721100:NTI721102 ODE721100:ODE721102 ONA721100:ONA721102 OWW721100:OWW721102 PGS721100:PGS721102 PQO721100:PQO721102 QAK721100:QAK721102 QKG721100:QKG721102 QUC721100:QUC721102 RDY721100:RDY721102 RNU721100:RNU721102 RXQ721100:RXQ721102 SHM721100:SHM721102 SRI721100:SRI721102 TBE721100:TBE721102 TLA721100:TLA721102 TUW721100:TUW721102 UES721100:UES721102 UOO721100:UOO721102 UYK721100:UYK721102 VIG721100:VIG721102 VSC721100:VSC721102 WBY721100:WBY721102 WLU721100:WLU721102 WVQ721100:WVQ721102 I786636:I786638 JE786636:JE786638 TA786636:TA786638 ACW786636:ACW786638 AMS786636:AMS786638 AWO786636:AWO786638 BGK786636:BGK786638 BQG786636:BQG786638 CAC786636:CAC786638 CJY786636:CJY786638 CTU786636:CTU786638 DDQ786636:DDQ786638 DNM786636:DNM786638 DXI786636:DXI786638 EHE786636:EHE786638 ERA786636:ERA786638 FAW786636:FAW786638 FKS786636:FKS786638 FUO786636:FUO786638 GEK786636:GEK786638 GOG786636:GOG786638 GYC786636:GYC786638 HHY786636:HHY786638 HRU786636:HRU786638 IBQ786636:IBQ786638 ILM786636:ILM786638 IVI786636:IVI786638 JFE786636:JFE786638 JPA786636:JPA786638 JYW786636:JYW786638 KIS786636:KIS786638 KSO786636:KSO786638 LCK786636:LCK786638 LMG786636:LMG786638 LWC786636:LWC786638 MFY786636:MFY786638 MPU786636:MPU786638 MZQ786636:MZQ786638 NJM786636:NJM786638 NTI786636:NTI786638 ODE786636:ODE786638 ONA786636:ONA786638 OWW786636:OWW786638 PGS786636:PGS786638 PQO786636:PQO786638 QAK786636:QAK786638 QKG786636:QKG786638 QUC786636:QUC786638 RDY786636:RDY786638 RNU786636:RNU786638 RXQ786636:RXQ786638 SHM786636:SHM786638 SRI786636:SRI786638 TBE786636:TBE786638 TLA786636:TLA786638 TUW786636:TUW786638 UES786636:UES786638 UOO786636:UOO786638 UYK786636:UYK786638 VIG786636:VIG786638 VSC786636:VSC786638 WBY786636:WBY786638 WLU786636:WLU786638 WVQ786636:WVQ786638 I852172:I852174 JE852172:JE852174 TA852172:TA852174 ACW852172:ACW852174 AMS852172:AMS852174 AWO852172:AWO852174 BGK852172:BGK852174 BQG852172:BQG852174 CAC852172:CAC852174 CJY852172:CJY852174 CTU852172:CTU852174 DDQ852172:DDQ852174 DNM852172:DNM852174 DXI852172:DXI852174 EHE852172:EHE852174 ERA852172:ERA852174 FAW852172:FAW852174 FKS852172:FKS852174 FUO852172:FUO852174 GEK852172:GEK852174 GOG852172:GOG852174 GYC852172:GYC852174 HHY852172:HHY852174 HRU852172:HRU852174 IBQ852172:IBQ852174 ILM852172:ILM852174 IVI852172:IVI852174 JFE852172:JFE852174 JPA852172:JPA852174 JYW852172:JYW852174 KIS852172:KIS852174 KSO852172:KSO852174 LCK852172:LCK852174 LMG852172:LMG852174 LWC852172:LWC852174 MFY852172:MFY852174 MPU852172:MPU852174 MZQ852172:MZQ852174 NJM852172:NJM852174 NTI852172:NTI852174 ODE852172:ODE852174 ONA852172:ONA852174 OWW852172:OWW852174 PGS852172:PGS852174 PQO852172:PQO852174 QAK852172:QAK852174 QKG852172:QKG852174 QUC852172:QUC852174 RDY852172:RDY852174 RNU852172:RNU852174 RXQ852172:RXQ852174 SHM852172:SHM852174 SRI852172:SRI852174 TBE852172:TBE852174 TLA852172:TLA852174 TUW852172:TUW852174 UES852172:UES852174 UOO852172:UOO852174 UYK852172:UYK852174 VIG852172:VIG852174 VSC852172:VSC852174 WBY852172:WBY852174 WLU852172:WLU852174 WVQ852172:WVQ852174 I917708:I917710 JE917708:JE917710 TA917708:TA917710 ACW917708:ACW917710 AMS917708:AMS917710 AWO917708:AWO917710 BGK917708:BGK917710 BQG917708:BQG917710 CAC917708:CAC917710 CJY917708:CJY917710 CTU917708:CTU917710 DDQ917708:DDQ917710 DNM917708:DNM917710 DXI917708:DXI917710 EHE917708:EHE917710 ERA917708:ERA917710 FAW917708:FAW917710 FKS917708:FKS917710 FUO917708:FUO917710 GEK917708:GEK917710 GOG917708:GOG917710 GYC917708:GYC917710 HHY917708:HHY917710 HRU917708:HRU917710 IBQ917708:IBQ917710 ILM917708:ILM917710 IVI917708:IVI917710 JFE917708:JFE917710 JPA917708:JPA917710 JYW917708:JYW917710 KIS917708:KIS917710 KSO917708:KSO917710 LCK917708:LCK917710 LMG917708:LMG917710 LWC917708:LWC917710 MFY917708:MFY917710 MPU917708:MPU917710 MZQ917708:MZQ917710 NJM917708:NJM917710 NTI917708:NTI917710 ODE917708:ODE917710 ONA917708:ONA917710 OWW917708:OWW917710 PGS917708:PGS917710 PQO917708:PQO917710 QAK917708:QAK917710 QKG917708:QKG917710 QUC917708:QUC917710 RDY917708:RDY917710 RNU917708:RNU917710 RXQ917708:RXQ917710 SHM917708:SHM917710 SRI917708:SRI917710 TBE917708:TBE917710 TLA917708:TLA917710 TUW917708:TUW917710 UES917708:UES917710 UOO917708:UOO917710 UYK917708:UYK917710 VIG917708:VIG917710 VSC917708:VSC917710 WBY917708:WBY917710 WLU917708:WLU917710 WVQ917708:WVQ917710 I983244:I983246 JE983244:JE983246 TA983244:TA983246 ACW983244:ACW983246 AMS983244:AMS983246 AWO983244:AWO983246 BGK983244:BGK983246 BQG983244:BQG983246 CAC983244:CAC983246 CJY983244:CJY983246 CTU983244:CTU983246 DDQ983244:DDQ983246 DNM983244:DNM983246 DXI983244:DXI983246 EHE983244:EHE983246 ERA983244:ERA983246 FAW983244:FAW983246 FKS983244:FKS983246 FUO983244:FUO983246 GEK983244:GEK983246 GOG983244:GOG983246 GYC983244:GYC983246 HHY983244:HHY983246 HRU983244:HRU983246 IBQ983244:IBQ983246 ILM983244:ILM983246 IVI983244:IVI983246 JFE983244:JFE983246 JPA983244:JPA983246 JYW983244:JYW983246 KIS983244:KIS983246 KSO983244:KSO983246 LCK983244:LCK983246 LMG983244:LMG983246 LWC983244:LWC983246 MFY983244:MFY983246 MPU983244:MPU983246 MZQ983244:MZQ983246 NJM983244:NJM983246 NTI983244:NTI983246 ODE983244:ODE983246 ONA983244:ONA983246 OWW983244:OWW983246 PGS983244:PGS983246 PQO983244:PQO983246 QAK983244:QAK983246 QKG983244:QKG983246 QUC983244:QUC983246 RDY983244:RDY983246 RNU983244:RNU983246 RXQ983244:RXQ983246 SHM983244:SHM983246 SRI983244:SRI983246 TBE983244:TBE983246 TLA983244:TLA983246 TUW983244:TUW983246 UES983244:UES983246 UOO983244:UOO983246 UYK983244:UYK983246 VIG983244:VIG983246 VSC983244:VSC983246 WBY983244:WBY983246 WLU983244:WLU983246 WVQ983244:WVQ983246 UYK983324:UYK983326 JE209:JE214 TA209:TA214 ACW209:ACW214 AMS209:AMS214 AWO209:AWO214 BGK209:BGK214 BQG209:BQG214 CAC209:CAC214 CJY209:CJY214 CTU209:CTU214 DDQ209:DDQ214 DNM209:DNM214 DXI209:DXI214 EHE209:EHE214 ERA209:ERA214 FAW209:FAW214 FKS209:FKS214 FUO209:FUO214 GEK209:GEK214 GOG209:GOG214 GYC209:GYC214 HHY209:HHY214 HRU209:HRU214 IBQ209:IBQ214 ILM209:ILM214 IVI209:IVI214 JFE209:JFE214 JPA209:JPA214 JYW209:JYW214 KIS209:KIS214 KSO209:KSO214 LCK209:LCK214 LMG209:LMG214 LWC209:LWC214 MFY209:MFY214 MPU209:MPU214 MZQ209:MZQ214 NJM209:NJM214 NTI209:NTI214 ODE209:ODE214 ONA209:ONA214 OWW209:OWW214 PGS209:PGS214 PQO209:PQO214 QAK209:QAK214 QKG209:QKG214 QUC209:QUC214 RDY209:RDY214 RNU209:RNU214 RXQ209:RXQ214 SHM209:SHM214 SRI209:SRI214 TBE209:TBE214 TLA209:TLA214 TUW209:TUW214 UES209:UES214 UOO209:UOO214 UYK209:UYK214 VIG209:VIG214 VSC209:VSC214 WBY209:WBY214 WLU209:WLU214 WVQ209:WVQ214 I65744:I65749 JE65744:JE65749 TA65744:TA65749 ACW65744:ACW65749 AMS65744:AMS65749 AWO65744:AWO65749 BGK65744:BGK65749 BQG65744:BQG65749 CAC65744:CAC65749 CJY65744:CJY65749 CTU65744:CTU65749 DDQ65744:DDQ65749 DNM65744:DNM65749 DXI65744:DXI65749 EHE65744:EHE65749 ERA65744:ERA65749 FAW65744:FAW65749 FKS65744:FKS65749 FUO65744:FUO65749 GEK65744:GEK65749 GOG65744:GOG65749 GYC65744:GYC65749 HHY65744:HHY65749 HRU65744:HRU65749 IBQ65744:IBQ65749 ILM65744:ILM65749 IVI65744:IVI65749 JFE65744:JFE65749 JPA65744:JPA65749 JYW65744:JYW65749 KIS65744:KIS65749 KSO65744:KSO65749 LCK65744:LCK65749 LMG65744:LMG65749 LWC65744:LWC65749 MFY65744:MFY65749 MPU65744:MPU65749 MZQ65744:MZQ65749 NJM65744:NJM65749 NTI65744:NTI65749 ODE65744:ODE65749 ONA65744:ONA65749 OWW65744:OWW65749 PGS65744:PGS65749 PQO65744:PQO65749 QAK65744:QAK65749 QKG65744:QKG65749 QUC65744:QUC65749 RDY65744:RDY65749 RNU65744:RNU65749 RXQ65744:RXQ65749 SHM65744:SHM65749 SRI65744:SRI65749 TBE65744:TBE65749 TLA65744:TLA65749 TUW65744:TUW65749 UES65744:UES65749 UOO65744:UOO65749 UYK65744:UYK65749 VIG65744:VIG65749 VSC65744:VSC65749 WBY65744:WBY65749 WLU65744:WLU65749 WVQ65744:WVQ65749 I131280:I131285 JE131280:JE131285 TA131280:TA131285 ACW131280:ACW131285 AMS131280:AMS131285 AWO131280:AWO131285 BGK131280:BGK131285 BQG131280:BQG131285 CAC131280:CAC131285 CJY131280:CJY131285 CTU131280:CTU131285 DDQ131280:DDQ131285 DNM131280:DNM131285 DXI131280:DXI131285 EHE131280:EHE131285 ERA131280:ERA131285 FAW131280:FAW131285 FKS131280:FKS131285 FUO131280:FUO131285 GEK131280:GEK131285 GOG131280:GOG131285 GYC131280:GYC131285 HHY131280:HHY131285 HRU131280:HRU131285 IBQ131280:IBQ131285 ILM131280:ILM131285 IVI131280:IVI131285 JFE131280:JFE131285 JPA131280:JPA131285 JYW131280:JYW131285 KIS131280:KIS131285 KSO131280:KSO131285 LCK131280:LCK131285 LMG131280:LMG131285 LWC131280:LWC131285 MFY131280:MFY131285 MPU131280:MPU131285 MZQ131280:MZQ131285 NJM131280:NJM131285 NTI131280:NTI131285 ODE131280:ODE131285 ONA131280:ONA131285 OWW131280:OWW131285 PGS131280:PGS131285 PQO131280:PQO131285 QAK131280:QAK131285 QKG131280:QKG131285 QUC131280:QUC131285 RDY131280:RDY131285 RNU131280:RNU131285 RXQ131280:RXQ131285 SHM131280:SHM131285 SRI131280:SRI131285 TBE131280:TBE131285 TLA131280:TLA131285 TUW131280:TUW131285 UES131280:UES131285 UOO131280:UOO131285 UYK131280:UYK131285 VIG131280:VIG131285 VSC131280:VSC131285 WBY131280:WBY131285 WLU131280:WLU131285 WVQ131280:WVQ131285 I196816:I196821 JE196816:JE196821 TA196816:TA196821 ACW196816:ACW196821 AMS196816:AMS196821 AWO196816:AWO196821 BGK196816:BGK196821 BQG196816:BQG196821 CAC196816:CAC196821 CJY196816:CJY196821 CTU196816:CTU196821 DDQ196816:DDQ196821 DNM196816:DNM196821 DXI196816:DXI196821 EHE196816:EHE196821 ERA196816:ERA196821 FAW196816:FAW196821 FKS196816:FKS196821 FUO196816:FUO196821 GEK196816:GEK196821 GOG196816:GOG196821 GYC196816:GYC196821 HHY196816:HHY196821 HRU196816:HRU196821 IBQ196816:IBQ196821 ILM196816:ILM196821 IVI196816:IVI196821 JFE196816:JFE196821 JPA196816:JPA196821 JYW196816:JYW196821 KIS196816:KIS196821 KSO196816:KSO196821 LCK196816:LCK196821 LMG196816:LMG196821 LWC196816:LWC196821 MFY196816:MFY196821 MPU196816:MPU196821 MZQ196816:MZQ196821 NJM196816:NJM196821 NTI196816:NTI196821 ODE196816:ODE196821 ONA196816:ONA196821 OWW196816:OWW196821 PGS196816:PGS196821 PQO196816:PQO196821 QAK196816:QAK196821 QKG196816:QKG196821 QUC196816:QUC196821 RDY196816:RDY196821 RNU196816:RNU196821 RXQ196816:RXQ196821 SHM196816:SHM196821 SRI196816:SRI196821 TBE196816:TBE196821 TLA196816:TLA196821 TUW196816:TUW196821 UES196816:UES196821 UOO196816:UOO196821 UYK196816:UYK196821 VIG196816:VIG196821 VSC196816:VSC196821 WBY196816:WBY196821 WLU196816:WLU196821 WVQ196816:WVQ196821 I262352:I262357 JE262352:JE262357 TA262352:TA262357 ACW262352:ACW262357 AMS262352:AMS262357 AWO262352:AWO262357 BGK262352:BGK262357 BQG262352:BQG262357 CAC262352:CAC262357 CJY262352:CJY262357 CTU262352:CTU262357 DDQ262352:DDQ262357 DNM262352:DNM262357 DXI262352:DXI262357 EHE262352:EHE262357 ERA262352:ERA262357 FAW262352:FAW262357 FKS262352:FKS262357 FUO262352:FUO262357 GEK262352:GEK262357 GOG262352:GOG262357 GYC262352:GYC262357 HHY262352:HHY262357 HRU262352:HRU262357 IBQ262352:IBQ262357 ILM262352:ILM262357 IVI262352:IVI262357 JFE262352:JFE262357 JPA262352:JPA262357 JYW262352:JYW262357 KIS262352:KIS262357 KSO262352:KSO262357 LCK262352:LCK262357 LMG262352:LMG262357 LWC262352:LWC262357 MFY262352:MFY262357 MPU262352:MPU262357 MZQ262352:MZQ262357 NJM262352:NJM262357 NTI262352:NTI262357 ODE262352:ODE262357 ONA262352:ONA262357 OWW262352:OWW262357 PGS262352:PGS262357 PQO262352:PQO262357 QAK262352:QAK262357 QKG262352:QKG262357 QUC262352:QUC262357 RDY262352:RDY262357 RNU262352:RNU262357 RXQ262352:RXQ262357 SHM262352:SHM262357 SRI262352:SRI262357 TBE262352:TBE262357 TLA262352:TLA262357 TUW262352:TUW262357 UES262352:UES262357 UOO262352:UOO262357 UYK262352:UYK262357 VIG262352:VIG262357 VSC262352:VSC262357 WBY262352:WBY262357 WLU262352:WLU262357 WVQ262352:WVQ262357 I327888:I327893 JE327888:JE327893 TA327888:TA327893 ACW327888:ACW327893 AMS327888:AMS327893 AWO327888:AWO327893 BGK327888:BGK327893 BQG327888:BQG327893 CAC327888:CAC327893 CJY327888:CJY327893 CTU327888:CTU327893 DDQ327888:DDQ327893 DNM327888:DNM327893 DXI327888:DXI327893 EHE327888:EHE327893 ERA327888:ERA327893 FAW327888:FAW327893 FKS327888:FKS327893 FUO327888:FUO327893 GEK327888:GEK327893 GOG327888:GOG327893 GYC327888:GYC327893 HHY327888:HHY327893 HRU327888:HRU327893 IBQ327888:IBQ327893 ILM327888:ILM327893 IVI327888:IVI327893 JFE327888:JFE327893 JPA327888:JPA327893 JYW327888:JYW327893 KIS327888:KIS327893 KSO327888:KSO327893 LCK327888:LCK327893 LMG327888:LMG327893 LWC327888:LWC327893 MFY327888:MFY327893 MPU327888:MPU327893 MZQ327888:MZQ327893 NJM327888:NJM327893 NTI327888:NTI327893 ODE327888:ODE327893 ONA327888:ONA327893 OWW327888:OWW327893 PGS327888:PGS327893 PQO327888:PQO327893 QAK327888:QAK327893 QKG327888:QKG327893 QUC327888:QUC327893 RDY327888:RDY327893 RNU327888:RNU327893 RXQ327888:RXQ327893 SHM327888:SHM327893 SRI327888:SRI327893 TBE327888:TBE327893 TLA327888:TLA327893 TUW327888:TUW327893 UES327888:UES327893 UOO327888:UOO327893 UYK327888:UYK327893 VIG327888:VIG327893 VSC327888:VSC327893 WBY327888:WBY327893 WLU327888:WLU327893 WVQ327888:WVQ327893 I393424:I393429 JE393424:JE393429 TA393424:TA393429 ACW393424:ACW393429 AMS393424:AMS393429 AWO393424:AWO393429 BGK393424:BGK393429 BQG393424:BQG393429 CAC393424:CAC393429 CJY393424:CJY393429 CTU393424:CTU393429 DDQ393424:DDQ393429 DNM393424:DNM393429 DXI393424:DXI393429 EHE393424:EHE393429 ERA393424:ERA393429 FAW393424:FAW393429 FKS393424:FKS393429 FUO393424:FUO393429 GEK393424:GEK393429 GOG393424:GOG393429 GYC393424:GYC393429 HHY393424:HHY393429 HRU393424:HRU393429 IBQ393424:IBQ393429 ILM393424:ILM393429 IVI393424:IVI393429 JFE393424:JFE393429 JPA393424:JPA393429 JYW393424:JYW393429 KIS393424:KIS393429 KSO393424:KSO393429 LCK393424:LCK393429 LMG393424:LMG393429 LWC393424:LWC393429 MFY393424:MFY393429 MPU393424:MPU393429 MZQ393424:MZQ393429 NJM393424:NJM393429 NTI393424:NTI393429 ODE393424:ODE393429 ONA393424:ONA393429 OWW393424:OWW393429 PGS393424:PGS393429 PQO393424:PQO393429 QAK393424:QAK393429 QKG393424:QKG393429 QUC393424:QUC393429 RDY393424:RDY393429 RNU393424:RNU393429 RXQ393424:RXQ393429 SHM393424:SHM393429 SRI393424:SRI393429 TBE393424:TBE393429 TLA393424:TLA393429 TUW393424:TUW393429 UES393424:UES393429 UOO393424:UOO393429 UYK393424:UYK393429 VIG393424:VIG393429 VSC393424:VSC393429 WBY393424:WBY393429 WLU393424:WLU393429 WVQ393424:WVQ393429 I458960:I458965 JE458960:JE458965 TA458960:TA458965 ACW458960:ACW458965 AMS458960:AMS458965 AWO458960:AWO458965 BGK458960:BGK458965 BQG458960:BQG458965 CAC458960:CAC458965 CJY458960:CJY458965 CTU458960:CTU458965 DDQ458960:DDQ458965 DNM458960:DNM458965 DXI458960:DXI458965 EHE458960:EHE458965 ERA458960:ERA458965 FAW458960:FAW458965 FKS458960:FKS458965 FUO458960:FUO458965 GEK458960:GEK458965 GOG458960:GOG458965 GYC458960:GYC458965 HHY458960:HHY458965 HRU458960:HRU458965 IBQ458960:IBQ458965 ILM458960:ILM458965 IVI458960:IVI458965 JFE458960:JFE458965 JPA458960:JPA458965 JYW458960:JYW458965 KIS458960:KIS458965 KSO458960:KSO458965 LCK458960:LCK458965 LMG458960:LMG458965 LWC458960:LWC458965 MFY458960:MFY458965 MPU458960:MPU458965 MZQ458960:MZQ458965 NJM458960:NJM458965 NTI458960:NTI458965 ODE458960:ODE458965 ONA458960:ONA458965 OWW458960:OWW458965 PGS458960:PGS458965 PQO458960:PQO458965 QAK458960:QAK458965 QKG458960:QKG458965 QUC458960:QUC458965 RDY458960:RDY458965 RNU458960:RNU458965 RXQ458960:RXQ458965 SHM458960:SHM458965 SRI458960:SRI458965 TBE458960:TBE458965 TLA458960:TLA458965 TUW458960:TUW458965 UES458960:UES458965 UOO458960:UOO458965 UYK458960:UYK458965 VIG458960:VIG458965 VSC458960:VSC458965 WBY458960:WBY458965 WLU458960:WLU458965 WVQ458960:WVQ458965 I524496:I524501 JE524496:JE524501 TA524496:TA524501 ACW524496:ACW524501 AMS524496:AMS524501 AWO524496:AWO524501 BGK524496:BGK524501 BQG524496:BQG524501 CAC524496:CAC524501 CJY524496:CJY524501 CTU524496:CTU524501 DDQ524496:DDQ524501 DNM524496:DNM524501 DXI524496:DXI524501 EHE524496:EHE524501 ERA524496:ERA524501 FAW524496:FAW524501 FKS524496:FKS524501 FUO524496:FUO524501 GEK524496:GEK524501 GOG524496:GOG524501 GYC524496:GYC524501 HHY524496:HHY524501 HRU524496:HRU524501 IBQ524496:IBQ524501 ILM524496:ILM524501 IVI524496:IVI524501 JFE524496:JFE524501 JPA524496:JPA524501 JYW524496:JYW524501 KIS524496:KIS524501 KSO524496:KSO524501 LCK524496:LCK524501 LMG524496:LMG524501 LWC524496:LWC524501 MFY524496:MFY524501 MPU524496:MPU524501 MZQ524496:MZQ524501 NJM524496:NJM524501 NTI524496:NTI524501 ODE524496:ODE524501 ONA524496:ONA524501 OWW524496:OWW524501 PGS524496:PGS524501 PQO524496:PQO524501 QAK524496:QAK524501 QKG524496:QKG524501 QUC524496:QUC524501 RDY524496:RDY524501 RNU524496:RNU524501 RXQ524496:RXQ524501 SHM524496:SHM524501 SRI524496:SRI524501 TBE524496:TBE524501 TLA524496:TLA524501 TUW524496:TUW524501 UES524496:UES524501 UOO524496:UOO524501 UYK524496:UYK524501 VIG524496:VIG524501 VSC524496:VSC524501 WBY524496:WBY524501 WLU524496:WLU524501 WVQ524496:WVQ524501 I590032:I590037 JE590032:JE590037 TA590032:TA590037 ACW590032:ACW590037 AMS590032:AMS590037 AWO590032:AWO590037 BGK590032:BGK590037 BQG590032:BQG590037 CAC590032:CAC590037 CJY590032:CJY590037 CTU590032:CTU590037 DDQ590032:DDQ590037 DNM590032:DNM590037 DXI590032:DXI590037 EHE590032:EHE590037 ERA590032:ERA590037 FAW590032:FAW590037 FKS590032:FKS590037 FUO590032:FUO590037 GEK590032:GEK590037 GOG590032:GOG590037 GYC590032:GYC590037 HHY590032:HHY590037 HRU590032:HRU590037 IBQ590032:IBQ590037 ILM590032:ILM590037 IVI590032:IVI590037 JFE590032:JFE590037 JPA590032:JPA590037 JYW590032:JYW590037 KIS590032:KIS590037 KSO590032:KSO590037 LCK590032:LCK590037 LMG590032:LMG590037 LWC590032:LWC590037 MFY590032:MFY590037 MPU590032:MPU590037 MZQ590032:MZQ590037 NJM590032:NJM590037 NTI590032:NTI590037 ODE590032:ODE590037 ONA590032:ONA590037 OWW590032:OWW590037 PGS590032:PGS590037 PQO590032:PQO590037 QAK590032:QAK590037 QKG590032:QKG590037 QUC590032:QUC590037 RDY590032:RDY590037 RNU590032:RNU590037 RXQ590032:RXQ590037 SHM590032:SHM590037 SRI590032:SRI590037 TBE590032:TBE590037 TLA590032:TLA590037 TUW590032:TUW590037 UES590032:UES590037 UOO590032:UOO590037 UYK590032:UYK590037 VIG590032:VIG590037 VSC590032:VSC590037 WBY590032:WBY590037 WLU590032:WLU590037 WVQ590032:WVQ590037 I655568:I655573 JE655568:JE655573 TA655568:TA655573 ACW655568:ACW655573 AMS655568:AMS655573 AWO655568:AWO655573 BGK655568:BGK655573 BQG655568:BQG655573 CAC655568:CAC655573 CJY655568:CJY655573 CTU655568:CTU655573 DDQ655568:DDQ655573 DNM655568:DNM655573 DXI655568:DXI655573 EHE655568:EHE655573 ERA655568:ERA655573 FAW655568:FAW655573 FKS655568:FKS655573 FUO655568:FUO655573 GEK655568:GEK655573 GOG655568:GOG655573 GYC655568:GYC655573 HHY655568:HHY655573 HRU655568:HRU655573 IBQ655568:IBQ655573 ILM655568:ILM655573 IVI655568:IVI655573 JFE655568:JFE655573 JPA655568:JPA655573 JYW655568:JYW655573 KIS655568:KIS655573 KSO655568:KSO655573 LCK655568:LCK655573 LMG655568:LMG655573 LWC655568:LWC655573 MFY655568:MFY655573 MPU655568:MPU655573 MZQ655568:MZQ655573 NJM655568:NJM655573 NTI655568:NTI655573 ODE655568:ODE655573 ONA655568:ONA655573 OWW655568:OWW655573 PGS655568:PGS655573 PQO655568:PQO655573 QAK655568:QAK655573 QKG655568:QKG655573 QUC655568:QUC655573 RDY655568:RDY655573 RNU655568:RNU655573 RXQ655568:RXQ655573 SHM655568:SHM655573 SRI655568:SRI655573 TBE655568:TBE655573 TLA655568:TLA655573 TUW655568:TUW655573 UES655568:UES655573 UOO655568:UOO655573 UYK655568:UYK655573 VIG655568:VIG655573 VSC655568:VSC655573 WBY655568:WBY655573 WLU655568:WLU655573 WVQ655568:WVQ655573 I721104:I721109 JE721104:JE721109 TA721104:TA721109 ACW721104:ACW721109 AMS721104:AMS721109 AWO721104:AWO721109 BGK721104:BGK721109 BQG721104:BQG721109 CAC721104:CAC721109 CJY721104:CJY721109 CTU721104:CTU721109 DDQ721104:DDQ721109 DNM721104:DNM721109 DXI721104:DXI721109 EHE721104:EHE721109 ERA721104:ERA721109 FAW721104:FAW721109 FKS721104:FKS721109 FUO721104:FUO721109 GEK721104:GEK721109 GOG721104:GOG721109 GYC721104:GYC721109 HHY721104:HHY721109 HRU721104:HRU721109 IBQ721104:IBQ721109 ILM721104:ILM721109 IVI721104:IVI721109 JFE721104:JFE721109 JPA721104:JPA721109 JYW721104:JYW721109 KIS721104:KIS721109 KSO721104:KSO721109 LCK721104:LCK721109 LMG721104:LMG721109 LWC721104:LWC721109 MFY721104:MFY721109 MPU721104:MPU721109 MZQ721104:MZQ721109 NJM721104:NJM721109 NTI721104:NTI721109 ODE721104:ODE721109 ONA721104:ONA721109 OWW721104:OWW721109 PGS721104:PGS721109 PQO721104:PQO721109 QAK721104:QAK721109 QKG721104:QKG721109 QUC721104:QUC721109 RDY721104:RDY721109 RNU721104:RNU721109 RXQ721104:RXQ721109 SHM721104:SHM721109 SRI721104:SRI721109 TBE721104:TBE721109 TLA721104:TLA721109 TUW721104:TUW721109 UES721104:UES721109 UOO721104:UOO721109 UYK721104:UYK721109 VIG721104:VIG721109 VSC721104:VSC721109 WBY721104:WBY721109 WLU721104:WLU721109 WVQ721104:WVQ721109 I786640:I786645 JE786640:JE786645 TA786640:TA786645 ACW786640:ACW786645 AMS786640:AMS786645 AWO786640:AWO786645 BGK786640:BGK786645 BQG786640:BQG786645 CAC786640:CAC786645 CJY786640:CJY786645 CTU786640:CTU786645 DDQ786640:DDQ786645 DNM786640:DNM786645 DXI786640:DXI786645 EHE786640:EHE786645 ERA786640:ERA786645 FAW786640:FAW786645 FKS786640:FKS786645 FUO786640:FUO786645 GEK786640:GEK786645 GOG786640:GOG786645 GYC786640:GYC786645 HHY786640:HHY786645 HRU786640:HRU786645 IBQ786640:IBQ786645 ILM786640:ILM786645 IVI786640:IVI786645 JFE786640:JFE786645 JPA786640:JPA786645 JYW786640:JYW786645 KIS786640:KIS786645 KSO786640:KSO786645 LCK786640:LCK786645 LMG786640:LMG786645 LWC786640:LWC786645 MFY786640:MFY786645 MPU786640:MPU786645 MZQ786640:MZQ786645 NJM786640:NJM786645 NTI786640:NTI786645 ODE786640:ODE786645 ONA786640:ONA786645 OWW786640:OWW786645 PGS786640:PGS786645 PQO786640:PQO786645 QAK786640:QAK786645 QKG786640:QKG786645 QUC786640:QUC786645 RDY786640:RDY786645 RNU786640:RNU786645 RXQ786640:RXQ786645 SHM786640:SHM786645 SRI786640:SRI786645 TBE786640:TBE786645 TLA786640:TLA786645 TUW786640:TUW786645 UES786640:UES786645 UOO786640:UOO786645 UYK786640:UYK786645 VIG786640:VIG786645 VSC786640:VSC786645 WBY786640:WBY786645 WLU786640:WLU786645 WVQ786640:WVQ786645 I852176:I852181 JE852176:JE852181 TA852176:TA852181 ACW852176:ACW852181 AMS852176:AMS852181 AWO852176:AWO852181 BGK852176:BGK852181 BQG852176:BQG852181 CAC852176:CAC852181 CJY852176:CJY852181 CTU852176:CTU852181 DDQ852176:DDQ852181 DNM852176:DNM852181 DXI852176:DXI852181 EHE852176:EHE852181 ERA852176:ERA852181 FAW852176:FAW852181 FKS852176:FKS852181 FUO852176:FUO852181 GEK852176:GEK852181 GOG852176:GOG852181 GYC852176:GYC852181 HHY852176:HHY852181 HRU852176:HRU852181 IBQ852176:IBQ852181 ILM852176:ILM852181 IVI852176:IVI852181 JFE852176:JFE852181 JPA852176:JPA852181 JYW852176:JYW852181 KIS852176:KIS852181 KSO852176:KSO852181 LCK852176:LCK852181 LMG852176:LMG852181 LWC852176:LWC852181 MFY852176:MFY852181 MPU852176:MPU852181 MZQ852176:MZQ852181 NJM852176:NJM852181 NTI852176:NTI852181 ODE852176:ODE852181 ONA852176:ONA852181 OWW852176:OWW852181 PGS852176:PGS852181 PQO852176:PQO852181 QAK852176:QAK852181 QKG852176:QKG852181 QUC852176:QUC852181 RDY852176:RDY852181 RNU852176:RNU852181 RXQ852176:RXQ852181 SHM852176:SHM852181 SRI852176:SRI852181 TBE852176:TBE852181 TLA852176:TLA852181 TUW852176:TUW852181 UES852176:UES852181 UOO852176:UOO852181 UYK852176:UYK852181 VIG852176:VIG852181 VSC852176:VSC852181 WBY852176:WBY852181 WLU852176:WLU852181 WVQ852176:WVQ852181 I917712:I917717 JE917712:JE917717 TA917712:TA917717 ACW917712:ACW917717 AMS917712:AMS917717 AWO917712:AWO917717 BGK917712:BGK917717 BQG917712:BQG917717 CAC917712:CAC917717 CJY917712:CJY917717 CTU917712:CTU917717 DDQ917712:DDQ917717 DNM917712:DNM917717 DXI917712:DXI917717 EHE917712:EHE917717 ERA917712:ERA917717 FAW917712:FAW917717 FKS917712:FKS917717 FUO917712:FUO917717 GEK917712:GEK917717 GOG917712:GOG917717 GYC917712:GYC917717 HHY917712:HHY917717 HRU917712:HRU917717 IBQ917712:IBQ917717 ILM917712:ILM917717 IVI917712:IVI917717 JFE917712:JFE917717 JPA917712:JPA917717 JYW917712:JYW917717 KIS917712:KIS917717 KSO917712:KSO917717 LCK917712:LCK917717 LMG917712:LMG917717 LWC917712:LWC917717 MFY917712:MFY917717 MPU917712:MPU917717 MZQ917712:MZQ917717 NJM917712:NJM917717 NTI917712:NTI917717 ODE917712:ODE917717 ONA917712:ONA917717 OWW917712:OWW917717 PGS917712:PGS917717 PQO917712:PQO917717 QAK917712:QAK917717 QKG917712:QKG917717 QUC917712:QUC917717 RDY917712:RDY917717 RNU917712:RNU917717 RXQ917712:RXQ917717 SHM917712:SHM917717 SRI917712:SRI917717 TBE917712:TBE917717 TLA917712:TLA917717 TUW917712:TUW917717 UES917712:UES917717 UOO917712:UOO917717 UYK917712:UYK917717 VIG917712:VIG917717 VSC917712:VSC917717 WBY917712:WBY917717 WLU917712:WLU917717 WVQ917712:WVQ917717 I983248:I983253 JE983248:JE983253 TA983248:TA983253 ACW983248:ACW983253 AMS983248:AMS983253 AWO983248:AWO983253 BGK983248:BGK983253 BQG983248:BQG983253 CAC983248:CAC983253 CJY983248:CJY983253 CTU983248:CTU983253 DDQ983248:DDQ983253 DNM983248:DNM983253 DXI983248:DXI983253 EHE983248:EHE983253 ERA983248:ERA983253 FAW983248:FAW983253 FKS983248:FKS983253 FUO983248:FUO983253 GEK983248:GEK983253 GOG983248:GOG983253 GYC983248:GYC983253 HHY983248:HHY983253 HRU983248:HRU983253 IBQ983248:IBQ983253 ILM983248:ILM983253 IVI983248:IVI983253 JFE983248:JFE983253 JPA983248:JPA983253 JYW983248:JYW983253 KIS983248:KIS983253 KSO983248:KSO983253 LCK983248:LCK983253 LMG983248:LMG983253 LWC983248:LWC983253 MFY983248:MFY983253 MPU983248:MPU983253 MZQ983248:MZQ983253 NJM983248:NJM983253 NTI983248:NTI983253 ODE983248:ODE983253 ONA983248:ONA983253 OWW983248:OWW983253 PGS983248:PGS983253 PQO983248:PQO983253 QAK983248:QAK983253 QKG983248:QKG983253 QUC983248:QUC983253 RDY983248:RDY983253 RNU983248:RNU983253 RXQ983248:RXQ983253 SHM983248:SHM983253 SRI983248:SRI983253 TBE983248:TBE983253 TLA983248:TLA983253 TUW983248:TUW983253 UES983248:UES983253 UOO983248:UOO983253 UYK983248:UYK983253 VIG983248:VIG983253 VSC983248:VSC983253 WBY983248:WBY983253 WLU983248:WLU983253 WVQ983248:WVQ983253 VIG983324:VIG983326 JE227 TA227 ACW227 AMS227 AWO227 BGK227 BQG227 CAC227 CJY227 CTU227 DDQ227 DNM227 DXI227 EHE227 ERA227 FAW227 FKS227 FUO227 GEK227 GOG227 GYC227 HHY227 HRU227 IBQ227 ILM227 IVI227 JFE227 JPA227 JYW227 KIS227 KSO227 LCK227 LMG227 LWC227 MFY227 MPU227 MZQ227 NJM227 NTI227 ODE227 ONA227 OWW227 PGS227 PQO227 QAK227 QKG227 QUC227 RDY227 RNU227 RXQ227 SHM227 SRI227 TBE227 TLA227 TUW227 UES227 UOO227 UYK227 VIG227 VSC227 WBY227 WLU227 WVQ227 I65762 JE65762 TA65762 ACW65762 AMS65762 AWO65762 BGK65762 BQG65762 CAC65762 CJY65762 CTU65762 DDQ65762 DNM65762 DXI65762 EHE65762 ERA65762 FAW65762 FKS65762 FUO65762 GEK65762 GOG65762 GYC65762 HHY65762 HRU65762 IBQ65762 ILM65762 IVI65762 JFE65762 JPA65762 JYW65762 KIS65762 KSO65762 LCK65762 LMG65762 LWC65762 MFY65762 MPU65762 MZQ65762 NJM65762 NTI65762 ODE65762 ONA65762 OWW65762 PGS65762 PQO65762 QAK65762 QKG65762 QUC65762 RDY65762 RNU65762 RXQ65762 SHM65762 SRI65762 TBE65762 TLA65762 TUW65762 UES65762 UOO65762 UYK65762 VIG65762 VSC65762 WBY65762 WLU65762 WVQ65762 I131298 JE131298 TA131298 ACW131298 AMS131298 AWO131298 BGK131298 BQG131298 CAC131298 CJY131298 CTU131298 DDQ131298 DNM131298 DXI131298 EHE131298 ERA131298 FAW131298 FKS131298 FUO131298 GEK131298 GOG131298 GYC131298 HHY131298 HRU131298 IBQ131298 ILM131298 IVI131298 JFE131298 JPA131298 JYW131298 KIS131298 KSO131298 LCK131298 LMG131298 LWC131298 MFY131298 MPU131298 MZQ131298 NJM131298 NTI131298 ODE131298 ONA131298 OWW131298 PGS131298 PQO131298 QAK131298 QKG131298 QUC131298 RDY131298 RNU131298 RXQ131298 SHM131298 SRI131298 TBE131298 TLA131298 TUW131298 UES131298 UOO131298 UYK131298 VIG131298 VSC131298 WBY131298 WLU131298 WVQ131298 I196834 JE196834 TA196834 ACW196834 AMS196834 AWO196834 BGK196834 BQG196834 CAC196834 CJY196834 CTU196834 DDQ196834 DNM196834 DXI196834 EHE196834 ERA196834 FAW196834 FKS196834 FUO196834 GEK196834 GOG196834 GYC196834 HHY196834 HRU196834 IBQ196834 ILM196834 IVI196834 JFE196834 JPA196834 JYW196834 KIS196834 KSO196834 LCK196834 LMG196834 LWC196834 MFY196834 MPU196834 MZQ196834 NJM196834 NTI196834 ODE196834 ONA196834 OWW196834 PGS196834 PQO196834 QAK196834 QKG196834 QUC196834 RDY196834 RNU196834 RXQ196834 SHM196834 SRI196834 TBE196834 TLA196834 TUW196834 UES196834 UOO196834 UYK196834 VIG196834 VSC196834 WBY196834 WLU196834 WVQ196834 I262370 JE262370 TA262370 ACW262370 AMS262370 AWO262370 BGK262370 BQG262370 CAC262370 CJY262370 CTU262370 DDQ262370 DNM262370 DXI262370 EHE262370 ERA262370 FAW262370 FKS262370 FUO262370 GEK262370 GOG262370 GYC262370 HHY262370 HRU262370 IBQ262370 ILM262370 IVI262370 JFE262370 JPA262370 JYW262370 KIS262370 KSO262370 LCK262370 LMG262370 LWC262370 MFY262370 MPU262370 MZQ262370 NJM262370 NTI262370 ODE262370 ONA262370 OWW262370 PGS262370 PQO262370 QAK262370 QKG262370 QUC262370 RDY262370 RNU262370 RXQ262370 SHM262370 SRI262370 TBE262370 TLA262370 TUW262370 UES262370 UOO262370 UYK262370 VIG262370 VSC262370 WBY262370 WLU262370 WVQ262370 I327906 JE327906 TA327906 ACW327906 AMS327906 AWO327906 BGK327906 BQG327906 CAC327906 CJY327906 CTU327906 DDQ327906 DNM327906 DXI327906 EHE327906 ERA327906 FAW327906 FKS327906 FUO327906 GEK327906 GOG327906 GYC327906 HHY327906 HRU327906 IBQ327906 ILM327906 IVI327906 JFE327906 JPA327906 JYW327906 KIS327906 KSO327906 LCK327906 LMG327906 LWC327906 MFY327906 MPU327906 MZQ327906 NJM327906 NTI327906 ODE327906 ONA327906 OWW327906 PGS327906 PQO327906 QAK327906 QKG327906 QUC327906 RDY327906 RNU327906 RXQ327906 SHM327906 SRI327906 TBE327906 TLA327906 TUW327906 UES327906 UOO327906 UYK327906 VIG327906 VSC327906 WBY327906 WLU327906 WVQ327906 I393442 JE393442 TA393442 ACW393442 AMS393442 AWO393442 BGK393442 BQG393442 CAC393442 CJY393442 CTU393442 DDQ393442 DNM393442 DXI393442 EHE393442 ERA393442 FAW393442 FKS393442 FUO393442 GEK393442 GOG393442 GYC393442 HHY393442 HRU393442 IBQ393442 ILM393442 IVI393442 JFE393442 JPA393442 JYW393442 KIS393442 KSO393442 LCK393442 LMG393442 LWC393442 MFY393442 MPU393442 MZQ393442 NJM393442 NTI393442 ODE393442 ONA393442 OWW393442 PGS393442 PQO393442 QAK393442 QKG393442 QUC393442 RDY393442 RNU393442 RXQ393442 SHM393442 SRI393442 TBE393442 TLA393442 TUW393442 UES393442 UOO393442 UYK393442 VIG393442 VSC393442 WBY393442 WLU393442 WVQ393442 I458978 JE458978 TA458978 ACW458978 AMS458978 AWO458978 BGK458978 BQG458978 CAC458978 CJY458978 CTU458978 DDQ458978 DNM458978 DXI458978 EHE458978 ERA458978 FAW458978 FKS458978 FUO458978 GEK458978 GOG458978 GYC458978 HHY458978 HRU458978 IBQ458978 ILM458978 IVI458978 JFE458978 JPA458978 JYW458978 KIS458978 KSO458978 LCK458978 LMG458978 LWC458978 MFY458978 MPU458978 MZQ458978 NJM458978 NTI458978 ODE458978 ONA458978 OWW458978 PGS458978 PQO458978 QAK458978 QKG458978 QUC458978 RDY458978 RNU458978 RXQ458978 SHM458978 SRI458978 TBE458978 TLA458978 TUW458978 UES458978 UOO458978 UYK458978 VIG458978 VSC458978 WBY458978 WLU458978 WVQ458978 I524514 JE524514 TA524514 ACW524514 AMS524514 AWO524514 BGK524514 BQG524514 CAC524514 CJY524514 CTU524514 DDQ524514 DNM524514 DXI524514 EHE524514 ERA524514 FAW524514 FKS524514 FUO524514 GEK524514 GOG524514 GYC524514 HHY524514 HRU524514 IBQ524514 ILM524514 IVI524514 JFE524514 JPA524514 JYW524514 KIS524514 KSO524514 LCK524514 LMG524514 LWC524514 MFY524514 MPU524514 MZQ524514 NJM524514 NTI524514 ODE524514 ONA524514 OWW524514 PGS524514 PQO524514 QAK524514 QKG524514 QUC524514 RDY524514 RNU524514 RXQ524514 SHM524514 SRI524514 TBE524514 TLA524514 TUW524514 UES524514 UOO524514 UYK524514 VIG524514 VSC524514 WBY524514 WLU524514 WVQ524514 I590050 JE590050 TA590050 ACW590050 AMS590050 AWO590050 BGK590050 BQG590050 CAC590050 CJY590050 CTU590050 DDQ590050 DNM590050 DXI590050 EHE590050 ERA590050 FAW590050 FKS590050 FUO590050 GEK590050 GOG590050 GYC590050 HHY590050 HRU590050 IBQ590050 ILM590050 IVI590050 JFE590050 JPA590050 JYW590050 KIS590050 KSO590050 LCK590050 LMG590050 LWC590050 MFY590050 MPU590050 MZQ590050 NJM590050 NTI590050 ODE590050 ONA590050 OWW590050 PGS590050 PQO590050 QAK590050 QKG590050 QUC590050 RDY590050 RNU590050 RXQ590050 SHM590050 SRI590050 TBE590050 TLA590050 TUW590050 UES590050 UOO590050 UYK590050 VIG590050 VSC590050 WBY590050 WLU590050 WVQ590050 I655586 JE655586 TA655586 ACW655586 AMS655586 AWO655586 BGK655586 BQG655586 CAC655586 CJY655586 CTU655586 DDQ655586 DNM655586 DXI655586 EHE655586 ERA655586 FAW655586 FKS655586 FUO655586 GEK655586 GOG655586 GYC655586 HHY655586 HRU655586 IBQ655586 ILM655586 IVI655586 JFE655586 JPA655586 JYW655586 KIS655586 KSO655586 LCK655586 LMG655586 LWC655586 MFY655586 MPU655586 MZQ655586 NJM655586 NTI655586 ODE655586 ONA655586 OWW655586 PGS655586 PQO655586 QAK655586 QKG655586 QUC655586 RDY655586 RNU655586 RXQ655586 SHM655586 SRI655586 TBE655586 TLA655586 TUW655586 UES655586 UOO655586 UYK655586 VIG655586 VSC655586 WBY655586 WLU655586 WVQ655586 I721122 JE721122 TA721122 ACW721122 AMS721122 AWO721122 BGK721122 BQG721122 CAC721122 CJY721122 CTU721122 DDQ721122 DNM721122 DXI721122 EHE721122 ERA721122 FAW721122 FKS721122 FUO721122 GEK721122 GOG721122 GYC721122 HHY721122 HRU721122 IBQ721122 ILM721122 IVI721122 JFE721122 JPA721122 JYW721122 KIS721122 KSO721122 LCK721122 LMG721122 LWC721122 MFY721122 MPU721122 MZQ721122 NJM721122 NTI721122 ODE721122 ONA721122 OWW721122 PGS721122 PQO721122 QAK721122 QKG721122 QUC721122 RDY721122 RNU721122 RXQ721122 SHM721122 SRI721122 TBE721122 TLA721122 TUW721122 UES721122 UOO721122 UYK721122 VIG721122 VSC721122 WBY721122 WLU721122 WVQ721122 I786658 JE786658 TA786658 ACW786658 AMS786658 AWO786658 BGK786658 BQG786658 CAC786658 CJY786658 CTU786658 DDQ786658 DNM786658 DXI786658 EHE786658 ERA786658 FAW786658 FKS786658 FUO786658 GEK786658 GOG786658 GYC786658 HHY786658 HRU786658 IBQ786658 ILM786658 IVI786658 JFE786658 JPA786658 JYW786658 KIS786658 KSO786658 LCK786658 LMG786658 LWC786658 MFY786658 MPU786658 MZQ786658 NJM786658 NTI786658 ODE786658 ONA786658 OWW786658 PGS786658 PQO786658 QAK786658 QKG786658 QUC786658 RDY786658 RNU786658 RXQ786658 SHM786658 SRI786658 TBE786658 TLA786658 TUW786658 UES786658 UOO786658 UYK786658 VIG786658 VSC786658 WBY786658 WLU786658 WVQ786658 I852194 JE852194 TA852194 ACW852194 AMS852194 AWO852194 BGK852194 BQG852194 CAC852194 CJY852194 CTU852194 DDQ852194 DNM852194 DXI852194 EHE852194 ERA852194 FAW852194 FKS852194 FUO852194 GEK852194 GOG852194 GYC852194 HHY852194 HRU852194 IBQ852194 ILM852194 IVI852194 JFE852194 JPA852194 JYW852194 KIS852194 KSO852194 LCK852194 LMG852194 LWC852194 MFY852194 MPU852194 MZQ852194 NJM852194 NTI852194 ODE852194 ONA852194 OWW852194 PGS852194 PQO852194 QAK852194 QKG852194 QUC852194 RDY852194 RNU852194 RXQ852194 SHM852194 SRI852194 TBE852194 TLA852194 TUW852194 UES852194 UOO852194 UYK852194 VIG852194 VSC852194 WBY852194 WLU852194 WVQ852194 I917730 JE917730 TA917730 ACW917730 AMS917730 AWO917730 BGK917730 BQG917730 CAC917730 CJY917730 CTU917730 DDQ917730 DNM917730 DXI917730 EHE917730 ERA917730 FAW917730 FKS917730 FUO917730 GEK917730 GOG917730 GYC917730 HHY917730 HRU917730 IBQ917730 ILM917730 IVI917730 JFE917730 JPA917730 JYW917730 KIS917730 KSO917730 LCK917730 LMG917730 LWC917730 MFY917730 MPU917730 MZQ917730 NJM917730 NTI917730 ODE917730 ONA917730 OWW917730 PGS917730 PQO917730 QAK917730 QKG917730 QUC917730 RDY917730 RNU917730 RXQ917730 SHM917730 SRI917730 TBE917730 TLA917730 TUW917730 UES917730 UOO917730 UYK917730 VIG917730 VSC917730 WBY917730 WLU917730 WVQ917730 I983266 JE983266 TA983266 ACW983266 AMS983266 AWO983266 BGK983266 BQG983266 CAC983266 CJY983266 CTU983266 DDQ983266 DNM983266 DXI983266 EHE983266 ERA983266 FAW983266 FKS983266 FUO983266 GEK983266 GOG983266 GYC983266 HHY983266 HRU983266 IBQ983266 ILM983266 IVI983266 JFE983266 JPA983266 JYW983266 KIS983266 KSO983266 LCK983266 LMG983266 LWC983266 MFY983266 MPU983266 MZQ983266 NJM983266 NTI983266 ODE983266 ONA983266 OWW983266 PGS983266 PQO983266 QAK983266 QKG983266 QUC983266 RDY983266 RNU983266 RXQ983266 SHM983266 SRI983266 TBE983266 TLA983266 TUW983266 UES983266 UOO983266 UYK983266 VIG983266 VSC983266 WBY983266 WLU983266 WVQ983266 VSC983324:VSC983326 JE243:JE244 TA243:TA244 ACW243:ACW244 AMS243:AMS244 AWO243:AWO244 BGK243:BGK244 BQG243:BQG244 CAC243:CAC244 CJY243:CJY244 CTU243:CTU244 DDQ243:DDQ244 DNM243:DNM244 DXI243:DXI244 EHE243:EHE244 ERA243:ERA244 FAW243:FAW244 FKS243:FKS244 FUO243:FUO244 GEK243:GEK244 GOG243:GOG244 GYC243:GYC244 HHY243:HHY244 HRU243:HRU244 IBQ243:IBQ244 ILM243:ILM244 IVI243:IVI244 JFE243:JFE244 JPA243:JPA244 JYW243:JYW244 KIS243:KIS244 KSO243:KSO244 LCK243:LCK244 LMG243:LMG244 LWC243:LWC244 MFY243:MFY244 MPU243:MPU244 MZQ243:MZQ244 NJM243:NJM244 NTI243:NTI244 ODE243:ODE244 ONA243:ONA244 OWW243:OWW244 PGS243:PGS244 PQO243:PQO244 QAK243:QAK244 QKG243:QKG244 QUC243:QUC244 RDY243:RDY244 RNU243:RNU244 RXQ243:RXQ244 SHM243:SHM244 SRI243:SRI244 TBE243:TBE244 TLA243:TLA244 TUW243:TUW244 UES243:UES244 UOO243:UOO244 UYK243:UYK244 VIG243:VIG244 VSC243:VSC244 WBY243:WBY244 WLU243:WLU244 WVQ243:WVQ244 I65778:I65779 JE65778:JE65779 TA65778:TA65779 ACW65778:ACW65779 AMS65778:AMS65779 AWO65778:AWO65779 BGK65778:BGK65779 BQG65778:BQG65779 CAC65778:CAC65779 CJY65778:CJY65779 CTU65778:CTU65779 DDQ65778:DDQ65779 DNM65778:DNM65779 DXI65778:DXI65779 EHE65778:EHE65779 ERA65778:ERA65779 FAW65778:FAW65779 FKS65778:FKS65779 FUO65778:FUO65779 GEK65778:GEK65779 GOG65778:GOG65779 GYC65778:GYC65779 HHY65778:HHY65779 HRU65778:HRU65779 IBQ65778:IBQ65779 ILM65778:ILM65779 IVI65778:IVI65779 JFE65778:JFE65779 JPA65778:JPA65779 JYW65778:JYW65779 KIS65778:KIS65779 KSO65778:KSO65779 LCK65778:LCK65779 LMG65778:LMG65779 LWC65778:LWC65779 MFY65778:MFY65779 MPU65778:MPU65779 MZQ65778:MZQ65779 NJM65778:NJM65779 NTI65778:NTI65779 ODE65778:ODE65779 ONA65778:ONA65779 OWW65778:OWW65779 PGS65778:PGS65779 PQO65778:PQO65779 QAK65778:QAK65779 QKG65778:QKG65779 QUC65778:QUC65779 RDY65778:RDY65779 RNU65778:RNU65779 RXQ65778:RXQ65779 SHM65778:SHM65779 SRI65778:SRI65779 TBE65778:TBE65779 TLA65778:TLA65779 TUW65778:TUW65779 UES65778:UES65779 UOO65778:UOO65779 UYK65778:UYK65779 VIG65778:VIG65779 VSC65778:VSC65779 WBY65778:WBY65779 WLU65778:WLU65779 WVQ65778:WVQ65779 I131314:I131315 JE131314:JE131315 TA131314:TA131315 ACW131314:ACW131315 AMS131314:AMS131315 AWO131314:AWO131315 BGK131314:BGK131315 BQG131314:BQG131315 CAC131314:CAC131315 CJY131314:CJY131315 CTU131314:CTU131315 DDQ131314:DDQ131315 DNM131314:DNM131315 DXI131314:DXI131315 EHE131314:EHE131315 ERA131314:ERA131315 FAW131314:FAW131315 FKS131314:FKS131315 FUO131314:FUO131315 GEK131314:GEK131315 GOG131314:GOG131315 GYC131314:GYC131315 HHY131314:HHY131315 HRU131314:HRU131315 IBQ131314:IBQ131315 ILM131314:ILM131315 IVI131314:IVI131315 JFE131314:JFE131315 JPA131314:JPA131315 JYW131314:JYW131315 KIS131314:KIS131315 KSO131314:KSO131315 LCK131314:LCK131315 LMG131314:LMG131315 LWC131314:LWC131315 MFY131314:MFY131315 MPU131314:MPU131315 MZQ131314:MZQ131315 NJM131314:NJM131315 NTI131314:NTI131315 ODE131314:ODE131315 ONA131314:ONA131315 OWW131314:OWW131315 PGS131314:PGS131315 PQO131314:PQO131315 QAK131314:QAK131315 QKG131314:QKG131315 QUC131314:QUC131315 RDY131314:RDY131315 RNU131314:RNU131315 RXQ131314:RXQ131315 SHM131314:SHM131315 SRI131314:SRI131315 TBE131314:TBE131315 TLA131314:TLA131315 TUW131314:TUW131315 UES131314:UES131315 UOO131314:UOO131315 UYK131314:UYK131315 VIG131314:VIG131315 VSC131314:VSC131315 WBY131314:WBY131315 WLU131314:WLU131315 WVQ131314:WVQ131315 I196850:I196851 JE196850:JE196851 TA196850:TA196851 ACW196850:ACW196851 AMS196850:AMS196851 AWO196850:AWO196851 BGK196850:BGK196851 BQG196850:BQG196851 CAC196850:CAC196851 CJY196850:CJY196851 CTU196850:CTU196851 DDQ196850:DDQ196851 DNM196850:DNM196851 DXI196850:DXI196851 EHE196850:EHE196851 ERA196850:ERA196851 FAW196850:FAW196851 FKS196850:FKS196851 FUO196850:FUO196851 GEK196850:GEK196851 GOG196850:GOG196851 GYC196850:GYC196851 HHY196850:HHY196851 HRU196850:HRU196851 IBQ196850:IBQ196851 ILM196850:ILM196851 IVI196850:IVI196851 JFE196850:JFE196851 JPA196850:JPA196851 JYW196850:JYW196851 KIS196850:KIS196851 KSO196850:KSO196851 LCK196850:LCK196851 LMG196850:LMG196851 LWC196850:LWC196851 MFY196850:MFY196851 MPU196850:MPU196851 MZQ196850:MZQ196851 NJM196850:NJM196851 NTI196850:NTI196851 ODE196850:ODE196851 ONA196850:ONA196851 OWW196850:OWW196851 PGS196850:PGS196851 PQO196850:PQO196851 QAK196850:QAK196851 QKG196850:QKG196851 QUC196850:QUC196851 RDY196850:RDY196851 RNU196850:RNU196851 RXQ196850:RXQ196851 SHM196850:SHM196851 SRI196850:SRI196851 TBE196850:TBE196851 TLA196850:TLA196851 TUW196850:TUW196851 UES196850:UES196851 UOO196850:UOO196851 UYK196850:UYK196851 VIG196850:VIG196851 VSC196850:VSC196851 WBY196850:WBY196851 WLU196850:WLU196851 WVQ196850:WVQ196851 I262386:I262387 JE262386:JE262387 TA262386:TA262387 ACW262386:ACW262387 AMS262386:AMS262387 AWO262386:AWO262387 BGK262386:BGK262387 BQG262386:BQG262387 CAC262386:CAC262387 CJY262386:CJY262387 CTU262386:CTU262387 DDQ262386:DDQ262387 DNM262386:DNM262387 DXI262386:DXI262387 EHE262386:EHE262387 ERA262386:ERA262387 FAW262386:FAW262387 FKS262386:FKS262387 FUO262386:FUO262387 GEK262386:GEK262387 GOG262386:GOG262387 GYC262386:GYC262387 HHY262386:HHY262387 HRU262386:HRU262387 IBQ262386:IBQ262387 ILM262386:ILM262387 IVI262386:IVI262387 JFE262386:JFE262387 JPA262386:JPA262387 JYW262386:JYW262387 KIS262386:KIS262387 KSO262386:KSO262387 LCK262386:LCK262387 LMG262386:LMG262387 LWC262386:LWC262387 MFY262386:MFY262387 MPU262386:MPU262387 MZQ262386:MZQ262387 NJM262386:NJM262387 NTI262386:NTI262387 ODE262386:ODE262387 ONA262386:ONA262387 OWW262386:OWW262387 PGS262386:PGS262387 PQO262386:PQO262387 QAK262386:QAK262387 QKG262386:QKG262387 QUC262386:QUC262387 RDY262386:RDY262387 RNU262386:RNU262387 RXQ262386:RXQ262387 SHM262386:SHM262387 SRI262386:SRI262387 TBE262386:TBE262387 TLA262386:TLA262387 TUW262386:TUW262387 UES262386:UES262387 UOO262386:UOO262387 UYK262386:UYK262387 VIG262386:VIG262387 VSC262386:VSC262387 WBY262386:WBY262387 WLU262386:WLU262387 WVQ262386:WVQ262387 I327922:I327923 JE327922:JE327923 TA327922:TA327923 ACW327922:ACW327923 AMS327922:AMS327923 AWO327922:AWO327923 BGK327922:BGK327923 BQG327922:BQG327923 CAC327922:CAC327923 CJY327922:CJY327923 CTU327922:CTU327923 DDQ327922:DDQ327923 DNM327922:DNM327923 DXI327922:DXI327923 EHE327922:EHE327923 ERA327922:ERA327923 FAW327922:FAW327923 FKS327922:FKS327923 FUO327922:FUO327923 GEK327922:GEK327923 GOG327922:GOG327923 GYC327922:GYC327923 HHY327922:HHY327923 HRU327922:HRU327923 IBQ327922:IBQ327923 ILM327922:ILM327923 IVI327922:IVI327923 JFE327922:JFE327923 JPA327922:JPA327923 JYW327922:JYW327923 KIS327922:KIS327923 KSO327922:KSO327923 LCK327922:LCK327923 LMG327922:LMG327923 LWC327922:LWC327923 MFY327922:MFY327923 MPU327922:MPU327923 MZQ327922:MZQ327923 NJM327922:NJM327923 NTI327922:NTI327923 ODE327922:ODE327923 ONA327922:ONA327923 OWW327922:OWW327923 PGS327922:PGS327923 PQO327922:PQO327923 QAK327922:QAK327923 QKG327922:QKG327923 QUC327922:QUC327923 RDY327922:RDY327923 RNU327922:RNU327923 RXQ327922:RXQ327923 SHM327922:SHM327923 SRI327922:SRI327923 TBE327922:TBE327923 TLA327922:TLA327923 TUW327922:TUW327923 UES327922:UES327923 UOO327922:UOO327923 UYK327922:UYK327923 VIG327922:VIG327923 VSC327922:VSC327923 WBY327922:WBY327923 WLU327922:WLU327923 WVQ327922:WVQ327923 I393458:I393459 JE393458:JE393459 TA393458:TA393459 ACW393458:ACW393459 AMS393458:AMS393459 AWO393458:AWO393459 BGK393458:BGK393459 BQG393458:BQG393459 CAC393458:CAC393459 CJY393458:CJY393459 CTU393458:CTU393459 DDQ393458:DDQ393459 DNM393458:DNM393459 DXI393458:DXI393459 EHE393458:EHE393459 ERA393458:ERA393459 FAW393458:FAW393459 FKS393458:FKS393459 FUO393458:FUO393459 GEK393458:GEK393459 GOG393458:GOG393459 GYC393458:GYC393459 HHY393458:HHY393459 HRU393458:HRU393459 IBQ393458:IBQ393459 ILM393458:ILM393459 IVI393458:IVI393459 JFE393458:JFE393459 JPA393458:JPA393459 JYW393458:JYW393459 KIS393458:KIS393459 KSO393458:KSO393459 LCK393458:LCK393459 LMG393458:LMG393459 LWC393458:LWC393459 MFY393458:MFY393459 MPU393458:MPU393459 MZQ393458:MZQ393459 NJM393458:NJM393459 NTI393458:NTI393459 ODE393458:ODE393459 ONA393458:ONA393459 OWW393458:OWW393459 PGS393458:PGS393459 PQO393458:PQO393459 QAK393458:QAK393459 QKG393458:QKG393459 QUC393458:QUC393459 RDY393458:RDY393459 RNU393458:RNU393459 RXQ393458:RXQ393459 SHM393458:SHM393459 SRI393458:SRI393459 TBE393458:TBE393459 TLA393458:TLA393459 TUW393458:TUW393459 UES393458:UES393459 UOO393458:UOO393459 UYK393458:UYK393459 VIG393458:VIG393459 VSC393458:VSC393459 WBY393458:WBY393459 WLU393458:WLU393459 WVQ393458:WVQ393459 I458994:I458995 JE458994:JE458995 TA458994:TA458995 ACW458994:ACW458995 AMS458994:AMS458995 AWO458994:AWO458995 BGK458994:BGK458995 BQG458994:BQG458995 CAC458994:CAC458995 CJY458994:CJY458995 CTU458994:CTU458995 DDQ458994:DDQ458995 DNM458994:DNM458995 DXI458994:DXI458995 EHE458994:EHE458995 ERA458994:ERA458995 FAW458994:FAW458995 FKS458994:FKS458995 FUO458994:FUO458995 GEK458994:GEK458995 GOG458994:GOG458995 GYC458994:GYC458995 HHY458994:HHY458995 HRU458994:HRU458995 IBQ458994:IBQ458995 ILM458994:ILM458995 IVI458994:IVI458995 JFE458994:JFE458995 JPA458994:JPA458995 JYW458994:JYW458995 KIS458994:KIS458995 KSO458994:KSO458995 LCK458994:LCK458995 LMG458994:LMG458995 LWC458994:LWC458995 MFY458994:MFY458995 MPU458994:MPU458995 MZQ458994:MZQ458995 NJM458994:NJM458995 NTI458994:NTI458995 ODE458994:ODE458995 ONA458994:ONA458995 OWW458994:OWW458995 PGS458994:PGS458995 PQO458994:PQO458995 QAK458994:QAK458995 QKG458994:QKG458995 QUC458994:QUC458995 RDY458994:RDY458995 RNU458994:RNU458995 RXQ458994:RXQ458995 SHM458994:SHM458995 SRI458994:SRI458995 TBE458994:TBE458995 TLA458994:TLA458995 TUW458994:TUW458995 UES458994:UES458995 UOO458994:UOO458995 UYK458994:UYK458995 VIG458994:VIG458995 VSC458994:VSC458995 WBY458994:WBY458995 WLU458994:WLU458995 WVQ458994:WVQ458995 I524530:I524531 JE524530:JE524531 TA524530:TA524531 ACW524530:ACW524531 AMS524530:AMS524531 AWO524530:AWO524531 BGK524530:BGK524531 BQG524530:BQG524531 CAC524530:CAC524531 CJY524530:CJY524531 CTU524530:CTU524531 DDQ524530:DDQ524531 DNM524530:DNM524531 DXI524530:DXI524531 EHE524530:EHE524531 ERA524530:ERA524531 FAW524530:FAW524531 FKS524530:FKS524531 FUO524530:FUO524531 GEK524530:GEK524531 GOG524530:GOG524531 GYC524530:GYC524531 HHY524530:HHY524531 HRU524530:HRU524531 IBQ524530:IBQ524531 ILM524530:ILM524531 IVI524530:IVI524531 JFE524530:JFE524531 JPA524530:JPA524531 JYW524530:JYW524531 KIS524530:KIS524531 KSO524530:KSO524531 LCK524530:LCK524531 LMG524530:LMG524531 LWC524530:LWC524531 MFY524530:MFY524531 MPU524530:MPU524531 MZQ524530:MZQ524531 NJM524530:NJM524531 NTI524530:NTI524531 ODE524530:ODE524531 ONA524530:ONA524531 OWW524530:OWW524531 PGS524530:PGS524531 PQO524530:PQO524531 QAK524530:QAK524531 QKG524530:QKG524531 QUC524530:QUC524531 RDY524530:RDY524531 RNU524530:RNU524531 RXQ524530:RXQ524531 SHM524530:SHM524531 SRI524530:SRI524531 TBE524530:TBE524531 TLA524530:TLA524531 TUW524530:TUW524531 UES524530:UES524531 UOO524530:UOO524531 UYK524530:UYK524531 VIG524530:VIG524531 VSC524530:VSC524531 WBY524530:WBY524531 WLU524530:WLU524531 WVQ524530:WVQ524531 I590066:I590067 JE590066:JE590067 TA590066:TA590067 ACW590066:ACW590067 AMS590066:AMS590067 AWO590066:AWO590067 BGK590066:BGK590067 BQG590066:BQG590067 CAC590066:CAC590067 CJY590066:CJY590067 CTU590066:CTU590067 DDQ590066:DDQ590067 DNM590066:DNM590067 DXI590066:DXI590067 EHE590066:EHE590067 ERA590066:ERA590067 FAW590066:FAW590067 FKS590066:FKS590067 FUO590066:FUO590067 GEK590066:GEK590067 GOG590066:GOG590067 GYC590066:GYC590067 HHY590066:HHY590067 HRU590066:HRU590067 IBQ590066:IBQ590067 ILM590066:ILM590067 IVI590066:IVI590067 JFE590066:JFE590067 JPA590066:JPA590067 JYW590066:JYW590067 KIS590066:KIS590067 KSO590066:KSO590067 LCK590066:LCK590067 LMG590066:LMG590067 LWC590066:LWC590067 MFY590066:MFY590067 MPU590066:MPU590067 MZQ590066:MZQ590067 NJM590066:NJM590067 NTI590066:NTI590067 ODE590066:ODE590067 ONA590066:ONA590067 OWW590066:OWW590067 PGS590066:PGS590067 PQO590066:PQO590067 QAK590066:QAK590067 QKG590066:QKG590067 QUC590066:QUC590067 RDY590066:RDY590067 RNU590066:RNU590067 RXQ590066:RXQ590067 SHM590066:SHM590067 SRI590066:SRI590067 TBE590066:TBE590067 TLA590066:TLA590067 TUW590066:TUW590067 UES590066:UES590067 UOO590066:UOO590067 UYK590066:UYK590067 VIG590066:VIG590067 VSC590066:VSC590067 WBY590066:WBY590067 WLU590066:WLU590067 WVQ590066:WVQ590067 I655602:I655603 JE655602:JE655603 TA655602:TA655603 ACW655602:ACW655603 AMS655602:AMS655603 AWO655602:AWO655603 BGK655602:BGK655603 BQG655602:BQG655603 CAC655602:CAC655603 CJY655602:CJY655603 CTU655602:CTU655603 DDQ655602:DDQ655603 DNM655602:DNM655603 DXI655602:DXI655603 EHE655602:EHE655603 ERA655602:ERA655603 FAW655602:FAW655603 FKS655602:FKS655603 FUO655602:FUO655603 GEK655602:GEK655603 GOG655602:GOG655603 GYC655602:GYC655603 HHY655602:HHY655603 HRU655602:HRU655603 IBQ655602:IBQ655603 ILM655602:ILM655603 IVI655602:IVI655603 JFE655602:JFE655603 JPA655602:JPA655603 JYW655602:JYW655603 KIS655602:KIS655603 KSO655602:KSO655603 LCK655602:LCK655603 LMG655602:LMG655603 LWC655602:LWC655603 MFY655602:MFY655603 MPU655602:MPU655603 MZQ655602:MZQ655603 NJM655602:NJM655603 NTI655602:NTI655603 ODE655602:ODE655603 ONA655602:ONA655603 OWW655602:OWW655603 PGS655602:PGS655603 PQO655602:PQO655603 QAK655602:QAK655603 QKG655602:QKG655603 QUC655602:QUC655603 RDY655602:RDY655603 RNU655602:RNU655603 RXQ655602:RXQ655603 SHM655602:SHM655603 SRI655602:SRI655603 TBE655602:TBE655603 TLA655602:TLA655603 TUW655602:TUW655603 UES655602:UES655603 UOO655602:UOO655603 UYK655602:UYK655603 VIG655602:VIG655603 VSC655602:VSC655603 WBY655602:WBY655603 WLU655602:WLU655603 WVQ655602:WVQ655603 I721138:I721139 JE721138:JE721139 TA721138:TA721139 ACW721138:ACW721139 AMS721138:AMS721139 AWO721138:AWO721139 BGK721138:BGK721139 BQG721138:BQG721139 CAC721138:CAC721139 CJY721138:CJY721139 CTU721138:CTU721139 DDQ721138:DDQ721139 DNM721138:DNM721139 DXI721138:DXI721139 EHE721138:EHE721139 ERA721138:ERA721139 FAW721138:FAW721139 FKS721138:FKS721139 FUO721138:FUO721139 GEK721138:GEK721139 GOG721138:GOG721139 GYC721138:GYC721139 HHY721138:HHY721139 HRU721138:HRU721139 IBQ721138:IBQ721139 ILM721138:ILM721139 IVI721138:IVI721139 JFE721138:JFE721139 JPA721138:JPA721139 JYW721138:JYW721139 KIS721138:KIS721139 KSO721138:KSO721139 LCK721138:LCK721139 LMG721138:LMG721139 LWC721138:LWC721139 MFY721138:MFY721139 MPU721138:MPU721139 MZQ721138:MZQ721139 NJM721138:NJM721139 NTI721138:NTI721139 ODE721138:ODE721139 ONA721138:ONA721139 OWW721138:OWW721139 PGS721138:PGS721139 PQO721138:PQO721139 QAK721138:QAK721139 QKG721138:QKG721139 QUC721138:QUC721139 RDY721138:RDY721139 RNU721138:RNU721139 RXQ721138:RXQ721139 SHM721138:SHM721139 SRI721138:SRI721139 TBE721138:TBE721139 TLA721138:TLA721139 TUW721138:TUW721139 UES721138:UES721139 UOO721138:UOO721139 UYK721138:UYK721139 VIG721138:VIG721139 VSC721138:VSC721139 WBY721138:WBY721139 WLU721138:WLU721139 WVQ721138:WVQ721139 I786674:I786675 JE786674:JE786675 TA786674:TA786675 ACW786674:ACW786675 AMS786674:AMS786675 AWO786674:AWO786675 BGK786674:BGK786675 BQG786674:BQG786675 CAC786674:CAC786675 CJY786674:CJY786675 CTU786674:CTU786675 DDQ786674:DDQ786675 DNM786674:DNM786675 DXI786674:DXI786675 EHE786674:EHE786675 ERA786674:ERA786675 FAW786674:FAW786675 FKS786674:FKS786675 FUO786674:FUO786675 GEK786674:GEK786675 GOG786674:GOG786675 GYC786674:GYC786675 HHY786674:HHY786675 HRU786674:HRU786675 IBQ786674:IBQ786675 ILM786674:ILM786675 IVI786674:IVI786675 JFE786674:JFE786675 JPA786674:JPA786675 JYW786674:JYW786675 KIS786674:KIS786675 KSO786674:KSO786675 LCK786674:LCK786675 LMG786674:LMG786675 LWC786674:LWC786675 MFY786674:MFY786675 MPU786674:MPU786675 MZQ786674:MZQ786675 NJM786674:NJM786675 NTI786674:NTI786675 ODE786674:ODE786675 ONA786674:ONA786675 OWW786674:OWW786675 PGS786674:PGS786675 PQO786674:PQO786675 QAK786674:QAK786675 QKG786674:QKG786675 QUC786674:QUC786675 RDY786674:RDY786675 RNU786674:RNU786675 RXQ786674:RXQ786675 SHM786674:SHM786675 SRI786674:SRI786675 TBE786674:TBE786675 TLA786674:TLA786675 TUW786674:TUW786675 UES786674:UES786675 UOO786674:UOO786675 UYK786674:UYK786675 VIG786674:VIG786675 VSC786674:VSC786675 WBY786674:WBY786675 WLU786674:WLU786675 WVQ786674:WVQ786675 I852210:I852211 JE852210:JE852211 TA852210:TA852211 ACW852210:ACW852211 AMS852210:AMS852211 AWO852210:AWO852211 BGK852210:BGK852211 BQG852210:BQG852211 CAC852210:CAC852211 CJY852210:CJY852211 CTU852210:CTU852211 DDQ852210:DDQ852211 DNM852210:DNM852211 DXI852210:DXI852211 EHE852210:EHE852211 ERA852210:ERA852211 FAW852210:FAW852211 FKS852210:FKS852211 FUO852210:FUO852211 GEK852210:GEK852211 GOG852210:GOG852211 GYC852210:GYC852211 HHY852210:HHY852211 HRU852210:HRU852211 IBQ852210:IBQ852211 ILM852210:ILM852211 IVI852210:IVI852211 JFE852210:JFE852211 JPA852210:JPA852211 JYW852210:JYW852211 KIS852210:KIS852211 KSO852210:KSO852211 LCK852210:LCK852211 LMG852210:LMG852211 LWC852210:LWC852211 MFY852210:MFY852211 MPU852210:MPU852211 MZQ852210:MZQ852211 NJM852210:NJM852211 NTI852210:NTI852211 ODE852210:ODE852211 ONA852210:ONA852211 OWW852210:OWW852211 PGS852210:PGS852211 PQO852210:PQO852211 QAK852210:QAK852211 QKG852210:QKG852211 QUC852210:QUC852211 RDY852210:RDY852211 RNU852210:RNU852211 RXQ852210:RXQ852211 SHM852210:SHM852211 SRI852210:SRI852211 TBE852210:TBE852211 TLA852210:TLA852211 TUW852210:TUW852211 UES852210:UES852211 UOO852210:UOO852211 UYK852210:UYK852211 VIG852210:VIG852211 VSC852210:VSC852211 WBY852210:WBY852211 WLU852210:WLU852211 WVQ852210:WVQ852211 I917746:I917747 JE917746:JE917747 TA917746:TA917747 ACW917746:ACW917747 AMS917746:AMS917747 AWO917746:AWO917747 BGK917746:BGK917747 BQG917746:BQG917747 CAC917746:CAC917747 CJY917746:CJY917747 CTU917746:CTU917747 DDQ917746:DDQ917747 DNM917746:DNM917747 DXI917746:DXI917747 EHE917746:EHE917747 ERA917746:ERA917747 FAW917746:FAW917747 FKS917746:FKS917747 FUO917746:FUO917747 GEK917746:GEK917747 GOG917746:GOG917747 GYC917746:GYC917747 HHY917746:HHY917747 HRU917746:HRU917747 IBQ917746:IBQ917747 ILM917746:ILM917747 IVI917746:IVI917747 JFE917746:JFE917747 JPA917746:JPA917747 JYW917746:JYW917747 KIS917746:KIS917747 KSO917746:KSO917747 LCK917746:LCK917747 LMG917746:LMG917747 LWC917746:LWC917747 MFY917746:MFY917747 MPU917746:MPU917747 MZQ917746:MZQ917747 NJM917746:NJM917747 NTI917746:NTI917747 ODE917746:ODE917747 ONA917746:ONA917747 OWW917746:OWW917747 PGS917746:PGS917747 PQO917746:PQO917747 QAK917746:QAK917747 QKG917746:QKG917747 QUC917746:QUC917747 RDY917746:RDY917747 RNU917746:RNU917747 RXQ917746:RXQ917747 SHM917746:SHM917747 SRI917746:SRI917747 TBE917746:TBE917747 TLA917746:TLA917747 TUW917746:TUW917747 UES917746:UES917747 UOO917746:UOO917747 UYK917746:UYK917747 VIG917746:VIG917747 VSC917746:VSC917747 WBY917746:WBY917747 WLU917746:WLU917747 WVQ917746:WVQ917747 I983282:I983283 JE983282:JE983283 TA983282:TA983283 ACW983282:ACW983283 AMS983282:AMS983283 AWO983282:AWO983283 BGK983282:BGK983283 BQG983282:BQG983283 CAC983282:CAC983283 CJY983282:CJY983283 CTU983282:CTU983283 DDQ983282:DDQ983283 DNM983282:DNM983283 DXI983282:DXI983283 EHE983282:EHE983283 ERA983282:ERA983283 FAW983282:FAW983283 FKS983282:FKS983283 FUO983282:FUO983283 GEK983282:GEK983283 GOG983282:GOG983283 GYC983282:GYC983283 HHY983282:HHY983283 HRU983282:HRU983283 IBQ983282:IBQ983283 ILM983282:ILM983283 IVI983282:IVI983283 JFE983282:JFE983283 JPA983282:JPA983283 JYW983282:JYW983283 KIS983282:KIS983283 KSO983282:KSO983283 LCK983282:LCK983283 LMG983282:LMG983283 LWC983282:LWC983283 MFY983282:MFY983283 MPU983282:MPU983283 MZQ983282:MZQ983283 NJM983282:NJM983283 NTI983282:NTI983283 ODE983282:ODE983283 ONA983282:ONA983283 OWW983282:OWW983283 PGS983282:PGS983283 PQO983282:PQO983283 QAK983282:QAK983283 QKG983282:QKG983283 QUC983282:QUC983283 RDY983282:RDY983283 RNU983282:RNU983283 RXQ983282:RXQ983283 SHM983282:SHM983283 SRI983282:SRI983283 TBE983282:TBE983283 TLA983282:TLA983283 TUW983282:TUW983283 UES983282:UES983283 UOO983282:UOO983283 UYK983282:UYK983283 VIG983282:VIG983283 VSC983282:VSC983283 WBY983282:WBY983283 WLU983282:WLU983283 WVQ983282:WVQ983283 WBY983324:WBY983326 JE266:JE267 TA266:TA267 ACW266:ACW267 AMS266:AMS267 AWO266:AWO267 BGK266:BGK267 BQG266:BQG267 CAC266:CAC267 CJY266:CJY267 CTU266:CTU267 DDQ266:DDQ267 DNM266:DNM267 DXI266:DXI267 EHE266:EHE267 ERA266:ERA267 FAW266:FAW267 FKS266:FKS267 FUO266:FUO267 GEK266:GEK267 GOG266:GOG267 GYC266:GYC267 HHY266:HHY267 HRU266:HRU267 IBQ266:IBQ267 ILM266:ILM267 IVI266:IVI267 JFE266:JFE267 JPA266:JPA267 JYW266:JYW267 KIS266:KIS267 KSO266:KSO267 LCK266:LCK267 LMG266:LMG267 LWC266:LWC267 MFY266:MFY267 MPU266:MPU267 MZQ266:MZQ267 NJM266:NJM267 NTI266:NTI267 ODE266:ODE267 ONA266:ONA267 OWW266:OWW267 PGS266:PGS267 PQO266:PQO267 QAK266:QAK267 QKG266:QKG267 QUC266:QUC267 RDY266:RDY267 RNU266:RNU267 RXQ266:RXQ267 SHM266:SHM267 SRI266:SRI267 TBE266:TBE267 TLA266:TLA267 TUW266:TUW267 UES266:UES267 UOO266:UOO267 UYK266:UYK267 VIG266:VIG267 VSC266:VSC267 WBY266:WBY267 WLU266:WLU267 WVQ266:WVQ267 I65801:I65802 JE65801:JE65802 TA65801:TA65802 ACW65801:ACW65802 AMS65801:AMS65802 AWO65801:AWO65802 BGK65801:BGK65802 BQG65801:BQG65802 CAC65801:CAC65802 CJY65801:CJY65802 CTU65801:CTU65802 DDQ65801:DDQ65802 DNM65801:DNM65802 DXI65801:DXI65802 EHE65801:EHE65802 ERA65801:ERA65802 FAW65801:FAW65802 FKS65801:FKS65802 FUO65801:FUO65802 GEK65801:GEK65802 GOG65801:GOG65802 GYC65801:GYC65802 HHY65801:HHY65802 HRU65801:HRU65802 IBQ65801:IBQ65802 ILM65801:ILM65802 IVI65801:IVI65802 JFE65801:JFE65802 JPA65801:JPA65802 JYW65801:JYW65802 KIS65801:KIS65802 KSO65801:KSO65802 LCK65801:LCK65802 LMG65801:LMG65802 LWC65801:LWC65802 MFY65801:MFY65802 MPU65801:MPU65802 MZQ65801:MZQ65802 NJM65801:NJM65802 NTI65801:NTI65802 ODE65801:ODE65802 ONA65801:ONA65802 OWW65801:OWW65802 PGS65801:PGS65802 PQO65801:PQO65802 QAK65801:QAK65802 QKG65801:QKG65802 QUC65801:QUC65802 RDY65801:RDY65802 RNU65801:RNU65802 RXQ65801:RXQ65802 SHM65801:SHM65802 SRI65801:SRI65802 TBE65801:TBE65802 TLA65801:TLA65802 TUW65801:TUW65802 UES65801:UES65802 UOO65801:UOO65802 UYK65801:UYK65802 VIG65801:VIG65802 VSC65801:VSC65802 WBY65801:WBY65802 WLU65801:WLU65802 WVQ65801:WVQ65802 I131337:I131338 JE131337:JE131338 TA131337:TA131338 ACW131337:ACW131338 AMS131337:AMS131338 AWO131337:AWO131338 BGK131337:BGK131338 BQG131337:BQG131338 CAC131337:CAC131338 CJY131337:CJY131338 CTU131337:CTU131338 DDQ131337:DDQ131338 DNM131337:DNM131338 DXI131337:DXI131338 EHE131337:EHE131338 ERA131337:ERA131338 FAW131337:FAW131338 FKS131337:FKS131338 FUO131337:FUO131338 GEK131337:GEK131338 GOG131337:GOG131338 GYC131337:GYC131338 HHY131337:HHY131338 HRU131337:HRU131338 IBQ131337:IBQ131338 ILM131337:ILM131338 IVI131337:IVI131338 JFE131337:JFE131338 JPA131337:JPA131338 JYW131337:JYW131338 KIS131337:KIS131338 KSO131337:KSO131338 LCK131337:LCK131338 LMG131337:LMG131338 LWC131337:LWC131338 MFY131337:MFY131338 MPU131337:MPU131338 MZQ131337:MZQ131338 NJM131337:NJM131338 NTI131337:NTI131338 ODE131337:ODE131338 ONA131337:ONA131338 OWW131337:OWW131338 PGS131337:PGS131338 PQO131337:PQO131338 QAK131337:QAK131338 QKG131337:QKG131338 QUC131337:QUC131338 RDY131337:RDY131338 RNU131337:RNU131338 RXQ131337:RXQ131338 SHM131337:SHM131338 SRI131337:SRI131338 TBE131337:TBE131338 TLA131337:TLA131338 TUW131337:TUW131338 UES131337:UES131338 UOO131337:UOO131338 UYK131337:UYK131338 VIG131337:VIG131338 VSC131337:VSC131338 WBY131337:WBY131338 WLU131337:WLU131338 WVQ131337:WVQ131338 I196873:I196874 JE196873:JE196874 TA196873:TA196874 ACW196873:ACW196874 AMS196873:AMS196874 AWO196873:AWO196874 BGK196873:BGK196874 BQG196873:BQG196874 CAC196873:CAC196874 CJY196873:CJY196874 CTU196873:CTU196874 DDQ196873:DDQ196874 DNM196873:DNM196874 DXI196873:DXI196874 EHE196873:EHE196874 ERA196873:ERA196874 FAW196873:FAW196874 FKS196873:FKS196874 FUO196873:FUO196874 GEK196873:GEK196874 GOG196873:GOG196874 GYC196873:GYC196874 HHY196873:HHY196874 HRU196873:HRU196874 IBQ196873:IBQ196874 ILM196873:ILM196874 IVI196873:IVI196874 JFE196873:JFE196874 JPA196873:JPA196874 JYW196873:JYW196874 KIS196873:KIS196874 KSO196873:KSO196874 LCK196873:LCK196874 LMG196873:LMG196874 LWC196873:LWC196874 MFY196873:MFY196874 MPU196873:MPU196874 MZQ196873:MZQ196874 NJM196873:NJM196874 NTI196873:NTI196874 ODE196873:ODE196874 ONA196873:ONA196874 OWW196873:OWW196874 PGS196873:PGS196874 PQO196873:PQO196874 QAK196873:QAK196874 QKG196873:QKG196874 QUC196873:QUC196874 RDY196873:RDY196874 RNU196873:RNU196874 RXQ196873:RXQ196874 SHM196873:SHM196874 SRI196873:SRI196874 TBE196873:TBE196874 TLA196873:TLA196874 TUW196873:TUW196874 UES196873:UES196874 UOO196873:UOO196874 UYK196873:UYK196874 VIG196873:VIG196874 VSC196873:VSC196874 WBY196873:WBY196874 WLU196873:WLU196874 WVQ196873:WVQ196874 I262409:I262410 JE262409:JE262410 TA262409:TA262410 ACW262409:ACW262410 AMS262409:AMS262410 AWO262409:AWO262410 BGK262409:BGK262410 BQG262409:BQG262410 CAC262409:CAC262410 CJY262409:CJY262410 CTU262409:CTU262410 DDQ262409:DDQ262410 DNM262409:DNM262410 DXI262409:DXI262410 EHE262409:EHE262410 ERA262409:ERA262410 FAW262409:FAW262410 FKS262409:FKS262410 FUO262409:FUO262410 GEK262409:GEK262410 GOG262409:GOG262410 GYC262409:GYC262410 HHY262409:HHY262410 HRU262409:HRU262410 IBQ262409:IBQ262410 ILM262409:ILM262410 IVI262409:IVI262410 JFE262409:JFE262410 JPA262409:JPA262410 JYW262409:JYW262410 KIS262409:KIS262410 KSO262409:KSO262410 LCK262409:LCK262410 LMG262409:LMG262410 LWC262409:LWC262410 MFY262409:MFY262410 MPU262409:MPU262410 MZQ262409:MZQ262410 NJM262409:NJM262410 NTI262409:NTI262410 ODE262409:ODE262410 ONA262409:ONA262410 OWW262409:OWW262410 PGS262409:PGS262410 PQO262409:PQO262410 QAK262409:QAK262410 QKG262409:QKG262410 QUC262409:QUC262410 RDY262409:RDY262410 RNU262409:RNU262410 RXQ262409:RXQ262410 SHM262409:SHM262410 SRI262409:SRI262410 TBE262409:TBE262410 TLA262409:TLA262410 TUW262409:TUW262410 UES262409:UES262410 UOO262409:UOO262410 UYK262409:UYK262410 VIG262409:VIG262410 VSC262409:VSC262410 WBY262409:WBY262410 WLU262409:WLU262410 WVQ262409:WVQ262410 I327945:I327946 JE327945:JE327946 TA327945:TA327946 ACW327945:ACW327946 AMS327945:AMS327946 AWO327945:AWO327946 BGK327945:BGK327946 BQG327945:BQG327946 CAC327945:CAC327946 CJY327945:CJY327946 CTU327945:CTU327946 DDQ327945:DDQ327946 DNM327945:DNM327946 DXI327945:DXI327946 EHE327945:EHE327946 ERA327945:ERA327946 FAW327945:FAW327946 FKS327945:FKS327946 FUO327945:FUO327946 GEK327945:GEK327946 GOG327945:GOG327946 GYC327945:GYC327946 HHY327945:HHY327946 HRU327945:HRU327946 IBQ327945:IBQ327946 ILM327945:ILM327946 IVI327945:IVI327946 JFE327945:JFE327946 JPA327945:JPA327946 JYW327945:JYW327946 KIS327945:KIS327946 KSO327945:KSO327946 LCK327945:LCK327946 LMG327945:LMG327946 LWC327945:LWC327946 MFY327945:MFY327946 MPU327945:MPU327946 MZQ327945:MZQ327946 NJM327945:NJM327946 NTI327945:NTI327946 ODE327945:ODE327946 ONA327945:ONA327946 OWW327945:OWW327946 PGS327945:PGS327946 PQO327945:PQO327946 QAK327945:QAK327946 QKG327945:QKG327946 QUC327945:QUC327946 RDY327945:RDY327946 RNU327945:RNU327946 RXQ327945:RXQ327946 SHM327945:SHM327946 SRI327945:SRI327946 TBE327945:TBE327946 TLA327945:TLA327946 TUW327945:TUW327946 UES327945:UES327946 UOO327945:UOO327946 UYK327945:UYK327946 VIG327945:VIG327946 VSC327945:VSC327946 WBY327945:WBY327946 WLU327945:WLU327946 WVQ327945:WVQ327946 I393481:I393482 JE393481:JE393482 TA393481:TA393482 ACW393481:ACW393482 AMS393481:AMS393482 AWO393481:AWO393482 BGK393481:BGK393482 BQG393481:BQG393482 CAC393481:CAC393482 CJY393481:CJY393482 CTU393481:CTU393482 DDQ393481:DDQ393482 DNM393481:DNM393482 DXI393481:DXI393482 EHE393481:EHE393482 ERA393481:ERA393482 FAW393481:FAW393482 FKS393481:FKS393482 FUO393481:FUO393482 GEK393481:GEK393482 GOG393481:GOG393482 GYC393481:GYC393482 HHY393481:HHY393482 HRU393481:HRU393482 IBQ393481:IBQ393482 ILM393481:ILM393482 IVI393481:IVI393482 JFE393481:JFE393482 JPA393481:JPA393482 JYW393481:JYW393482 KIS393481:KIS393482 KSO393481:KSO393482 LCK393481:LCK393482 LMG393481:LMG393482 LWC393481:LWC393482 MFY393481:MFY393482 MPU393481:MPU393482 MZQ393481:MZQ393482 NJM393481:NJM393482 NTI393481:NTI393482 ODE393481:ODE393482 ONA393481:ONA393482 OWW393481:OWW393482 PGS393481:PGS393482 PQO393481:PQO393482 QAK393481:QAK393482 QKG393481:QKG393482 QUC393481:QUC393482 RDY393481:RDY393482 RNU393481:RNU393482 RXQ393481:RXQ393482 SHM393481:SHM393482 SRI393481:SRI393482 TBE393481:TBE393482 TLA393481:TLA393482 TUW393481:TUW393482 UES393481:UES393482 UOO393481:UOO393482 UYK393481:UYK393482 VIG393481:VIG393482 VSC393481:VSC393482 WBY393481:WBY393482 WLU393481:WLU393482 WVQ393481:WVQ393482 I459017:I459018 JE459017:JE459018 TA459017:TA459018 ACW459017:ACW459018 AMS459017:AMS459018 AWO459017:AWO459018 BGK459017:BGK459018 BQG459017:BQG459018 CAC459017:CAC459018 CJY459017:CJY459018 CTU459017:CTU459018 DDQ459017:DDQ459018 DNM459017:DNM459018 DXI459017:DXI459018 EHE459017:EHE459018 ERA459017:ERA459018 FAW459017:FAW459018 FKS459017:FKS459018 FUO459017:FUO459018 GEK459017:GEK459018 GOG459017:GOG459018 GYC459017:GYC459018 HHY459017:HHY459018 HRU459017:HRU459018 IBQ459017:IBQ459018 ILM459017:ILM459018 IVI459017:IVI459018 JFE459017:JFE459018 JPA459017:JPA459018 JYW459017:JYW459018 KIS459017:KIS459018 KSO459017:KSO459018 LCK459017:LCK459018 LMG459017:LMG459018 LWC459017:LWC459018 MFY459017:MFY459018 MPU459017:MPU459018 MZQ459017:MZQ459018 NJM459017:NJM459018 NTI459017:NTI459018 ODE459017:ODE459018 ONA459017:ONA459018 OWW459017:OWW459018 PGS459017:PGS459018 PQO459017:PQO459018 QAK459017:QAK459018 QKG459017:QKG459018 QUC459017:QUC459018 RDY459017:RDY459018 RNU459017:RNU459018 RXQ459017:RXQ459018 SHM459017:SHM459018 SRI459017:SRI459018 TBE459017:TBE459018 TLA459017:TLA459018 TUW459017:TUW459018 UES459017:UES459018 UOO459017:UOO459018 UYK459017:UYK459018 VIG459017:VIG459018 VSC459017:VSC459018 WBY459017:WBY459018 WLU459017:WLU459018 WVQ459017:WVQ459018 I524553:I524554 JE524553:JE524554 TA524553:TA524554 ACW524553:ACW524554 AMS524553:AMS524554 AWO524553:AWO524554 BGK524553:BGK524554 BQG524553:BQG524554 CAC524553:CAC524554 CJY524553:CJY524554 CTU524553:CTU524554 DDQ524553:DDQ524554 DNM524553:DNM524554 DXI524553:DXI524554 EHE524553:EHE524554 ERA524553:ERA524554 FAW524553:FAW524554 FKS524553:FKS524554 FUO524553:FUO524554 GEK524553:GEK524554 GOG524553:GOG524554 GYC524553:GYC524554 HHY524553:HHY524554 HRU524553:HRU524554 IBQ524553:IBQ524554 ILM524553:ILM524554 IVI524553:IVI524554 JFE524553:JFE524554 JPA524553:JPA524554 JYW524553:JYW524554 KIS524553:KIS524554 KSO524553:KSO524554 LCK524553:LCK524554 LMG524553:LMG524554 LWC524553:LWC524554 MFY524553:MFY524554 MPU524553:MPU524554 MZQ524553:MZQ524554 NJM524553:NJM524554 NTI524553:NTI524554 ODE524553:ODE524554 ONA524553:ONA524554 OWW524553:OWW524554 PGS524553:PGS524554 PQO524553:PQO524554 QAK524553:QAK524554 QKG524553:QKG524554 QUC524553:QUC524554 RDY524553:RDY524554 RNU524553:RNU524554 RXQ524553:RXQ524554 SHM524553:SHM524554 SRI524553:SRI524554 TBE524553:TBE524554 TLA524553:TLA524554 TUW524553:TUW524554 UES524553:UES524554 UOO524553:UOO524554 UYK524553:UYK524554 VIG524553:VIG524554 VSC524553:VSC524554 WBY524553:WBY524554 WLU524553:WLU524554 WVQ524553:WVQ524554 I590089:I590090 JE590089:JE590090 TA590089:TA590090 ACW590089:ACW590090 AMS590089:AMS590090 AWO590089:AWO590090 BGK590089:BGK590090 BQG590089:BQG590090 CAC590089:CAC590090 CJY590089:CJY590090 CTU590089:CTU590090 DDQ590089:DDQ590090 DNM590089:DNM590090 DXI590089:DXI590090 EHE590089:EHE590090 ERA590089:ERA590090 FAW590089:FAW590090 FKS590089:FKS590090 FUO590089:FUO590090 GEK590089:GEK590090 GOG590089:GOG590090 GYC590089:GYC590090 HHY590089:HHY590090 HRU590089:HRU590090 IBQ590089:IBQ590090 ILM590089:ILM590090 IVI590089:IVI590090 JFE590089:JFE590090 JPA590089:JPA590090 JYW590089:JYW590090 KIS590089:KIS590090 KSO590089:KSO590090 LCK590089:LCK590090 LMG590089:LMG590090 LWC590089:LWC590090 MFY590089:MFY590090 MPU590089:MPU590090 MZQ590089:MZQ590090 NJM590089:NJM590090 NTI590089:NTI590090 ODE590089:ODE590090 ONA590089:ONA590090 OWW590089:OWW590090 PGS590089:PGS590090 PQO590089:PQO590090 QAK590089:QAK590090 QKG590089:QKG590090 QUC590089:QUC590090 RDY590089:RDY590090 RNU590089:RNU590090 RXQ590089:RXQ590090 SHM590089:SHM590090 SRI590089:SRI590090 TBE590089:TBE590090 TLA590089:TLA590090 TUW590089:TUW590090 UES590089:UES590090 UOO590089:UOO590090 UYK590089:UYK590090 VIG590089:VIG590090 VSC590089:VSC590090 WBY590089:WBY590090 WLU590089:WLU590090 WVQ590089:WVQ590090 I655625:I655626 JE655625:JE655626 TA655625:TA655626 ACW655625:ACW655626 AMS655625:AMS655626 AWO655625:AWO655626 BGK655625:BGK655626 BQG655625:BQG655626 CAC655625:CAC655626 CJY655625:CJY655626 CTU655625:CTU655626 DDQ655625:DDQ655626 DNM655625:DNM655626 DXI655625:DXI655626 EHE655625:EHE655626 ERA655625:ERA655626 FAW655625:FAW655626 FKS655625:FKS655626 FUO655625:FUO655626 GEK655625:GEK655626 GOG655625:GOG655626 GYC655625:GYC655626 HHY655625:HHY655626 HRU655625:HRU655626 IBQ655625:IBQ655626 ILM655625:ILM655626 IVI655625:IVI655626 JFE655625:JFE655626 JPA655625:JPA655626 JYW655625:JYW655626 KIS655625:KIS655626 KSO655625:KSO655626 LCK655625:LCK655626 LMG655625:LMG655626 LWC655625:LWC655626 MFY655625:MFY655626 MPU655625:MPU655626 MZQ655625:MZQ655626 NJM655625:NJM655626 NTI655625:NTI655626 ODE655625:ODE655626 ONA655625:ONA655626 OWW655625:OWW655626 PGS655625:PGS655626 PQO655625:PQO655626 QAK655625:QAK655626 QKG655625:QKG655626 QUC655625:QUC655626 RDY655625:RDY655626 RNU655625:RNU655626 RXQ655625:RXQ655626 SHM655625:SHM655626 SRI655625:SRI655626 TBE655625:TBE655626 TLA655625:TLA655626 TUW655625:TUW655626 UES655625:UES655626 UOO655625:UOO655626 UYK655625:UYK655626 VIG655625:VIG655626 VSC655625:VSC655626 WBY655625:WBY655626 WLU655625:WLU655626 WVQ655625:WVQ655626 I721161:I721162 JE721161:JE721162 TA721161:TA721162 ACW721161:ACW721162 AMS721161:AMS721162 AWO721161:AWO721162 BGK721161:BGK721162 BQG721161:BQG721162 CAC721161:CAC721162 CJY721161:CJY721162 CTU721161:CTU721162 DDQ721161:DDQ721162 DNM721161:DNM721162 DXI721161:DXI721162 EHE721161:EHE721162 ERA721161:ERA721162 FAW721161:FAW721162 FKS721161:FKS721162 FUO721161:FUO721162 GEK721161:GEK721162 GOG721161:GOG721162 GYC721161:GYC721162 HHY721161:HHY721162 HRU721161:HRU721162 IBQ721161:IBQ721162 ILM721161:ILM721162 IVI721161:IVI721162 JFE721161:JFE721162 JPA721161:JPA721162 JYW721161:JYW721162 KIS721161:KIS721162 KSO721161:KSO721162 LCK721161:LCK721162 LMG721161:LMG721162 LWC721161:LWC721162 MFY721161:MFY721162 MPU721161:MPU721162 MZQ721161:MZQ721162 NJM721161:NJM721162 NTI721161:NTI721162 ODE721161:ODE721162 ONA721161:ONA721162 OWW721161:OWW721162 PGS721161:PGS721162 PQO721161:PQO721162 QAK721161:QAK721162 QKG721161:QKG721162 QUC721161:QUC721162 RDY721161:RDY721162 RNU721161:RNU721162 RXQ721161:RXQ721162 SHM721161:SHM721162 SRI721161:SRI721162 TBE721161:TBE721162 TLA721161:TLA721162 TUW721161:TUW721162 UES721161:UES721162 UOO721161:UOO721162 UYK721161:UYK721162 VIG721161:VIG721162 VSC721161:VSC721162 WBY721161:WBY721162 WLU721161:WLU721162 WVQ721161:WVQ721162 I786697:I786698 JE786697:JE786698 TA786697:TA786698 ACW786697:ACW786698 AMS786697:AMS786698 AWO786697:AWO786698 BGK786697:BGK786698 BQG786697:BQG786698 CAC786697:CAC786698 CJY786697:CJY786698 CTU786697:CTU786698 DDQ786697:DDQ786698 DNM786697:DNM786698 DXI786697:DXI786698 EHE786697:EHE786698 ERA786697:ERA786698 FAW786697:FAW786698 FKS786697:FKS786698 FUO786697:FUO786698 GEK786697:GEK786698 GOG786697:GOG786698 GYC786697:GYC786698 HHY786697:HHY786698 HRU786697:HRU786698 IBQ786697:IBQ786698 ILM786697:ILM786698 IVI786697:IVI786698 JFE786697:JFE786698 JPA786697:JPA786698 JYW786697:JYW786698 KIS786697:KIS786698 KSO786697:KSO786698 LCK786697:LCK786698 LMG786697:LMG786698 LWC786697:LWC786698 MFY786697:MFY786698 MPU786697:MPU786698 MZQ786697:MZQ786698 NJM786697:NJM786698 NTI786697:NTI786698 ODE786697:ODE786698 ONA786697:ONA786698 OWW786697:OWW786698 PGS786697:PGS786698 PQO786697:PQO786698 QAK786697:QAK786698 QKG786697:QKG786698 QUC786697:QUC786698 RDY786697:RDY786698 RNU786697:RNU786698 RXQ786697:RXQ786698 SHM786697:SHM786698 SRI786697:SRI786698 TBE786697:TBE786698 TLA786697:TLA786698 TUW786697:TUW786698 UES786697:UES786698 UOO786697:UOO786698 UYK786697:UYK786698 VIG786697:VIG786698 VSC786697:VSC786698 WBY786697:WBY786698 WLU786697:WLU786698 WVQ786697:WVQ786698 I852233:I852234 JE852233:JE852234 TA852233:TA852234 ACW852233:ACW852234 AMS852233:AMS852234 AWO852233:AWO852234 BGK852233:BGK852234 BQG852233:BQG852234 CAC852233:CAC852234 CJY852233:CJY852234 CTU852233:CTU852234 DDQ852233:DDQ852234 DNM852233:DNM852234 DXI852233:DXI852234 EHE852233:EHE852234 ERA852233:ERA852234 FAW852233:FAW852234 FKS852233:FKS852234 FUO852233:FUO852234 GEK852233:GEK852234 GOG852233:GOG852234 GYC852233:GYC852234 HHY852233:HHY852234 HRU852233:HRU852234 IBQ852233:IBQ852234 ILM852233:ILM852234 IVI852233:IVI852234 JFE852233:JFE852234 JPA852233:JPA852234 JYW852233:JYW852234 KIS852233:KIS852234 KSO852233:KSO852234 LCK852233:LCK852234 LMG852233:LMG852234 LWC852233:LWC852234 MFY852233:MFY852234 MPU852233:MPU852234 MZQ852233:MZQ852234 NJM852233:NJM852234 NTI852233:NTI852234 ODE852233:ODE852234 ONA852233:ONA852234 OWW852233:OWW852234 PGS852233:PGS852234 PQO852233:PQO852234 QAK852233:QAK852234 QKG852233:QKG852234 QUC852233:QUC852234 RDY852233:RDY852234 RNU852233:RNU852234 RXQ852233:RXQ852234 SHM852233:SHM852234 SRI852233:SRI852234 TBE852233:TBE852234 TLA852233:TLA852234 TUW852233:TUW852234 UES852233:UES852234 UOO852233:UOO852234 UYK852233:UYK852234 VIG852233:VIG852234 VSC852233:VSC852234 WBY852233:WBY852234 WLU852233:WLU852234 WVQ852233:WVQ852234 I917769:I917770 JE917769:JE917770 TA917769:TA917770 ACW917769:ACW917770 AMS917769:AMS917770 AWO917769:AWO917770 BGK917769:BGK917770 BQG917769:BQG917770 CAC917769:CAC917770 CJY917769:CJY917770 CTU917769:CTU917770 DDQ917769:DDQ917770 DNM917769:DNM917770 DXI917769:DXI917770 EHE917769:EHE917770 ERA917769:ERA917770 FAW917769:FAW917770 FKS917769:FKS917770 FUO917769:FUO917770 GEK917769:GEK917770 GOG917769:GOG917770 GYC917769:GYC917770 HHY917769:HHY917770 HRU917769:HRU917770 IBQ917769:IBQ917770 ILM917769:ILM917770 IVI917769:IVI917770 JFE917769:JFE917770 JPA917769:JPA917770 JYW917769:JYW917770 KIS917769:KIS917770 KSO917769:KSO917770 LCK917769:LCK917770 LMG917769:LMG917770 LWC917769:LWC917770 MFY917769:MFY917770 MPU917769:MPU917770 MZQ917769:MZQ917770 NJM917769:NJM917770 NTI917769:NTI917770 ODE917769:ODE917770 ONA917769:ONA917770 OWW917769:OWW917770 PGS917769:PGS917770 PQO917769:PQO917770 QAK917769:QAK917770 QKG917769:QKG917770 QUC917769:QUC917770 RDY917769:RDY917770 RNU917769:RNU917770 RXQ917769:RXQ917770 SHM917769:SHM917770 SRI917769:SRI917770 TBE917769:TBE917770 TLA917769:TLA917770 TUW917769:TUW917770 UES917769:UES917770 UOO917769:UOO917770 UYK917769:UYK917770 VIG917769:VIG917770 VSC917769:VSC917770 WBY917769:WBY917770 WLU917769:WLU917770 WVQ917769:WVQ917770 I983305:I983306 JE983305:JE983306 TA983305:TA983306 ACW983305:ACW983306 AMS983305:AMS983306 AWO983305:AWO983306 BGK983305:BGK983306 BQG983305:BQG983306 CAC983305:CAC983306 CJY983305:CJY983306 CTU983305:CTU983306 DDQ983305:DDQ983306 DNM983305:DNM983306 DXI983305:DXI983306 EHE983305:EHE983306 ERA983305:ERA983306 FAW983305:FAW983306 FKS983305:FKS983306 FUO983305:FUO983306 GEK983305:GEK983306 GOG983305:GOG983306 GYC983305:GYC983306 HHY983305:HHY983306 HRU983305:HRU983306 IBQ983305:IBQ983306 ILM983305:ILM983306 IVI983305:IVI983306 JFE983305:JFE983306 JPA983305:JPA983306 JYW983305:JYW983306 KIS983305:KIS983306 KSO983305:KSO983306 LCK983305:LCK983306 LMG983305:LMG983306 LWC983305:LWC983306 MFY983305:MFY983306 MPU983305:MPU983306 MZQ983305:MZQ983306 NJM983305:NJM983306 NTI983305:NTI983306 ODE983305:ODE983306 ONA983305:ONA983306 OWW983305:OWW983306 PGS983305:PGS983306 PQO983305:PQO983306 QAK983305:QAK983306 QKG983305:QKG983306 QUC983305:QUC983306 RDY983305:RDY983306 RNU983305:RNU983306 RXQ983305:RXQ983306 SHM983305:SHM983306 SRI983305:SRI983306 TBE983305:TBE983306 TLA983305:TLA983306 TUW983305:TUW983306 UES983305:UES983306 UOO983305:UOO983306 UYK983305:UYK983306 VIG983305:VIG983306 VSC983305:VSC983306 WBY983305:WBY983306 WLU983305:WLU983306 WVQ983305:WVQ983306 WLU983324:WLU983326 JE269:JE272 TA269:TA272 ACW269:ACW272 AMS269:AMS272 AWO269:AWO272 BGK269:BGK272 BQG269:BQG272 CAC269:CAC272 CJY269:CJY272 CTU269:CTU272 DDQ269:DDQ272 DNM269:DNM272 DXI269:DXI272 EHE269:EHE272 ERA269:ERA272 FAW269:FAW272 FKS269:FKS272 FUO269:FUO272 GEK269:GEK272 GOG269:GOG272 GYC269:GYC272 HHY269:HHY272 HRU269:HRU272 IBQ269:IBQ272 ILM269:ILM272 IVI269:IVI272 JFE269:JFE272 JPA269:JPA272 JYW269:JYW272 KIS269:KIS272 KSO269:KSO272 LCK269:LCK272 LMG269:LMG272 LWC269:LWC272 MFY269:MFY272 MPU269:MPU272 MZQ269:MZQ272 NJM269:NJM272 NTI269:NTI272 ODE269:ODE272 ONA269:ONA272 OWW269:OWW272 PGS269:PGS272 PQO269:PQO272 QAK269:QAK272 QKG269:QKG272 QUC269:QUC272 RDY269:RDY272 RNU269:RNU272 RXQ269:RXQ272 SHM269:SHM272 SRI269:SRI272 TBE269:TBE272 TLA269:TLA272 TUW269:TUW272 UES269:UES272 UOO269:UOO272 UYK269:UYK272 VIG269:VIG272 VSC269:VSC272 WBY269:WBY272 WLU269:WLU272 WVQ269:WVQ272 I65804:I65807 JE65804:JE65807 TA65804:TA65807 ACW65804:ACW65807 AMS65804:AMS65807 AWO65804:AWO65807 BGK65804:BGK65807 BQG65804:BQG65807 CAC65804:CAC65807 CJY65804:CJY65807 CTU65804:CTU65807 DDQ65804:DDQ65807 DNM65804:DNM65807 DXI65804:DXI65807 EHE65804:EHE65807 ERA65804:ERA65807 FAW65804:FAW65807 FKS65804:FKS65807 FUO65804:FUO65807 GEK65804:GEK65807 GOG65804:GOG65807 GYC65804:GYC65807 HHY65804:HHY65807 HRU65804:HRU65807 IBQ65804:IBQ65807 ILM65804:ILM65807 IVI65804:IVI65807 JFE65804:JFE65807 JPA65804:JPA65807 JYW65804:JYW65807 KIS65804:KIS65807 KSO65804:KSO65807 LCK65804:LCK65807 LMG65804:LMG65807 LWC65804:LWC65807 MFY65804:MFY65807 MPU65804:MPU65807 MZQ65804:MZQ65807 NJM65804:NJM65807 NTI65804:NTI65807 ODE65804:ODE65807 ONA65804:ONA65807 OWW65804:OWW65807 PGS65804:PGS65807 PQO65804:PQO65807 QAK65804:QAK65807 QKG65804:QKG65807 QUC65804:QUC65807 RDY65804:RDY65807 RNU65804:RNU65807 RXQ65804:RXQ65807 SHM65804:SHM65807 SRI65804:SRI65807 TBE65804:TBE65807 TLA65804:TLA65807 TUW65804:TUW65807 UES65804:UES65807 UOO65804:UOO65807 UYK65804:UYK65807 VIG65804:VIG65807 VSC65804:VSC65807 WBY65804:WBY65807 WLU65804:WLU65807 WVQ65804:WVQ65807 I131340:I131343 JE131340:JE131343 TA131340:TA131343 ACW131340:ACW131343 AMS131340:AMS131343 AWO131340:AWO131343 BGK131340:BGK131343 BQG131340:BQG131343 CAC131340:CAC131343 CJY131340:CJY131343 CTU131340:CTU131343 DDQ131340:DDQ131343 DNM131340:DNM131343 DXI131340:DXI131343 EHE131340:EHE131343 ERA131340:ERA131343 FAW131340:FAW131343 FKS131340:FKS131343 FUO131340:FUO131343 GEK131340:GEK131343 GOG131340:GOG131343 GYC131340:GYC131343 HHY131340:HHY131343 HRU131340:HRU131343 IBQ131340:IBQ131343 ILM131340:ILM131343 IVI131340:IVI131343 JFE131340:JFE131343 JPA131340:JPA131343 JYW131340:JYW131343 KIS131340:KIS131343 KSO131340:KSO131343 LCK131340:LCK131343 LMG131340:LMG131343 LWC131340:LWC131343 MFY131340:MFY131343 MPU131340:MPU131343 MZQ131340:MZQ131343 NJM131340:NJM131343 NTI131340:NTI131343 ODE131340:ODE131343 ONA131340:ONA131343 OWW131340:OWW131343 PGS131340:PGS131343 PQO131340:PQO131343 QAK131340:QAK131343 QKG131340:QKG131343 QUC131340:QUC131343 RDY131340:RDY131343 RNU131340:RNU131343 RXQ131340:RXQ131343 SHM131340:SHM131343 SRI131340:SRI131343 TBE131340:TBE131343 TLA131340:TLA131343 TUW131340:TUW131343 UES131340:UES131343 UOO131340:UOO131343 UYK131340:UYK131343 VIG131340:VIG131343 VSC131340:VSC131343 WBY131340:WBY131343 WLU131340:WLU131343 WVQ131340:WVQ131343 I196876:I196879 JE196876:JE196879 TA196876:TA196879 ACW196876:ACW196879 AMS196876:AMS196879 AWO196876:AWO196879 BGK196876:BGK196879 BQG196876:BQG196879 CAC196876:CAC196879 CJY196876:CJY196879 CTU196876:CTU196879 DDQ196876:DDQ196879 DNM196876:DNM196879 DXI196876:DXI196879 EHE196876:EHE196879 ERA196876:ERA196879 FAW196876:FAW196879 FKS196876:FKS196879 FUO196876:FUO196879 GEK196876:GEK196879 GOG196876:GOG196879 GYC196876:GYC196879 HHY196876:HHY196879 HRU196876:HRU196879 IBQ196876:IBQ196879 ILM196876:ILM196879 IVI196876:IVI196879 JFE196876:JFE196879 JPA196876:JPA196879 JYW196876:JYW196879 KIS196876:KIS196879 KSO196876:KSO196879 LCK196876:LCK196879 LMG196876:LMG196879 LWC196876:LWC196879 MFY196876:MFY196879 MPU196876:MPU196879 MZQ196876:MZQ196879 NJM196876:NJM196879 NTI196876:NTI196879 ODE196876:ODE196879 ONA196876:ONA196879 OWW196876:OWW196879 PGS196876:PGS196879 PQO196876:PQO196879 QAK196876:QAK196879 QKG196876:QKG196879 QUC196876:QUC196879 RDY196876:RDY196879 RNU196876:RNU196879 RXQ196876:RXQ196879 SHM196876:SHM196879 SRI196876:SRI196879 TBE196876:TBE196879 TLA196876:TLA196879 TUW196876:TUW196879 UES196876:UES196879 UOO196876:UOO196879 UYK196876:UYK196879 VIG196876:VIG196879 VSC196876:VSC196879 WBY196876:WBY196879 WLU196876:WLU196879 WVQ196876:WVQ196879 I262412:I262415 JE262412:JE262415 TA262412:TA262415 ACW262412:ACW262415 AMS262412:AMS262415 AWO262412:AWO262415 BGK262412:BGK262415 BQG262412:BQG262415 CAC262412:CAC262415 CJY262412:CJY262415 CTU262412:CTU262415 DDQ262412:DDQ262415 DNM262412:DNM262415 DXI262412:DXI262415 EHE262412:EHE262415 ERA262412:ERA262415 FAW262412:FAW262415 FKS262412:FKS262415 FUO262412:FUO262415 GEK262412:GEK262415 GOG262412:GOG262415 GYC262412:GYC262415 HHY262412:HHY262415 HRU262412:HRU262415 IBQ262412:IBQ262415 ILM262412:ILM262415 IVI262412:IVI262415 JFE262412:JFE262415 JPA262412:JPA262415 JYW262412:JYW262415 KIS262412:KIS262415 KSO262412:KSO262415 LCK262412:LCK262415 LMG262412:LMG262415 LWC262412:LWC262415 MFY262412:MFY262415 MPU262412:MPU262415 MZQ262412:MZQ262415 NJM262412:NJM262415 NTI262412:NTI262415 ODE262412:ODE262415 ONA262412:ONA262415 OWW262412:OWW262415 PGS262412:PGS262415 PQO262412:PQO262415 QAK262412:QAK262415 QKG262412:QKG262415 QUC262412:QUC262415 RDY262412:RDY262415 RNU262412:RNU262415 RXQ262412:RXQ262415 SHM262412:SHM262415 SRI262412:SRI262415 TBE262412:TBE262415 TLA262412:TLA262415 TUW262412:TUW262415 UES262412:UES262415 UOO262412:UOO262415 UYK262412:UYK262415 VIG262412:VIG262415 VSC262412:VSC262415 WBY262412:WBY262415 WLU262412:WLU262415 WVQ262412:WVQ262415 I327948:I327951 JE327948:JE327951 TA327948:TA327951 ACW327948:ACW327951 AMS327948:AMS327951 AWO327948:AWO327951 BGK327948:BGK327951 BQG327948:BQG327951 CAC327948:CAC327951 CJY327948:CJY327951 CTU327948:CTU327951 DDQ327948:DDQ327951 DNM327948:DNM327951 DXI327948:DXI327951 EHE327948:EHE327951 ERA327948:ERA327951 FAW327948:FAW327951 FKS327948:FKS327951 FUO327948:FUO327951 GEK327948:GEK327951 GOG327948:GOG327951 GYC327948:GYC327951 HHY327948:HHY327951 HRU327948:HRU327951 IBQ327948:IBQ327951 ILM327948:ILM327951 IVI327948:IVI327951 JFE327948:JFE327951 JPA327948:JPA327951 JYW327948:JYW327951 KIS327948:KIS327951 KSO327948:KSO327951 LCK327948:LCK327951 LMG327948:LMG327951 LWC327948:LWC327951 MFY327948:MFY327951 MPU327948:MPU327951 MZQ327948:MZQ327951 NJM327948:NJM327951 NTI327948:NTI327951 ODE327948:ODE327951 ONA327948:ONA327951 OWW327948:OWW327951 PGS327948:PGS327951 PQO327948:PQO327951 QAK327948:QAK327951 QKG327948:QKG327951 QUC327948:QUC327951 RDY327948:RDY327951 RNU327948:RNU327951 RXQ327948:RXQ327951 SHM327948:SHM327951 SRI327948:SRI327951 TBE327948:TBE327951 TLA327948:TLA327951 TUW327948:TUW327951 UES327948:UES327951 UOO327948:UOO327951 UYK327948:UYK327951 VIG327948:VIG327951 VSC327948:VSC327951 WBY327948:WBY327951 WLU327948:WLU327951 WVQ327948:WVQ327951 I393484:I393487 JE393484:JE393487 TA393484:TA393487 ACW393484:ACW393487 AMS393484:AMS393487 AWO393484:AWO393487 BGK393484:BGK393487 BQG393484:BQG393487 CAC393484:CAC393487 CJY393484:CJY393487 CTU393484:CTU393487 DDQ393484:DDQ393487 DNM393484:DNM393487 DXI393484:DXI393487 EHE393484:EHE393487 ERA393484:ERA393487 FAW393484:FAW393487 FKS393484:FKS393487 FUO393484:FUO393487 GEK393484:GEK393487 GOG393484:GOG393487 GYC393484:GYC393487 HHY393484:HHY393487 HRU393484:HRU393487 IBQ393484:IBQ393487 ILM393484:ILM393487 IVI393484:IVI393487 JFE393484:JFE393487 JPA393484:JPA393487 JYW393484:JYW393487 KIS393484:KIS393487 KSO393484:KSO393487 LCK393484:LCK393487 LMG393484:LMG393487 LWC393484:LWC393487 MFY393484:MFY393487 MPU393484:MPU393487 MZQ393484:MZQ393487 NJM393484:NJM393487 NTI393484:NTI393487 ODE393484:ODE393487 ONA393484:ONA393487 OWW393484:OWW393487 PGS393484:PGS393487 PQO393484:PQO393487 QAK393484:QAK393487 QKG393484:QKG393487 QUC393484:QUC393487 RDY393484:RDY393487 RNU393484:RNU393487 RXQ393484:RXQ393487 SHM393484:SHM393487 SRI393484:SRI393487 TBE393484:TBE393487 TLA393484:TLA393487 TUW393484:TUW393487 UES393484:UES393487 UOO393484:UOO393487 UYK393484:UYK393487 VIG393484:VIG393487 VSC393484:VSC393487 WBY393484:WBY393487 WLU393484:WLU393487 WVQ393484:WVQ393487 I459020:I459023 JE459020:JE459023 TA459020:TA459023 ACW459020:ACW459023 AMS459020:AMS459023 AWO459020:AWO459023 BGK459020:BGK459023 BQG459020:BQG459023 CAC459020:CAC459023 CJY459020:CJY459023 CTU459020:CTU459023 DDQ459020:DDQ459023 DNM459020:DNM459023 DXI459020:DXI459023 EHE459020:EHE459023 ERA459020:ERA459023 FAW459020:FAW459023 FKS459020:FKS459023 FUO459020:FUO459023 GEK459020:GEK459023 GOG459020:GOG459023 GYC459020:GYC459023 HHY459020:HHY459023 HRU459020:HRU459023 IBQ459020:IBQ459023 ILM459020:ILM459023 IVI459020:IVI459023 JFE459020:JFE459023 JPA459020:JPA459023 JYW459020:JYW459023 KIS459020:KIS459023 KSO459020:KSO459023 LCK459020:LCK459023 LMG459020:LMG459023 LWC459020:LWC459023 MFY459020:MFY459023 MPU459020:MPU459023 MZQ459020:MZQ459023 NJM459020:NJM459023 NTI459020:NTI459023 ODE459020:ODE459023 ONA459020:ONA459023 OWW459020:OWW459023 PGS459020:PGS459023 PQO459020:PQO459023 QAK459020:QAK459023 QKG459020:QKG459023 QUC459020:QUC459023 RDY459020:RDY459023 RNU459020:RNU459023 RXQ459020:RXQ459023 SHM459020:SHM459023 SRI459020:SRI459023 TBE459020:TBE459023 TLA459020:TLA459023 TUW459020:TUW459023 UES459020:UES459023 UOO459020:UOO459023 UYK459020:UYK459023 VIG459020:VIG459023 VSC459020:VSC459023 WBY459020:WBY459023 WLU459020:WLU459023 WVQ459020:WVQ459023 I524556:I524559 JE524556:JE524559 TA524556:TA524559 ACW524556:ACW524559 AMS524556:AMS524559 AWO524556:AWO524559 BGK524556:BGK524559 BQG524556:BQG524559 CAC524556:CAC524559 CJY524556:CJY524559 CTU524556:CTU524559 DDQ524556:DDQ524559 DNM524556:DNM524559 DXI524556:DXI524559 EHE524556:EHE524559 ERA524556:ERA524559 FAW524556:FAW524559 FKS524556:FKS524559 FUO524556:FUO524559 GEK524556:GEK524559 GOG524556:GOG524559 GYC524556:GYC524559 HHY524556:HHY524559 HRU524556:HRU524559 IBQ524556:IBQ524559 ILM524556:ILM524559 IVI524556:IVI524559 JFE524556:JFE524559 JPA524556:JPA524559 JYW524556:JYW524559 KIS524556:KIS524559 KSO524556:KSO524559 LCK524556:LCK524559 LMG524556:LMG524559 LWC524556:LWC524559 MFY524556:MFY524559 MPU524556:MPU524559 MZQ524556:MZQ524559 NJM524556:NJM524559 NTI524556:NTI524559 ODE524556:ODE524559 ONA524556:ONA524559 OWW524556:OWW524559 PGS524556:PGS524559 PQO524556:PQO524559 QAK524556:QAK524559 QKG524556:QKG524559 QUC524556:QUC524559 RDY524556:RDY524559 RNU524556:RNU524559 RXQ524556:RXQ524559 SHM524556:SHM524559 SRI524556:SRI524559 TBE524556:TBE524559 TLA524556:TLA524559 TUW524556:TUW524559 UES524556:UES524559 UOO524556:UOO524559 UYK524556:UYK524559 VIG524556:VIG524559 VSC524556:VSC524559 WBY524556:WBY524559 WLU524556:WLU524559 WVQ524556:WVQ524559 I590092:I590095 JE590092:JE590095 TA590092:TA590095 ACW590092:ACW590095 AMS590092:AMS590095 AWO590092:AWO590095 BGK590092:BGK590095 BQG590092:BQG590095 CAC590092:CAC590095 CJY590092:CJY590095 CTU590092:CTU590095 DDQ590092:DDQ590095 DNM590092:DNM590095 DXI590092:DXI590095 EHE590092:EHE590095 ERA590092:ERA590095 FAW590092:FAW590095 FKS590092:FKS590095 FUO590092:FUO590095 GEK590092:GEK590095 GOG590092:GOG590095 GYC590092:GYC590095 HHY590092:HHY590095 HRU590092:HRU590095 IBQ590092:IBQ590095 ILM590092:ILM590095 IVI590092:IVI590095 JFE590092:JFE590095 JPA590092:JPA590095 JYW590092:JYW590095 KIS590092:KIS590095 KSO590092:KSO590095 LCK590092:LCK590095 LMG590092:LMG590095 LWC590092:LWC590095 MFY590092:MFY590095 MPU590092:MPU590095 MZQ590092:MZQ590095 NJM590092:NJM590095 NTI590092:NTI590095 ODE590092:ODE590095 ONA590092:ONA590095 OWW590092:OWW590095 PGS590092:PGS590095 PQO590092:PQO590095 QAK590092:QAK590095 QKG590092:QKG590095 QUC590092:QUC590095 RDY590092:RDY590095 RNU590092:RNU590095 RXQ590092:RXQ590095 SHM590092:SHM590095 SRI590092:SRI590095 TBE590092:TBE590095 TLA590092:TLA590095 TUW590092:TUW590095 UES590092:UES590095 UOO590092:UOO590095 UYK590092:UYK590095 VIG590092:VIG590095 VSC590092:VSC590095 WBY590092:WBY590095 WLU590092:WLU590095 WVQ590092:WVQ590095 I655628:I655631 JE655628:JE655631 TA655628:TA655631 ACW655628:ACW655631 AMS655628:AMS655631 AWO655628:AWO655631 BGK655628:BGK655631 BQG655628:BQG655631 CAC655628:CAC655631 CJY655628:CJY655631 CTU655628:CTU655631 DDQ655628:DDQ655631 DNM655628:DNM655631 DXI655628:DXI655631 EHE655628:EHE655631 ERA655628:ERA655631 FAW655628:FAW655631 FKS655628:FKS655631 FUO655628:FUO655631 GEK655628:GEK655631 GOG655628:GOG655631 GYC655628:GYC655631 HHY655628:HHY655631 HRU655628:HRU655631 IBQ655628:IBQ655631 ILM655628:ILM655631 IVI655628:IVI655631 JFE655628:JFE655631 JPA655628:JPA655631 JYW655628:JYW655631 KIS655628:KIS655631 KSO655628:KSO655631 LCK655628:LCK655631 LMG655628:LMG655631 LWC655628:LWC655631 MFY655628:MFY655631 MPU655628:MPU655631 MZQ655628:MZQ655631 NJM655628:NJM655631 NTI655628:NTI655631 ODE655628:ODE655631 ONA655628:ONA655631 OWW655628:OWW655631 PGS655628:PGS655631 PQO655628:PQO655631 QAK655628:QAK655631 QKG655628:QKG655631 QUC655628:QUC655631 RDY655628:RDY655631 RNU655628:RNU655631 RXQ655628:RXQ655631 SHM655628:SHM655631 SRI655628:SRI655631 TBE655628:TBE655631 TLA655628:TLA655631 TUW655628:TUW655631 UES655628:UES655631 UOO655628:UOO655631 UYK655628:UYK655631 VIG655628:VIG655631 VSC655628:VSC655631 WBY655628:WBY655631 WLU655628:WLU655631 WVQ655628:WVQ655631 I721164:I721167 JE721164:JE721167 TA721164:TA721167 ACW721164:ACW721167 AMS721164:AMS721167 AWO721164:AWO721167 BGK721164:BGK721167 BQG721164:BQG721167 CAC721164:CAC721167 CJY721164:CJY721167 CTU721164:CTU721167 DDQ721164:DDQ721167 DNM721164:DNM721167 DXI721164:DXI721167 EHE721164:EHE721167 ERA721164:ERA721167 FAW721164:FAW721167 FKS721164:FKS721167 FUO721164:FUO721167 GEK721164:GEK721167 GOG721164:GOG721167 GYC721164:GYC721167 HHY721164:HHY721167 HRU721164:HRU721167 IBQ721164:IBQ721167 ILM721164:ILM721167 IVI721164:IVI721167 JFE721164:JFE721167 JPA721164:JPA721167 JYW721164:JYW721167 KIS721164:KIS721167 KSO721164:KSO721167 LCK721164:LCK721167 LMG721164:LMG721167 LWC721164:LWC721167 MFY721164:MFY721167 MPU721164:MPU721167 MZQ721164:MZQ721167 NJM721164:NJM721167 NTI721164:NTI721167 ODE721164:ODE721167 ONA721164:ONA721167 OWW721164:OWW721167 PGS721164:PGS721167 PQO721164:PQO721167 QAK721164:QAK721167 QKG721164:QKG721167 QUC721164:QUC721167 RDY721164:RDY721167 RNU721164:RNU721167 RXQ721164:RXQ721167 SHM721164:SHM721167 SRI721164:SRI721167 TBE721164:TBE721167 TLA721164:TLA721167 TUW721164:TUW721167 UES721164:UES721167 UOO721164:UOO721167 UYK721164:UYK721167 VIG721164:VIG721167 VSC721164:VSC721167 WBY721164:WBY721167 WLU721164:WLU721167 WVQ721164:WVQ721167 I786700:I786703 JE786700:JE786703 TA786700:TA786703 ACW786700:ACW786703 AMS786700:AMS786703 AWO786700:AWO786703 BGK786700:BGK786703 BQG786700:BQG786703 CAC786700:CAC786703 CJY786700:CJY786703 CTU786700:CTU786703 DDQ786700:DDQ786703 DNM786700:DNM786703 DXI786700:DXI786703 EHE786700:EHE786703 ERA786700:ERA786703 FAW786700:FAW786703 FKS786700:FKS786703 FUO786700:FUO786703 GEK786700:GEK786703 GOG786700:GOG786703 GYC786700:GYC786703 HHY786700:HHY786703 HRU786700:HRU786703 IBQ786700:IBQ786703 ILM786700:ILM786703 IVI786700:IVI786703 JFE786700:JFE786703 JPA786700:JPA786703 JYW786700:JYW786703 KIS786700:KIS786703 KSO786700:KSO786703 LCK786700:LCK786703 LMG786700:LMG786703 LWC786700:LWC786703 MFY786700:MFY786703 MPU786700:MPU786703 MZQ786700:MZQ786703 NJM786700:NJM786703 NTI786700:NTI786703 ODE786700:ODE786703 ONA786700:ONA786703 OWW786700:OWW786703 PGS786700:PGS786703 PQO786700:PQO786703 QAK786700:QAK786703 QKG786700:QKG786703 QUC786700:QUC786703 RDY786700:RDY786703 RNU786700:RNU786703 RXQ786700:RXQ786703 SHM786700:SHM786703 SRI786700:SRI786703 TBE786700:TBE786703 TLA786700:TLA786703 TUW786700:TUW786703 UES786700:UES786703 UOO786700:UOO786703 UYK786700:UYK786703 VIG786700:VIG786703 VSC786700:VSC786703 WBY786700:WBY786703 WLU786700:WLU786703 WVQ786700:WVQ786703 I852236:I852239 JE852236:JE852239 TA852236:TA852239 ACW852236:ACW852239 AMS852236:AMS852239 AWO852236:AWO852239 BGK852236:BGK852239 BQG852236:BQG852239 CAC852236:CAC852239 CJY852236:CJY852239 CTU852236:CTU852239 DDQ852236:DDQ852239 DNM852236:DNM852239 DXI852236:DXI852239 EHE852236:EHE852239 ERA852236:ERA852239 FAW852236:FAW852239 FKS852236:FKS852239 FUO852236:FUO852239 GEK852236:GEK852239 GOG852236:GOG852239 GYC852236:GYC852239 HHY852236:HHY852239 HRU852236:HRU852239 IBQ852236:IBQ852239 ILM852236:ILM852239 IVI852236:IVI852239 JFE852236:JFE852239 JPA852236:JPA852239 JYW852236:JYW852239 KIS852236:KIS852239 KSO852236:KSO852239 LCK852236:LCK852239 LMG852236:LMG852239 LWC852236:LWC852239 MFY852236:MFY852239 MPU852236:MPU852239 MZQ852236:MZQ852239 NJM852236:NJM852239 NTI852236:NTI852239 ODE852236:ODE852239 ONA852236:ONA852239 OWW852236:OWW852239 PGS852236:PGS852239 PQO852236:PQO852239 QAK852236:QAK852239 QKG852236:QKG852239 QUC852236:QUC852239 RDY852236:RDY852239 RNU852236:RNU852239 RXQ852236:RXQ852239 SHM852236:SHM852239 SRI852236:SRI852239 TBE852236:TBE852239 TLA852236:TLA852239 TUW852236:TUW852239 UES852236:UES852239 UOO852236:UOO852239 UYK852236:UYK852239 VIG852236:VIG852239 VSC852236:VSC852239 WBY852236:WBY852239 WLU852236:WLU852239 WVQ852236:WVQ852239 I917772:I917775 JE917772:JE917775 TA917772:TA917775 ACW917772:ACW917775 AMS917772:AMS917775 AWO917772:AWO917775 BGK917772:BGK917775 BQG917772:BQG917775 CAC917772:CAC917775 CJY917772:CJY917775 CTU917772:CTU917775 DDQ917772:DDQ917775 DNM917772:DNM917775 DXI917772:DXI917775 EHE917772:EHE917775 ERA917772:ERA917775 FAW917772:FAW917775 FKS917772:FKS917775 FUO917772:FUO917775 GEK917772:GEK917775 GOG917772:GOG917775 GYC917772:GYC917775 HHY917772:HHY917775 HRU917772:HRU917775 IBQ917772:IBQ917775 ILM917772:ILM917775 IVI917772:IVI917775 JFE917772:JFE917775 JPA917772:JPA917775 JYW917772:JYW917775 KIS917772:KIS917775 KSO917772:KSO917775 LCK917772:LCK917775 LMG917772:LMG917775 LWC917772:LWC917775 MFY917772:MFY917775 MPU917772:MPU917775 MZQ917772:MZQ917775 NJM917772:NJM917775 NTI917772:NTI917775 ODE917772:ODE917775 ONA917772:ONA917775 OWW917772:OWW917775 PGS917772:PGS917775 PQO917772:PQO917775 QAK917772:QAK917775 QKG917772:QKG917775 QUC917772:QUC917775 RDY917772:RDY917775 RNU917772:RNU917775 RXQ917772:RXQ917775 SHM917772:SHM917775 SRI917772:SRI917775 TBE917772:TBE917775 TLA917772:TLA917775 TUW917772:TUW917775 UES917772:UES917775 UOO917772:UOO917775 UYK917772:UYK917775 VIG917772:VIG917775 VSC917772:VSC917775 WBY917772:WBY917775 WLU917772:WLU917775 WVQ917772:WVQ917775 I983308:I983311 JE983308:JE983311 TA983308:TA983311 ACW983308:ACW983311 AMS983308:AMS983311 AWO983308:AWO983311 BGK983308:BGK983311 BQG983308:BQG983311 CAC983308:CAC983311 CJY983308:CJY983311 CTU983308:CTU983311 DDQ983308:DDQ983311 DNM983308:DNM983311 DXI983308:DXI983311 EHE983308:EHE983311 ERA983308:ERA983311 FAW983308:FAW983311 FKS983308:FKS983311 FUO983308:FUO983311 GEK983308:GEK983311 GOG983308:GOG983311 GYC983308:GYC983311 HHY983308:HHY983311 HRU983308:HRU983311 IBQ983308:IBQ983311 ILM983308:ILM983311 IVI983308:IVI983311 JFE983308:JFE983311 JPA983308:JPA983311 JYW983308:JYW983311 KIS983308:KIS983311 KSO983308:KSO983311 LCK983308:LCK983311 LMG983308:LMG983311 LWC983308:LWC983311 MFY983308:MFY983311 MPU983308:MPU983311 MZQ983308:MZQ983311 NJM983308:NJM983311 NTI983308:NTI983311 ODE983308:ODE983311 ONA983308:ONA983311 OWW983308:OWW983311 PGS983308:PGS983311 PQO983308:PQO983311 QAK983308:QAK983311 QKG983308:QKG983311 QUC983308:QUC983311 RDY983308:RDY983311 RNU983308:RNU983311 RXQ983308:RXQ983311 SHM983308:SHM983311 SRI983308:SRI983311 TBE983308:TBE983311 TLA983308:TLA983311 TUW983308:TUW983311 UES983308:UES983311 UOO983308:UOO983311 UYK983308:UYK983311 VIG983308:VIG983311 VSC983308:VSC983311 WBY983308:WBY983311 WLU983308:WLU983311 WVQ983308:WVQ983311 WVQ983324:WVQ983326 JE285:JE287 TA285:TA287 ACW285:ACW287 AMS285:AMS287 AWO285:AWO287 BGK285:BGK287 BQG285:BQG287 CAC285:CAC287 CJY285:CJY287 CTU285:CTU287 DDQ285:DDQ287 DNM285:DNM287 DXI285:DXI287 EHE285:EHE287 ERA285:ERA287 FAW285:FAW287 FKS285:FKS287 FUO285:FUO287 GEK285:GEK287 GOG285:GOG287 GYC285:GYC287 HHY285:HHY287 HRU285:HRU287 IBQ285:IBQ287 ILM285:ILM287 IVI285:IVI287 JFE285:JFE287 JPA285:JPA287 JYW285:JYW287 KIS285:KIS287 KSO285:KSO287 LCK285:LCK287 LMG285:LMG287 LWC285:LWC287 MFY285:MFY287 MPU285:MPU287 MZQ285:MZQ287 NJM285:NJM287 NTI285:NTI287 ODE285:ODE287 ONA285:ONA287 OWW285:OWW287 PGS285:PGS287 PQO285:PQO287 QAK285:QAK287 QKG285:QKG287 QUC285:QUC287 RDY285:RDY287 RNU285:RNU287 RXQ285:RXQ287 SHM285:SHM287 SRI285:SRI287 TBE285:TBE287 TLA285:TLA287 TUW285:TUW287 UES285:UES287 UOO285:UOO287 UYK285:UYK287 VIG285:VIG287 VSC285:VSC287 WBY285:WBY287 WLU285:WLU287 WVQ285:WVQ287 I65820:I65822 JE65820:JE65822 TA65820:TA65822 ACW65820:ACW65822 AMS65820:AMS65822 AWO65820:AWO65822 BGK65820:BGK65822 BQG65820:BQG65822 CAC65820:CAC65822 CJY65820:CJY65822 CTU65820:CTU65822 DDQ65820:DDQ65822 DNM65820:DNM65822 DXI65820:DXI65822 EHE65820:EHE65822 ERA65820:ERA65822 FAW65820:FAW65822 FKS65820:FKS65822 FUO65820:FUO65822 GEK65820:GEK65822 GOG65820:GOG65822 GYC65820:GYC65822 HHY65820:HHY65822 HRU65820:HRU65822 IBQ65820:IBQ65822 ILM65820:ILM65822 IVI65820:IVI65822 JFE65820:JFE65822 JPA65820:JPA65822 JYW65820:JYW65822 KIS65820:KIS65822 KSO65820:KSO65822 LCK65820:LCK65822 LMG65820:LMG65822 LWC65820:LWC65822 MFY65820:MFY65822 MPU65820:MPU65822 MZQ65820:MZQ65822 NJM65820:NJM65822 NTI65820:NTI65822 ODE65820:ODE65822 ONA65820:ONA65822 OWW65820:OWW65822 PGS65820:PGS65822 PQO65820:PQO65822 QAK65820:QAK65822 QKG65820:QKG65822 QUC65820:QUC65822 RDY65820:RDY65822 RNU65820:RNU65822 RXQ65820:RXQ65822 SHM65820:SHM65822 SRI65820:SRI65822 TBE65820:TBE65822 TLA65820:TLA65822 TUW65820:TUW65822 UES65820:UES65822 UOO65820:UOO65822 UYK65820:UYK65822 VIG65820:VIG65822 VSC65820:VSC65822 WBY65820:WBY65822 WLU65820:WLU65822 WVQ65820:WVQ65822 I131356:I131358 JE131356:JE131358 TA131356:TA131358 ACW131356:ACW131358 AMS131356:AMS131358 AWO131356:AWO131358 BGK131356:BGK131358 BQG131356:BQG131358 CAC131356:CAC131358 CJY131356:CJY131358 CTU131356:CTU131358 DDQ131356:DDQ131358 DNM131356:DNM131358 DXI131356:DXI131358 EHE131356:EHE131358 ERA131356:ERA131358 FAW131356:FAW131358 FKS131356:FKS131358 FUO131356:FUO131358 GEK131356:GEK131358 GOG131356:GOG131358 GYC131356:GYC131358 HHY131356:HHY131358 HRU131356:HRU131358 IBQ131356:IBQ131358 ILM131356:ILM131358 IVI131356:IVI131358 JFE131356:JFE131358 JPA131356:JPA131358 JYW131356:JYW131358 KIS131356:KIS131358 KSO131356:KSO131358 LCK131356:LCK131358 LMG131356:LMG131358 LWC131356:LWC131358 MFY131356:MFY131358 MPU131356:MPU131358 MZQ131356:MZQ131358 NJM131356:NJM131358 NTI131356:NTI131358 ODE131356:ODE131358 ONA131356:ONA131358 OWW131356:OWW131358 PGS131356:PGS131358 PQO131356:PQO131358 QAK131356:QAK131358 QKG131356:QKG131358 QUC131356:QUC131358 RDY131356:RDY131358 RNU131356:RNU131358 RXQ131356:RXQ131358 SHM131356:SHM131358 SRI131356:SRI131358 TBE131356:TBE131358 TLA131356:TLA131358 TUW131356:TUW131358 UES131356:UES131358 UOO131356:UOO131358 UYK131356:UYK131358 VIG131356:VIG131358 VSC131356:VSC131358 WBY131356:WBY131358 WLU131356:WLU131358 WVQ131356:WVQ131358 I196892:I196894 JE196892:JE196894 TA196892:TA196894 ACW196892:ACW196894 AMS196892:AMS196894 AWO196892:AWO196894 BGK196892:BGK196894 BQG196892:BQG196894 CAC196892:CAC196894 CJY196892:CJY196894 CTU196892:CTU196894 DDQ196892:DDQ196894 DNM196892:DNM196894 DXI196892:DXI196894 EHE196892:EHE196894 ERA196892:ERA196894 FAW196892:FAW196894 FKS196892:FKS196894 FUO196892:FUO196894 GEK196892:GEK196894 GOG196892:GOG196894 GYC196892:GYC196894 HHY196892:HHY196894 HRU196892:HRU196894 IBQ196892:IBQ196894 ILM196892:ILM196894 IVI196892:IVI196894 JFE196892:JFE196894 JPA196892:JPA196894 JYW196892:JYW196894 KIS196892:KIS196894 KSO196892:KSO196894 LCK196892:LCK196894 LMG196892:LMG196894 LWC196892:LWC196894 MFY196892:MFY196894 MPU196892:MPU196894 MZQ196892:MZQ196894 NJM196892:NJM196894 NTI196892:NTI196894 ODE196892:ODE196894 ONA196892:ONA196894 OWW196892:OWW196894 PGS196892:PGS196894 PQO196892:PQO196894 QAK196892:QAK196894 QKG196892:QKG196894 QUC196892:QUC196894 RDY196892:RDY196894 RNU196892:RNU196894 RXQ196892:RXQ196894 SHM196892:SHM196894 SRI196892:SRI196894 TBE196892:TBE196894 TLA196892:TLA196894 TUW196892:TUW196894 UES196892:UES196894 UOO196892:UOO196894 UYK196892:UYK196894 VIG196892:VIG196894 VSC196892:VSC196894 WBY196892:WBY196894 WLU196892:WLU196894 WVQ196892:WVQ196894 I262428:I262430 JE262428:JE262430 TA262428:TA262430 ACW262428:ACW262430 AMS262428:AMS262430 AWO262428:AWO262430 BGK262428:BGK262430 BQG262428:BQG262430 CAC262428:CAC262430 CJY262428:CJY262430 CTU262428:CTU262430 DDQ262428:DDQ262430 DNM262428:DNM262430 DXI262428:DXI262430 EHE262428:EHE262430 ERA262428:ERA262430 FAW262428:FAW262430 FKS262428:FKS262430 FUO262428:FUO262430 GEK262428:GEK262430 GOG262428:GOG262430 GYC262428:GYC262430 HHY262428:HHY262430 HRU262428:HRU262430 IBQ262428:IBQ262430 ILM262428:ILM262430 IVI262428:IVI262430 JFE262428:JFE262430 JPA262428:JPA262430 JYW262428:JYW262430 KIS262428:KIS262430 KSO262428:KSO262430 LCK262428:LCK262430 LMG262428:LMG262430 LWC262428:LWC262430 MFY262428:MFY262430 MPU262428:MPU262430 MZQ262428:MZQ262430 NJM262428:NJM262430 NTI262428:NTI262430 ODE262428:ODE262430 ONA262428:ONA262430 OWW262428:OWW262430 PGS262428:PGS262430 PQO262428:PQO262430 QAK262428:QAK262430 QKG262428:QKG262430 QUC262428:QUC262430 RDY262428:RDY262430 RNU262428:RNU262430 RXQ262428:RXQ262430 SHM262428:SHM262430 SRI262428:SRI262430 TBE262428:TBE262430 TLA262428:TLA262430 TUW262428:TUW262430 UES262428:UES262430 UOO262428:UOO262430 UYK262428:UYK262430 VIG262428:VIG262430 VSC262428:VSC262430 WBY262428:WBY262430 WLU262428:WLU262430 WVQ262428:WVQ262430 I327964:I327966 JE327964:JE327966 TA327964:TA327966 ACW327964:ACW327966 AMS327964:AMS327966 AWO327964:AWO327966 BGK327964:BGK327966 BQG327964:BQG327966 CAC327964:CAC327966 CJY327964:CJY327966 CTU327964:CTU327966 DDQ327964:DDQ327966 DNM327964:DNM327966 DXI327964:DXI327966 EHE327964:EHE327966 ERA327964:ERA327966 FAW327964:FAW327966 FKS327964:FKS327966 FUO327964:FUO327966 GEK327964:GEK327966 GOG327964:GOG327966 GYC327964:GYC327966 HHY327964:HHY327966 HRU327964:HRU327966 IBQ327964:IBQ327966 ILM327964:ILM327966 IVI327964:IVI327966 JFE327964:JFE327966 JPA327964:JPA327966 JYW327964:JYW327966 KIS327964:KIS327966 KSO327964:KSO327966 LCK327964:LCK327966 LMG327964:LMG327966 LWC327964:LWC327966 MFY327964:MFY327966 MPU327964:MPU327966 MZQ327964:MZQ327966 NJM327964:NJM327966 NTI327964:NTI327966 ODE327964:ODE327966 ONA327964:ONA327966 OWW327964:OWW327966 PGS327964:PGS327966 PQO327964:PQO327966 QAK327964:QAK327966 QKG327964:QKG327966 QUC327964:QUC327966 RDY327964:RDY327966 RNU327964:RNU327966 RXQ327964:RXQ327966 SHM327964:SHM327966 SRI327964:SRI327966 TBE327964:TBE327966 TLA327964:TLA327966 TUW327964:TUW327966 UES327964:UES327966 UOO327964:UOO327966 UYK327964:UYK327966 VIG327964:VIG327966 VSC327964:VSC327966 WBY327964:WBY327966 WLU327964:WLU327966 WVQ327964:WVQ327966 I393500:I393502 JE393500:JE393502 TA393500:TA393502 ACW393500:ACW393502 AMS393500:AMS393502 AWO393500:AWO393502 BGK393500:BGK393502 BQG393500:BQG393502 CAC393500:CAC393502 CJY393500:CJY393502 CTU393500:CTU393502 DDQ393500:DDQ393502 DNM393500:DNM393502 DXI393500:DXI393502 EHE393500:EHE393502 ERA393500:ERA393502 FAW393500:FAW393502 FKS393500:FKS393502 FUO393500:FUO393502 GEK393500:GEK393502 GOG393500:GOG393502 GYC393500:GYC393502 HHY393500:HHY393502 HRU393500:HRU393502 IBQ393500:IBQ393502 ILM393500:ILM393502 IVI393500:IVI393502 JFE393500:JFE393502 JPA393500:JPA393502 JYW393500:JYW393502 KIS393500:KIS393502 KSO393500:KSO393502 LCK393500:LCK393502 LMG393500:LMG393502 LWC393500:LWC393502 MFY393500:MFY393502 MPU393500:MPU393502 MZQ393500:MZQ393502 NJM393500:NJM393502 NTI393500:NTI393502 ODE393500:ODE393502 ONA393500:ONA393502 OWW393500:OWW393502 PGS393500:PGS393502 PQO393500:PQO393502 QAK393500:QAK393502 QKG393500:QKG393502 QUC393500:QUC393502 RDY393500:RDY393502 RNU393500:RNU393502 RXQ393500:RXQ393502 SHM393500:SHM393502 SRI393500:SRI393502 TBE393500:TBE393502 TLA393500:TLA393502 TUW393500:TUW393502 UES393500:UES393502 UOO393500:UOO393502 UYK393500:UYK393502 VIG393500:VIG393502 VSC393500:VSC393502 WBY393500:WBY393502 WLU393500:WLU393502 WVQ393500:WVQ393502 I459036:I459038 JE459036:JE459038 TA459036:TA459038 ACW459036:ACW459038 AMS459036:AMS459038 AWO459036:AWO459038 BGK459036:BGK459038 BQG459036:BQG459038 CAC459036:CAC459038 CJY459036:CJY459038 CTU459036:CTU459038 DDQ459036:DDQ459038 DNM459036:DNM459038 DXI459036:DXI459038 EHE459036:EHE459038 ERA459036:ERA459038 FAW459036:FAW459038 FKS459036:FKS459038 FUO459036:FUO459038 GEK459036:GEK459038 GOG459036:GOG459038 GYC459036:GYC459038 HHY459036:HHY459038 HRU459036:HRU459038 IBQ459036:IBQ459038 ILM459036:ILM459038 IVI459036:IVI459038 JFE459036:JFE459038 JPA459036:JPA459038 JYW459036:JYW459038 KIS459036:KIS459038 KSO459036:KSO459038 LCK459036:LCK459038 LMG459036:LMG459038 LWC459036:LWC459038 MFY459036:MFY459038 MPU459036:MPU459038 MZQ459036:MZQ459038 NJM459036:NJM459038 NTI459036:NTI459038 ODE459036:ODE459038 ONA459036:ONA459038 OWW459036:OWW459038 PGS459036:PGS459038 PQO459036:PQO459038 QAK459036:QAK459038 QKG459036:QKG459038 QUC459036:QUC459038 RDY459036:RDY459038 RNU459036:RNU459038 RXQ459036:RXQ459038 SHM459036:SHM459038 SRI459036:SRI459038 TBE459036:TBE459038 TLA459036:TLA459038 TUW459036:TUW459038 UES459036:UES459038 UOO459036:UOO459038 UYK459036:UYK459038 VIG459036:VIG459038 VSC459036:VSC459038 WBY459036:WBY459038 WLU459036:WLU459038 WVQ459036:WVQ459038 I524572:I524574 JE524572:JE524574 TA524572:TA524574 ACW524572:ACW524574 AMS524572:AMS524574 AWO524572:AWO524574 BGK524572:BGK524574 BQG524572:BQG524574 CAC524572:CAC524574 CJY524572:CJY524574 CTU524572:CTU524574 DDQ524572:DDQ524574 DNM524572:DNM524574 DXI524572:DXI524574 EHE524572:EHE524574 ERA524572:ERA524574 FAW524572:FAW524574 FKS524572:FKS524574 FUO524572:FUO524574 GEK524572:GEK524574 GOG524572:GOG524574 GYC524572:GYC524574 HHY524572:HHY524574 HRU524572:HRU524574 IBQ524572:IBQ524574 ILM524572:ILM524574 IVI524572:IVI524574 JFE524572:JFE524574 JPA524572:JPA524574 JYW524572:JYW524574 KIS524572:KIS524574 KSO524572:KSO524574 LCK524572:LCK524574 LMG524572:LMG524574 LWC524572:LWC524574 MFY524572:MFY524574 MPU524572:MPU524574 MZQ524572:MZQ524574 NJM524572:NJM524574 NTI524572:NTI524574 ODE524572:ODE524574 ONA524572:ONA524574 OWW524572:OWW524574 PGS524572:PGS524574 PQO524572:PQO524574 QAK524572:QAK524574 QKG524572:QKG524574 QUC524572:QUC524574 RDY524572:RDY524574 RNU524572:RNU524574 RXQ524572:RXQ524574 SHM524572:SHM524574 SRI524572:SRI524574 TBE524572:TBE524574 TLA524572:TLA524574 TUW524572:TUW524574 UES524572:UES524574 UOO524572:UOO524574 UYK524572:UYK524574 VIG524572:VIG524574 VSC524572:VSC524574 WBY524572:WBY524574 WLU524572:WLU524574 WVQ524572:WVQ524574 I590108:I590110 JE590108:JE590110 TA590108:TA590110 ACW590108:ACW590110 AMS590108:AMS590110 AWO590108:AWO590110 BGK590108:BGK590110 BQG590108:BQG590110 CAC590108:CAC590110 CJY590108:CJY590110 CTU590108:CTU590110 DDQ590108:DDQ590110 DNM590108:DNM590110 DXI590108:DXI590110 EHE590108:EHE590110 ERA590108:ERA590110 FAW590108:FAW590110 FKS590108:FKS590110 FUO590108:FUO590110 GEK590108:GEK590110 GOG590108:GOG590110 GYC590108:GYC590110 HHY590108:HHY590110 HRU590108:HRU590110 IBQ590108:IBQ590110 ILM590108:ILM590110 IVI590108:IVI590110 JFE590108:JFE590110 JPA590108:JPA590110 JYW590108:JYW590110 KIS590108:KIS590110 KSO590108:KSO590110 LCK590108:LCK590110 LMG590108:LMG590110 LWC590108:LWC590110 MFY590108:MFY590110 MPU590108:MPU590110 MZQ590108:MZQ590110 NJM590108:NJM590110 NTI590108:NTI590110 ODE590108:ODE590110 ONA590108:ONA590110 OWW590108:OWW590110 PGS590108:PGS590110 PQO590108:PQO590110 QAK590108:QAK590110 QKG590108:QKG590110 QUC590108:QUC590110 RDY590108:RDY590110 RNU590108:RNU590110 RXQ590108:RXQ590110 SHM590108:SHM590110 SRI590108:SRI590110 TBE590108:TBE590110 TLA590108:TLA590110 TUW590108:TUW590110 UES590108:UES590110 UOO590108:UOO590110 UYK590108:UYK590110 VIG590108:VIG590110 VSC590108:VSC590110 WBY590108:WBY590110 WLU590108:WLU590110 WVQ590108:WVQ590110 I655644:I655646 JE655644:JE655646 TA655644:TA655646 ACW655644:ACW655646 AMS655644:AMS655646 AWO655644:AWO655646 BGK655644:BGK655646 BQG655644:BQG655646 CAC655644:CAC655646 CJY655644:CJY655646 CTU655644:CTU655646 DDQ655644:DDQ655646 DNM655644:DNM655646 DXI655644:DXI655646 EHE655644:EHE655646 ERA655644:ERA655646 FAW655644:FAW655646 FKS655644:FKS655646 FUO655644:FUO655646 GEK655644:GEK655646 GOG655644:GOG655646 GYC655644:GYC655646 HHY655644:HHY655646 HRU655644:HRU655646 IBQ655644:IBQ655646 ILM655644:ILM655646 IVI655644:IVI655646 JFE655644:JFE655646 JPA655644:JPA655646 JYW655644:JYW655646 KIS655644:KIS655646 KSO655644:KSO655646 LCK655644:LCK655646 LMG655644:LMG655646 LWC655644:LWC655646 MFY655644:MFY655646 MPU655644:MPU655646 MZQ655644:MZQ655646 NJM655644:NJM655646 NTI655644:NTI655646 ODE655644:ODE655646 ONA655644:ONA655646 OWW655644:OWW655646 PGS655644:PGS655646 PQO655644:PQO655646 QAK655644:QAK655646 QKG655644:QKG655646 QUC655644:QUC655646 RDY655644:RDY655646 RNU655644:RNU655646 RXQ655644:RXQ655646 SHM655644:SHM655646 SRI655644:SRI655646 TBE655644:TBE655646 TLA655644:TLA655646 TUW655644:TUW655646 UES655644:UES655646 UOO655644:UOO655646 UYK655644:UYK655646 VIG655644:VIG655646 VSC655644:VSC655646 WBY655644:WBY655646 WLU655644:WLU655646 WVQ655644:WVQ655646 I721180:I721182 JE721180:JE721182 TA721180:TA721182 ACW721180:ACW721182 AMS721180:AMS721182 AWO721180:AWO721182 BGK721180:BGK721182 BQG721180:BQG721182 CAC721180:CAC721182 CJY721180:CJY721182 CTU721180:CTU721182 DDQ721180:DDQ721182 DNM721180:DNM721182 DXI721180:DXI721182 EHE721180:EHE721182 ERA721180:ERA721182 FAW721180:FAW721182 FKS721180:FKS721182 FUO721180:FUO721182 GEK721180:GEK721182 GOG721180:GOG721182 GYC721180:GYC721182 HHY721180:HHY721182 HRU721180:HRU721182 IBQ721180:IBQ721182 ILM721180:ILM721182 IVI721180:IVI721182 JFE721180:JFE721182 JPA721180:JPA721182 JYW721180:JYW721182 KIS721180:KIS721182 KSO721180:KSO721182 LCK721180:LCK721182 LMG721180:LMG721182 LWC721180:LWC721182 MFY721180:MFY721182 MPU721180:MPU721182 MZQ721180:MZQ721182 NJM721180:NJM721182 NTI721180:NTI721182 ODE721180:ODE721182 ONA721180:ONA721182 OWW721180:OWW721182 PGS721180:PGS721182 PQO721180:PQO721182 QAK721180:QAK721182 QKG721180:QKG721182 QUC721180:QUC721182 RDY721180:RDY721182 RNU721180:RNU721182 RXQ721180:RXQ721182 SHM721180:SHM721182 SRI721180:SRI721182 TBE721180:TBE721182 TLA721180:TLA721182 TUW721180:TUW721182 UES721180:UES721182 UOO721180:UOO721182 UYK721180:UYK721182 VIG721180:VIG721182 VSC721180:VSC721182 WBY721180:WBY721182 WLU721180:WLU721182 WVQ721180:WVQ721182 I786716:I786718 JE786716:JE786718 TA786716:TA786718 ACW786716:ACW786718 AMS786716:AMS786718 AWO786716:AWO786718 BGK786716:BGK786718 BQG786716:BQG786718 CAC786716:CAC786718 CJY786716:CJY786718 CTU786716:CTU786718 DDQ786716:DDQ786718 DNM786716:DNM786718 DXI786716:DXI786718 EHE786716:EHE786718 ERA786716:ERA786718 FAW786716:FAW786718 FKS786716:FKS786718 FUO786716:FUO786718 GEK786716:GEK786718 GOG786716:GOG786718 GYC786716:GYC786718 HHY786716:HHY786718 HRU786716:HRU786718 IBQ786716:IBQ786718 ILM786716:ILM786718 IVI786716:IVI786718 JFE786716:JFE786718 JPA786716:JPA786718 JYW786716:JYW786718 KIS786716:KIS786718 KSO786716:KSO786718 LCK786716:LCK786718 LMG786716:LMG786718 LWC786716:LWC786718 MFY786716:MFY786718 MPU786716:MPU786718 MZQ786716:MZQ786718 NJM786716:NJM786718 NTI786716:NTI786718 ODE786716:ODE786718 ONA786716:ONA786718 OWW786716:OWW786718 PGS786716:PGS786718 PQO786716:PQO786718 QAK786716:QAK786718 QKG786716:QKG786718 QUC786716:QUC786718 RDY786716:RDY786718 RNU786716:RNU786718 RXQ786716:RXQ786718 SHM786716:SHM786718 SRI786716:SRI786718 TBE786716:TBE786718 TLA786716:TLA786718 TUW786716:TUW786718 UES786716:UES786718 UOO786716:UOO786718 UYK786716:UYK786718 VIG786716:VIG786718 VSC786716:VSC786718 WBY786716:WBY786718 WLU786716:WLU786718 WVQ786716:WVQ786718 I852252:I852254 JE852252:JE852254 TA852252:TA852254 ACW852252:ACW852254 AMS852252:AMS852254 AWO852252:AWO852254 BGK852252:BGK852254 BQG852252:BQG852254 CAC852252:CAC852254 CJY852252:CJY852254 CTU852252:CTU852254 DDQ852252:DDQ852254 DNM852252:DNM852254 DXI852252:DXI852254 EHE852252:EHE852254 ERA852252:ERA852254 FAW852252:FAW852254 FKS852252:FKS852254 FUO852252:FUO852254 GEK852252:GEK852254 GOG852252:GOG852254 GYC852252:GYC852254 HHY852252:HHY852254 HRU852252:HRU852254 IBQ852252:IBQ852254 ILM852252:ILM852254 IVI852252:IVI852254 JFE852252:JFE852254 JPA852252:JPA852254 JYW852252:JYW852254 KIS852252:KIS852254 KSO852252:KSO852254 LCK852252:LCK852254 LMG852252:LMG852254 LWC852252:LWC852254 MFY852252:MFY852254 MPU852252:MPU852254 MZQ852252:MZQ852254 NJM852252:NJM852254 NTI852252:NTI852254 ODE852252:ODE852254 ONA852252:ONA852254 OWW852252:OWW852254 PGS852252:PGS852254 PQO852252:PQO852254 QAK852252:QAK852254 QKG852252:QKG852254 QUC852252:QUC852254 RDY852252:RDY852254 RNU852252:RNU852254 RXQ852252:RXQ852254 SHM852252:SHM852254 SRI852252:SRI852254 TBE852252:TBE852254 TLA852252:TLA852254 TUW852252:TUW852254 UES852252:UES852254 UOO852252:UOO852254 UYK852252:UYK852254 VIG852252:VIG852254 VSC852252:VSC852254 WBY852252:WBY852254 WLU852252:WLU852254 WVQ852252:WVQ852254 I917788:I917790 JE917788:JE917790 TA917788:TA917790 ACW917788:ACW917790 AMS917788:AMS917790 AWO917788:AWO917790 BGK917788:BGK917790 BQG917788:BQG917790 CAC917788:CAC917790 CJY917788:CJY917790 CTU917788:CTU917790 DDQ917788:DDQ917790 DNM917788:DNM917790 DXI917788:DXI917790 EHE917788:EHE917790 ERA917788:ERA917790 FAW917788:FAW917790 FKS917788:FKS917790 FUO917788:FUO917790 GEK917788:GEK917790 GOG917788:GOG917790 GYC917788:GYC917790 HHY917788:HHY917790 HRU917788:HRU917790 IBQ917788:IBQ917790 ILM917788:ILM917790 IVI917788:IVI917790 JFE917788:JFE917790 JPA917788:JPA917790 JYW917788:JYW917790 KIS917788:KIS917790 KSO917788:KSO917790 LCK917788:LCK917790 LMG917788:LMG917790 LWC917788:LWC917790 MFY917788:MFY917790 MPU917788:MPU917790 MZQ917788:MZQ917790 NJM917788:NJM917790 NTI917788:NTI917790 ODE917788:ODE917790 ONA917788:ONA917790 OWW917788:OWW917790 PGS917788:PGS917790 PQO917788:PQO917790 QAK917788:QAK917790 QKG917788:QKG917790 QUC917788:QUC917790 RDY917788:RDY917790 RNU917788:RNU917790 RXQ917788:RXQ917790 SHM917788:SHM917790 SRI917788:SRI917790 TBE917788:TBE917790 TLA917788:TLA917790 TUW917788:TUW917790 UES917788:UES917790 UOO917788:UOO917790 UYK917788:UYK917790 VIG917788:VIG917790 VSC917788:VSC917790 WBY917788:WBY917790 WLU917788:WLU917790 WVQ917788:WVQ917790 I983324:I983326 JE983324:JE983326 TA983324:TA983326 ACW983324:ACW983326 AMS983324:AMS983326 AWO983324:AWO983326 BGK983324:BGK983326 BQG983324:BQG983326 CAC983324:CAC983326 CJY983324:CJY983326 CTU983324:CTU983326 DDQ983324:DDQ983326 DNM983324:DNM983326 DXI983324:DXI983326 EHE983324:EHE983326 ERA983324:ERA983326 FAW983324:FAW983326 FKS983324:FKS983326 FUO983324:FUO983326 GEK983324:GEK983326 GOG983324:GOG983326 GYC983324:GYC983326 HHY983324:HHY983326 HRU983324:HRU983326 IBQ983324:IBQ983326 ILM983324:ILM983326 IVI983324:IVI983326 JFE983324:JFE983326 JPA983324:JPA983326 JYW983324:JYW983326 KIS983324:KIS983326 KSO983324:KSO983326 LCK983324:LCK983326 LMG983324:LMG983326 LWC983324:LWC983326 MFY983324:MFY983326 MPU983324:MPU983326 MZQ983324:MZQ983326 NJM983324:NJM983326 NTI983324:NTI983326 ODE983324:ODE983326 ONA983324:ONA983326 OWW983324:OWW983326 PGS983324:PGS983326 PQO983324:PQO983326 QAK983324:QAK983326 QKG983324:QKG983326 QUC983324:QUC983326 RDY983324:RDY983326 RNU983324:RNU983326 RXQ983324:RXQ983326 SHM983324:SHM983326 SRI983324:SRI983326 TBE983324:TBE983326 TLA983324:TLA983326 TUW983324:TUW983326 UES983324:UES983326 I205:I207 I209:I214 I227 I243:I244 I266:I267 I269:I272 I285:I287">
      <formula1>"低,中,高"</formula1>
    </dataValidation>
    <dataValidation type="list" allowBlank="1" showInputMessage="1" showErrorMessage="1" sqref="WVX1:WVX1048576 WMB1:WMB1048576 WCF1:WCF1048576 VSJ1:VSJ1048576 VIN1:VIN1048576 UYR1:UYR1048576 UOV1:UOV1048576 UEZ1:UEZ1048576 TVD1:TVD1048576 TLH1:TLH1048576 TBL1:TBL1048576 SRP1:SRP1048576 SHT1:SHT1048576 RXX1:RXX1048576 ROB1:ROB1048576 REF1:REF1048576 QUJ1:QUJ1048576 QKN1:QKN1048576 QAR1:QAR1048576 PQV1:PQV1048576 PGZ1:PGZ1048576 OXD1:OXD1048576 ONH1:ONH1048576 ODL1:ODL1048576 NTP1:NTP1048576 NJT1:NJT1048576 MZX1:MZX1048576 MQB1:MQB1048576 MGF1:MGF1048576 LWJ1:LWJ1048576 LMN1:LMN1048576 LCR1:LCR1048576 KSV1:KSV1048576 KIZ1:KIZ1048576 JZD1:JZD1048576 JPH1:JPH1048576 JFL1:JFL1048576 IVP1:IVP1048576 ILT1:ILT1048576 IBX1:IBX1048576 HSB1:HSB1048576 HIF1:HIF1048576 GYJ1:GYJ1048576 GON1:GON1048576 GER1:GER1048576 FUV1:FUV1048576 FKZ1:FKZ1048576 FBD1:FBD1048576 ERH1:ERH1048576 EHL1:EHL1048576 DXP1:DXP1048576 DNT1:DNT1048576 DDX1:DDX1048576 CUB1:CUB1048576 CKF1:CKF1048576 CAJ1:CAJ1048576 BQN1:BQN1048576 BGR1:BGR1048576 AWV1:AWV1048576 AMZ1:AMZ1048576 ADD1:ADD1048576 TH1:TH1048576 JL1:JL1048576 P1:P1048576">
      <formula1>"未完成,进行中,已完成,已取消"</formula1>
    </dataValidation>
  </dataValidations>
  <hyperlinks>
    <hyperlink ref="F699" r:id="rId1" display="javascript:void(0)"/>
    <hyperlink ref="F732" r:id="rId2" display="javascript:void(0)"/>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"高,中,低"</xm:f>
          </x14:formula1>
          <xm:sqref>TUW983327:TUW983526 JE2:JE194 TA2:TA194 ACW2:ACW194 AMS2:AMS194 AWO2:AWO194 BGK2:BGK194 BQG2:BQG194 CAC2:CAC194 CJY2:CJY194 CTU2:CTU194 DDQ2:DDQ194 DNM2:DNM194 DXI2:DXI194 EHE2:EHE194 ERA2:ERA194 FAW2:FAW194 FKS2:FKS194 FUO2:FUO194 GEK2:GEK194 GOG2:GOG194 GYC2:GYC194 HHY2:HHY194 HRU2:HRU194 IBQ2:IBQ194 ILM2:ILM194 IVI2:IVI194 JFE2:JFE194 JPA2:JPA194 JYW2:JYW194 KIS2:KIS194 KSO2:KSO194 LCK2:LCK194 LMG2:LMG194 LWC2:LWC194 MFY2:MFY194 MPU2:MPU194 MZQ2:MZQ194 NJM2:NJM194 NTI2:NTI194 ODE2:ODE194 ONA2:ONA194 OWW2:OWW194 PGS2:PGS194 PQO2:PQO194 QAK2:QAK194 QKG2:QKG194 QUC2:QUC194 RDY2:RDY194 RNU2:RNU194 RXQ2:RXQ194 SHM2:SHM194 SRI2:SRI194 TBE2:TBE194 TLA2:TLA194 TUW2:TUW194 UES2:UES194 UOO2:UOO194 UYK2:UYK194 VIG2:VIG194 VSC2:VSC194 WBY2:WBY194 WLU2:WLU194 WVQ2:WVQ194 I65537:I65729 JE65537:JE65729 TA65537:TA65729 ACW65537:ACW65729 AMS65537:AMS65729 AWO65537:AWO65729 BGK65537:BGK65729 BQG65537:BQG65729 CAC65537:CAC65729 CJY65537:CJY65729 CTU65537:CTU65729 DDQ65537:DDQ65729 DNM65537:DNM65729 DXI65537:DXI65729 EHE65537:EHE65729 ERA65537:ERA65729 FAW65537:FAW65729 FKS65537:FKS65729 FUO65537:FUO65729 GEK65537:GEK65729 GOG65537:GOG65729 GYC65537:GYC65729 HHY65537:HHY65729 HRU65537:HRU65729 IBQ65537:IBQ65729 ILM65537:ILM65729 IVI65537:IVI65729 JFE65537:JFE65729 JPA65537:JPA65729 JYW65537:JYW65729 KIS65537:KIS65729 KSO65537:KSO65729 LCK65537:LCK65729 LMG65537:LMG65729 LWC65537:LWC65729 MFY65537:MFY65729 MPU65537:MPU65729 MZQ65537:MZQ65729 NJM65537:NJM65729 NTI65537:NTI65729 ODE65537:ODE65729 ONA65537:ONA65729 OWW65537:OWW65729 PGS65537:PGS65729 PQO65537:PQO65729 QAK65537:QAK65729 QKG65537:QKG65729 QUC65537:QUC65729 RDY65537:RDY65729 RNU65537:RNU65729 RXQ65537:RXQ65729 SHM65537:SHM65729 SRI65537:SRI65729 TBE65537:TBE65729 TLA65537:TLA65729 TUW65537:TUW65729 UES65537:UES65729 UOO65537:UOO65729 UYK65537:UYK65729 VIG65537:VIG65729 VSC65537:VSC65729 WBY65537:WBY65729 WLU65537:WLU65729 WVQ65537:WVQ65729 I131073:I131265 JE131073:JE131265 TA131073:TA131265 ACW131073:ACW131265 AMS131073:AMS131265 AWO131073:AWO131265 BGK131073:BGK131265 BQG131073:BQG131265 CAC131073:CAC131265 CJY131073:CJY131265 CTU131073:CTU131265 DDQ131073:DDQ131265 DNM131073:DNM131265 DXI131073:DXI131265 EHE131073:EHE131265 ERA131073:ERA131265 FAW131073:FAW131265 FKS131073:FKS131265 FUO131073:FUO131265 GEK131073:GEK131265 GOG131073:GOG131265 GYC131073:GYC131265 HHY131073:HHY131265 HRU131073:HRU131265 IBQ131073:IBQ131265 ILM131073:ILM131265 IVI131073:IVI131265 JFE131073:JFE131265 JPA131073:JPA131265 JYW131073:JYW131265 KIS131073:KIS131265 KSO131073:KSO131265 LCK131073:LCK131265 LMG131073:LMG131265 LWC131073:LWC131265 MFY131073:MFY131265 MPU131073:MPU131265 MZQ131073:MZQ131265 NJM131073:NJM131265 NTI131073:NTI131265 ODE131073:ODE131265 ONA131073:ONA131265 OWW131073:OWW131265 PGS131073:PGS131265 PQO131073:PQO131265 QAK131073:QAK131265 QKG131073:QKG131265 QUC131073:QUC131265 RDY131073:RDY131265 RNU131073:RNU131265 RXQ131073:RXQ131265 SHM131073:SHM131265 SRI131073:SRI131265 TBE131073:TBE131265 TLA131073:TLA131265 TUW131073:TUW131265 UES131073:UES131265 UOO131073:UOO131265 UYK131073:UYK131265 VIG131073:VIG131265 VSC131073:VSC131265 WBY131073:WBY131265 WLU131073:WLU131265 WVQ131073:WVQ131265 I196609:I196801 JE196609:JE196801 TA196609:TA196801 ACW196609:ACW196801 AMS196609:AMS196801 AWO196609:AWO196801 BGK196609:BGK196801 BQG196609:BQG196801 CAC196609:CAC196801 CJY196609:CJY196801 CTU196609:CTU196801 DDQ196609:DDQ196801 DNM196609:DNM196801 DXI196609:DXI196801 EHE196609:EHE196801 ERA196609:ERA196801 FAW196609:FAW196801 FKS196609:FKS196801 FUO196609:FUO196801 GEK196609:GEK196801 GOG196609:GOG196801 GYC196609:GYC196801 HHY196609:HHY196801 HRU196609:HRU196801 IBQ196609:IBQ196801 ILM196609:ILM196801 IVI196609:IVI196801 JFE196609:JFE196801 JPA196609:JPA196801 JYW196609:JYW196801 KIS196609:KIS196801 KSO196609:KSO196801 LCK196609:LCK196801 LMG196609:LMG196801 LWC196609:LWC196801 MFY196609:MFY196801 MPU196609:MPU196801 MZQ196609:MZQ196801 NJM196609:NJM196801 NTI196609:NTI196801 ODE196609:ODE196801 ONA196609:ONA196801 OWW196609:OWW196801 PGS196609:PGS196801 PQO196609:PQO196801 QAK196609:QAK196801 QKG196609:QKG196801 QUC196609:QUC196801 RDY196609:RDY196801 RNU196609:RNU196801 RXQ196609:RXQ196801 SHM196609:SHM196801 SRI196609:SRI196801 TBE196609:TBE196801 TLA196609:TLA196801 TUW196609:TUW196801 UES196609:UES196801 UOO196609:UOO196801 UYK196609:UYK196801 VIG196609:VIG196801 VSC196609:VSC196801 WBY196609:WBY196801 WLU196609:WLU196801 WVQ196609:WVQ196801 I262145:I262337 JE262145:JE262337 TA262145:TA262337 ACW262145:ACW262337 AMS262145:AMS262337 AWO262145:AWO262337 BGK262145:BGK262337 BQG262145:BQG262337 CAC262145:CAC262337 CJY262145:CJY262337 CTU262145:CTU262337 DDQ262145:DDQ262337 DNM262145:DNM262337 DXI262145:DXI262337 EHE262145:EHE262337 ERA262145:ERA262337 FAW262145:FAW262337 FKS262145:FKS262337 FUO262145:FUO262337 GEK262145:GEK262337 GOG262145:GOG262337 GYC262145:GYC262337 HHY262145:HHY262337 HRU262145:HRU262337 IBQ262145:IBQ262337 ILM262145:ILM262337 IVI262145:IVI262337 JFE262145:JFE262337 JPA262145:JPA262337 JYW262145:JYW262337 KIS262145:KIS262337 KSO262145:KSO262337 LCK262145:LCK262337 LMG262145:LMG262337 LWC262145:LWC262337 MFY262145:MFY262337 MPU262145:MPU262337 MZQ262145:MZQ262337 NJM262145:NJM262337 NTI262145:NTI262337 ODE262145:ODE262337 ONA262145:ONA262337 OWW262145:OWW262337 PGS262145:PGS262337 PQO262145:PQO262337 QAK262145:QAK262337 QKG262145:QKG262337 QUC262145:QUC262337 RDY262145:RDY262337 RNU262145:RNU262337 RXQ262145:RXQ262337 SHM262145:SHM262337 SRI262145:SRI262337 TBE262145:TBE262337 TLA262145:TLA262337 TUW262145:TUW262337 UES262145:UES262337 UOO262145:UOO262337 UYK262145:UYK262337 VIG262145:VIG262337 VSC262145:VSC262337 WBY262145:WBY262337 WLU262145:WLU262337 WVQ262145:WVQ262337 I327681:I327873 JE327681:JE327873 TA327681:TA327873 ACW327681:ACW327873 AMS327681:AMS327873 AWO327681:AWO327873 BGK327681:BGK327873 BQG327681:BQG327873 CAC327681:CAC327873 CJY327681:CJY327873 CTU327681:CTU327873 DDQ327681:DDQ327873 DNM327681:DNM327873 DXI327681:DXI327873 EHE327681:EHE327873 ERA327681:ERA327873 FAW327681:FAW327873 FKS327681:FKS327873 FUO327681:FUO327873 GEK327681:GEK327873 GOG327681:GOG327873 GYC327681:GYC327873 HHY327681:HHY327873 HRU327681:HRU327873 IBQ327681:IBQ327873 ILM327681:ILM327873 IVI327681:IVI327873 JFE327681:JFE327873 JPA327681:JPA327873 JYW327681:JYW327873 KIS327681:KIS327873 KSO327681:KSO327873 LCK327681:LCK327873 LMG327681:LMG327873 LWC327681:LWC327873 MFY327681:MFY327873 MPU327681:MPU327873 MZQ327681:MZQ327873 NJM327681:NJM327873 NTI327681:NTI327873 ODE327681:ODE327873 ONA327681:ONA327873 OWW327681:OWW327873 PGS327681:PGS327873 PQO327681:PQO327873 QAK327681:QAK327873 QKG327681:QKG327873 QUC327681:QUC327873 RDY327681:RDY327873 RNU327681:RNU327873 RXQ327681:RXQ327873 SHM327681:SHM327873 SRI327681:SRI327873 TBE327681:TBE327873 TLA327681:TLA327873 TUW327681:TUW327873 UES327681:UES327873 UOO327681:UOO327873 UYK327681:UYK327873 VIG327681:VIG327873 VSC327681:VSC327873 WBY327681:WBY327873 WLU327681:WLU327873 WVQ327681:WVQ327873 I393217:I393409 JE393217:JE393409 TA393217:TA393409 ACW393217:ACW393409 AMS393217:AMS393409 AWO393217:AWO393409 BGK393217:BGK393409 BQG393217:BQG393409 CAC393217:CAC393409 CJY393217:CJY393409 CTU393217:CTU393409 DDQ393217:DDQ393409 DNM393217:DNM393409 DXI393217:DXI393409 EHE393217:EHE393409 ERA393217:ERA393409 FAW393217:FAW393409 FKS393217:FKS393409 FUO393217:FUO393409 GEK393217:GEK393409 GOG393217:GOG393409 GYC393217:GYC393409 HHY393217:HHY393409 HRU393217:HRU393409 IBQ393217:IBQ393409 ILM393217:ILM393409 IVI393217:IVI393409 JFE393217:JFE393409 JPA393217:JPA393409 JYW393217:JYW393409 KIS393217:KIS393409 KSO393217:KSO393409 LCK393217:LCK393409 LMG393217:LMG393409 LWC393217:LWC393409 MFY393217:MFY393409 MPU393217:MPU393409 MZQ393217:MZQ393409 NJM393217:NJM393409 NTI393217:NTI393409 ODE393217:ODE393409 ONA393217:ONA393409 OWW393217:OWW393409 PGS393217:PGS393409 PQO393217:PQO393409 QAK393217:QAK393409 QKG393217:QKG393409 QUC393217:QUC393409 RDY393217:RDY393409 RNU393217:RNU393409 RXQ393217:RXQ393409 SHM393217:SHM393409 SRI393217:SRI393409 TBE393217:TBE393409 TLA393217:TLA393409 TUW393217:TUW393409 UES393217:UES393409 UOO393217:UOO393409 UYK393217:UYK393409 VIG393217:VIG393409 VSC393217:VSC393409 WBY393217:WBY393409 WLU393217:WLU393409 WVQ393217:WVQ393409 I458753:I458945 JE458753:JE458945 TA458753:TA458945 ACW458753:ACW458945 AMS458753:AMS458945 AWO458753:AWO458945 BGK458753:BGK458945 BQG458753:BQG458945 CAC458753:CAC458945 CJY458753:CJY458945 CTU458753:CTU458945 DDQ458753:DDQ458945 DNM458753:DNM458945 DXI458753:DXI458945 EHE458753:EHE458945 ERA458753:ERA458945 FAW458753:FAW458945 FKS458753:FKS458945 FUO458753:FUO458945 GEK458753:GEK458945 GOG458753:GOG458945 GYC458753:GYC458945 HHY458753:HHY458945 HRU458753:HRU458945 IBQ458753:IBQ458945 ILM458753:ILM458945 IVI458753:IVI458945 JFE458753:JFE458945 JPA458753:JPA458945 JYW458753:JYW458945 KIS458753:KIS458945 KSO458753:KSO458945 LCK458753:LCK458945 LMG458753:LMG458945 LWC458753:LWC458945 MFY458753:MFY458945 MPU458753:MPU458945 MZQ458753:MZQ458945 NJM458753:NJM458945 NTI458753:NTI458945 ODE458753:ODE458945 ONA458753:ONA458945 OWW458753:OWW458945 PGS458753:PGS458945 PQO458753:PQO458945 QAK458753:QAK458945 QKG458753:QKG458945 QUC458753:QUC458945 RDY458753:RDY458945 RNU458753:RNU458945 RXQ458753:RXQ458945 SHM458753:SHM458945 SRI458753:SRI458945 TBE458753:TBE458945 TLA458753:TLA458945 TUW458753:TUW458945 UES458753:UES458945 UOO458753:UOO458945 UYK458753:UYK458945 VIG458753:VIG458945 VSC458753:VSC458945 WBY458753:WBY458945 WLU458753:WLU458945 WVQ458753:WVQ458945 I524289:I524481 JE524289:JE524481 TA524289:TA524481 ACW524289:ACW524481 AMS524289:AMS524481 AWO524289:AWO524481 BGK524289:BGK524481 BQG524289:BQG524481 CAC524289:CAC524481 CJY524289:CJY524481 CTU524289:CTU524481 DDQ524289:DDQ524481 DNM524289:DNM524481 DXI524289:DXI524481 EHE524289:EHE524481 ERA524289:ERA524481 FAW524289:FAW524481 FKS524289:FKS524481 FUO524289:FUO524481 GEK524289:GEK524481 GOG524289:GOG524481 GYC524289:GYC524481 HHY524289:HHY524481 HRU524289:HRU524481 IBQ524289:IBQ524481 ILM524289:ILM524481 IVI524289:IVI524481 JFE524289:JFE524481 JPA524289:JPA524481 JYW524289:JYW524481 KIS524289:KIS524481 KSO524289:KSO524481 LCK524289:LCK524481 LMG524289:LMG524481 LWC524289:LWC524481 MFY524289:MFY524481 MPU524289:MPU524481 MZQ524289:MZQ524481 NJM524289:NJM524481 NTI524289:NTI524481 ODE524289:ODE524481 ONA524289:ONA524481 OWW524289:OWW524481 PGS524289:PGS524481 PQO524289:PQO524481 QAK524289:QAK524481 QKG524289:QKG524481 QUC524289:QUC524481 RDY524289:RDY524481 RNU524289:RNU524481 RXQ524289:RXQ524481 SHM524289:SHM524481 SRI524289:SRI524481 TBE524289:TBE524481 TLA524289:TLA524481 TUW524289:TUW524481 UES524289:UES524481 UOO524289:UOO524481 UYK524289:UYK524481 VIG524289:VIG524481 VSC524289:VSC524481 WBY524289:WBY524481 WLU524289:WLU524481 WVQ524289:WVQ524481 I589825:I590017 JE589825:JE590017 TA589825:TA590017 ACW589825:ACW590017 AMS589825:AMS590017 AWO589825:AWO590017 BGK589825:BGK590017 BQG589825:BQG590017 CAC589825:CAC590017 CJY589825:CJY590017 CTU589825:CTU590017 DDQ589825:DDQ590017 DNM589825:DNM590017 DXI589825:DXI590017 EHE589825:EHE590017 ERA589825:ERA590017 FAW589825:FAW590017 FKS589825:FKS590017 FUO589825:FUO590017 GEK589825:GEK590017 GOG589825:GOG590017 GYC589825:GYC590017 HHY589825:HHY590017 HRU589825:HRU590017 IBQ589825:IBQ590017 ILM589825:ILM590017 IVI589825:IVI590017 JFE589825:JFE590017 JPA589825:JPA590017 JYW589825:JYW590017 KIS589825:KIS590017 KSO589825:KSO590017 LCK589825:LCK590017 LMG589825:LMG590017 LWC589825:LWC590017 MFY589825:MFY590017 MPU589825:MPU590017 MZQ589825:MZQ590017 NJM589825:NJM590017 NTI589825:NTI590017 ODE589825:ODE590017 ONA589825:ONA590017 OWW589825:OWW590017 PGS589825:PGS590017 PQO589825:PQO590017 QAK589825:QAK590017 QKG589825:QKG590017 QUC589825:QUC590017 RDY589825:RDY590017 RNU589825:RNU590017 RXQ589825:RXQ590017 SHM589825:SHM590017 SRI589825:SRI590017 TBE589825:TBE590017 TLA589825:TLA590017 TUW589825:TUW590017 UES589825:UES590017 UOO589825:UOO590017 UYK589825:UYK590017 VIG589825:VIG590017 VSC589825:VSC590017 WBY589825:WBY590017 WLU589825:WLU590017 WVQ589825:WVQ590017 I655361:I655553 JE655361:JE655553 TA655361:TA655553 ACW655361:ACW655553 AMS655361:AMS655553 AWO655361:AWO655553 BGK655361:BGK655553 BQG655361:BQG655553 CAC655361:CAC655553 CJY655361:CJY655553 CTU655361:CTU655553 DDQ655361:DDQ655553 DNM655361:DNM655553 DXI655361:DXI655553 EHE655361:EHE655553 ERA655361:ERA655553 FAW655361:FAW655553 FKS655361:FKS655553 FUO655361:FUO655553 GEK655361:GEK655553 GOG655361:GOG655553 GYC655361:GYC655553 HHY655361:HHY655553 HRU655361:HRU655553 IBQ655361:IBQ655553 ILM655361:ILM655553 IVI655361:IVI655553 JFE655361:JFE655553 JPA655361:JPA655553 JYW655361:JYW655553 KIS655361:KIS655553 KSO655361:KSO655553 LCK655361:LCK655553 LMG655361:LMG655553 LWC655361:LWC655553 MFY655361:MFY655553 MPU655361:MPU655553 MZQ655361:MZQ655553 NJM655361:NJM655553 NTI655361:NTI655553 ODE655361:ODE655553 ONA655361:ONA655553 OWW655361:OWW655553 PGS655361:PGS655553 PQO655361:PQO655553 QAK655361:QAK655553 QKG655361:QKG655553 QUC655361:QUC655553 RDY655361:RDY655553 RNU655361:RNU655553 RXQ655361:RXQ655553 SHM655361:SHM655553 SRI655361:SRI655553 TBE655361:TBE655553 TLA655361:TLA655553 TUW655361:TUW655553 UES655361:UES655553 UOO655361:UOO655553 UYK655361:UYK655553 VIG655361:VIG655553 VSC655361:VSC655553 WBY655361:WBY655553 WLU655361:WLU655553 WVQ655361:WVQ655553 I720897:I721089 JE720897:JE721089 TA720897:TA721089 ACW720897:ACW721089 AMS720897:AMS721089 AWO720897:AWO721089 BGK720897:BGK721089 BQG720897:BQG721089 CAC720897:CAC721089 CJY720897:CJY721089 CTU720897:CTU721089 DDQ720897:DDQ721089 DNM720897:DNM721089 DXI720897:DXI721089 EHE720897:EHE721089 ERA720897:ERA721089 FAW720897:FAW721089 FKS720897:FKS721089 FUO720897:FUO721089 GEK720897:GEK721089 GOG720897:GOG721089 GYC720897:GYC721089 HHY720897:HHY721089 HRU720897:HRU721089 IBQ720897:IBQ721089 ILM720897:ILM721089 IVI720897:IVI721089 JFE720897:JFE721089 JPA720897:JPA721089 JYW720897:JYW721089 KIS720897:KIS721089 KSO720897:KSO721089 LCK720897:LCK721089 LMG720897:LMG721089 LWC720897:LWC721089 MFY720897:MFY721089 MPU720897:MPU721089 MZQ720897:MZQ721089 NJM720897:NJM721089 NTI720897:NTI721089 ODE720897:ODE721089 ONA720897:ONA721089 OWW720897:OWW721089 PGS720897:PGS721089 PQO720897:PQO721089 QAK720897:QAK721089 QKG720897:QKG721089 QUC720897:QUC721089 RDY720897:RDY721089 RNU720897:RNU721089 RXQ720897:RXQ721089 SHM720897:SHM721089 SRI720897:SRI721089 TBE720897:TBE721089 TLA720897:TLA721089 TUW720897:TUW721089 UES720897:UES721089 UOO720897:UOO721089 UYK720897:UYK721089 VIG720897:VIG721089 VSC720897:VSC721089 WBY720897:WBY721089 WLU720897:WLU721089 WVQ720897:WVQ721089 I786433:I786625 JE786433:JE786625 TA786433:TA786625 ACW786433:ACW786625 AMS786433:AMS786625 AWO786433:AWO786625 BGK786433:BGK786625 BQG786433:BQG786625 CAC786433:CAC786625 CJY786433:CJY786625 CTU786433:CTU786625 DDQ786433:DDQ786625 DNM786433:DNM786625 DXI786433:DXI786625 EHE786433:EHE786625 ERA786433:ERA786625 FAW786433:FAW786625 FKS786433:FKS786625 FUO786433:FUO786625 GEK786433:GEK786625 GOG786433:GOG786625 GYC786433:GYC786625 HHY786433:HHY786625 HRU786433:HRU786625 IBQ786433:IBQ786625 ILM786433:ILM786625 IVI786433:IVI786625 JFE786433:JFE786625 JPA786433:JPA786625 JYW786433:JYW786625 KIS786433:KIS786625 KSO786433:KSO786625 LCK786433:LCK786625 LMG786433:LMG786625 LWC786433:LWC786625 MFY786433:MFY786625 MPU786433:MPU786625 MZQ786433:MZQ786625 NJM786433:NJM786625 NTI786433:NTI786625 ODE786433:ODE786625 ONA786433:ONA786625 OWW786433:OWW786625 PGS786433:PGS786625 PQO786433:PQO786625 QAK786433:QAK786625 QKG786433:QKG786625 QUC786433:QUC786625 RDY786433:RDY786625 RNU786433:RNU786625 RXQ786433:RXQ786625 SHM786433:SHM786625 SRI786433:SRI786625 TBE786433:TBE786625 TLA786433:TLA786625 TUW786433:TUW786625 UES786433:UES786625 UOO786433:UOO786625 UYK786433:UYK786625 VIG786433:VIG786625 VSC786433:VSC786625 WBY786433:WBY786625 WLU786433:WLU786625 WVQ786433:WVQ786625 I851969:I852161 JE851969:JE852161 TA851969:TA852161 ACW851969:ACW852161 AMS851969:AMS852161 AWO851969:AWO852161 BGK851969:BGK852161 BQG851969:BQG852161 CAC851969:CAC852161 CJY851969:CJY852161 CTU851969:CTU852161 DDQ851969:DDQ852161 DNM851969:DNM852161 DXI851969:DXI852161 EHE851969:EHE852161 ERA851969:ERA852161 FAW851969:FAW852161 FKS851969:FKS852161 FUO851969:FUO852161 GEK851969:GEK852161 GOG851969:GOG852161 GYC851969:GYC852161 HHY851969:HHY852161 HRU851969:HRU852161 IBQ851969:IBQ852161 ILM851969:ILM852161 IVI851969:IVI852161 JFE851969:JFE852161 JPA851969:JPA852161 JYW851969:JYW852161 KIS851969:KIS852161 KSO851969:KSO852161 LCK851969:LCK852161 LMG851969:LMG852161 LWC851969:LWC852161 MFY851969:MFY852161 MPU851969:MPU852161 MZQ851969:MZQ852161 NJM851969:NJM852161 NTI851969:NTI852161 ODE851969:ODE852161 ONA851969:ONA852161 OWW851969:OWW852161 PGS851969:PGS852161 PQO851969:PQO852161 QAK851969:QAK852161 QKG851969:QKG852161 QUC851969:QUC852161 RDY851969:RDY852161 RNU851969:RNU852161 RXQ851969:RXQ852161 SHM851969:SHM852161 SRI851969:SRI852161 TBE851969:TBE852161 TLA851969:TLA852161 TUW851969:TUW852161 UES851969:UES852161 UOO851969:UOO852161 UYK851969:UYK852161 VIG851969:VIG852161 VSC851969:VSC852161 WBY851969:WBY852161 WLU851969:WLU852161 WVQ851969:WVQ852161 I917505:I917697 JE917505:JE917697 TA917505:TA917697 ACW917505:ACW917697 AMS917505:AMS917697 AWO917505:AWO917697 BGK917505:BGK917697 BQG917505:BQG917697 CAC917505:CAC917697 CJY917505:CJY917697 CTU917505:CTU917697 DDQ917505:DDQ917697 DNM917505:DNM917697 DXI917505:DXI917697 EHE917505:EHE917697 ERA917505:ERA917697 FAW917505:FAW917697 FKS917505:FKS917697 FUO917505:FUO917697 GEK917505:GEK917697 GOG917505:GOG917697 GYC917505:GYC917697 HHY917505:HHY917697 HRU917505:HRU917697 IBQ917505:IBQ917697 ILM917505:ILM917697 IVI917505:IVI917697 JFE917505:JFE917697 JPA917505:JPA917697 JYW917505:JYW917697 KIS917505:KIS917697 KSO917505:KSO917697 LCK917505:LCK917697 LMG917505:LMG917697 LWC917505:LWC917697 MFY917505:MFY917697 MPU917505:MPU917697 MZQ917505:MZQ917697 NJM917505:NJM917697 NTI917505:NTI917697 ODE917505:ODE917697 ONA917505:ONA917697 OWW917505:OWW917697 PGS917505:PGS917697 PQO917505:PQO917697 QAK917505:QAK917697 QKG917505:QKG917697 QUC917505:QUC917697 RDY917505:RDY917697 RNU917505:RNU917697 RXQ917505:RXQ917697 SHM917505:SHM917697 SRI917505:SRI917697 TBE917505:TBE917697 TLA917505:TLA917697 TUW917505:TUW917697 UES917505:UES917697 UOO917505:UOO917697 UYK917505:UYK917697 VIG917505:VIG917697 VSC917505:VSC917697 WBY917505:WBY917697 WLU917505:WLU917697 WVQ917505:WVQ917697 I983041:I983233 JE983041:JE983233 TA983041:TA983233 ACW983041:ACW983233 AMS983041:AMS983233 AWO983041:AWO983233 BGK983041:BGK983233 BQG983041:BQG983233 CAC983041:CAC983233 CJY983041:CJY983233 CTU983041:CTU983233 DDQ983041:DDQ983233 DNM983041:DNM983233 DXI983041:DXI983233 EHE983041:EHE983233 ERA983041:ERA983233 FAW983041:FAW983233 FKS983041:FKS983233 FUO983041:FUO983233 GEK983041:GEK983233 GOG983041:GOG983233 GYC983041:GYC983233 HHY983041:HHY983233 HRU983041:HRU983233 IBQ983041:IBQ983233 ILM983041:ILM983233 IVI983041:IVI983233 JFE983041:JFE983233 JPA983041:JPA983233 JYW983041:JYW983233 KIS983041:KIS983233 KSO983041:KSO983233 LCK983041:LCK983233 LMG983041:LMG983233 LWC983041:LWC983233 MFY983041:MFY983233 MPU983041:MPU983233 MZQ983041:MZQ983233 NJM983041:NJM983233 NTI983041:NTI983233 ODE983041:ODE983233 ONA983041:ONA983233 OWW983041:OWW983233 PGS983041:PGS983233 PQO983041:PQO983233 QAK983041:QAK983233 QKG983041:QKG983233 QUC983041:QUC983233 RDY983041:RDY983233 RNU983041:RNU983233 RXQ983041:RXQ983233 SHM983041:SHM983233 SRI983041:SRI983233 TBE983041:TBE983233 TLA983041:TLA983233 TUW983041:TUW983233 UES983041:UES983233 UOO983041:UOO983233 UYK983041:UYK983233 VIG983041:VIG983233 VSC983041:VSC983233 WBY983041:WBY983233 WLU983041:WLU983233 WVQ983041:WVQ983233 UES983327:UES983526 JE196:JE204 TA196:TA204 ACW196:ACW204 AMS196:AMS204 AWO196:AWO204 BGK196:BGK204 BQG196:BQG204 CAC196:CAC204 CJY196:CJY204 CTU196:CTU204 DDQ196:DDQ204 DNM196:DNM204 DXI196:DXI204 EHE196:EHE204 ERA196:ERA204 FAW196:FAW204 FKS196:FKS204 FUO196:FUO204 GEK196:GEK204 GOG196:GOG204 GYC196:GYC204 HHY196:HHY204 HRU196:HRU204 IBQ196:IBQ204 ILM196:ILM204 IVI196:IVI204 JFE196:JFE204 JPA196:JPA204 JYW196:JYW204 KIS196:KIS204 KSO196:KSO204 LCK196:LCK204 LMG196:LMG204 LWC196:LWC204 MFY196:MFY204 MPU196:MPU204 MZQ196:MZQ204 NJM196:NJM204 NTI196:NTI204 ODE196:ODE204 ONA196:ONA204 OWW196:OWW204 PGS196:PGS204 PQO196:PQO204 QAK196:QAK204 QKG196:QKG204 QUC196:QUC204 RDY196:RDY204 RNU196:RNU204 RXQ196:RXQ204 SHM196:SHM204 SRI196:SRI204 TBE196:TBE204 TLA196:TLA204 TUW196:TUW204 UES196:UES204 UOO196:UOO204 UYK196:UYK204 VIG196:VIG204 VSC196:VSC204 WBY196:WBY204 WLU196:WLU204 WVQ196:WVQ204 I65731:I65739 JE65731:JE65739 TA65731:TA65739 ACW65731:ACW65739 AMS65731:AMS65739 AWO65731:AWO65739 BGK65731:BGK65739 BQG65731:BQG65739 CAC65731:CAC65739 CJY65731:CJY65739 CTU65731:CTU65739 DDQ65731:DDQ65739 DNM65731:DNM65739 DXI65731:DXI65739 EHE65731:EHE65739 ERA65731:ERA65739 FAW65731:FAW65739 FKS65731:FKS65739 FUO65731:FUO65739 GEK65731:GEK65739 GOG65731:GOG65739 GYC65731:GYC65739 HHY65731:HHY65739 HRU65731:HRU65739 IBQ65731:IBQ65739 ILM65731:ILM65739 IVI65731:IVI65739 JFE65731:JFE65739 JPA65731:JPA65739 JYW65731:JYW65739 KIS65731:KIS65739 KSO65731:KSO65739 LCK65731:LCK65739 LMG65731:LMG65739 LWC65731:LWC65739 MFY65731:MFY65739 MPU65731:MPU65739 MZQ65731:MZQ65739 NJM65731:NJM65739 NTI65731:NTI65739 ODE65731:ODE65739 ONA65731:ONA65739 OWW65731:OWW65739 PGS65731:PGS65739 PQO65731:PQO65739 QAK65731:QAK65739 QKG65731:QKG65739 QUC65731:QUC65739 RDY65731:RDY65739 RNU65731:RNU65739 RXQ65731:RXQ65739 SHM65731:SHM65739 SRI65731:SRI65739 TBE65731:TBE65739 TLA65731:TLA65739 TUW65731:TUW65739 UES65731:UES65739 UOO65731:UOO65739 UYK65731:UYK65739 VIG65731:VIG65739 VSC65731:VSC65739 WBY65731:WBY65739 WLU65731:WLU65739 WVQ65731:WVQ65739 I131267:I131275 JE131267:JE131275 TA131267:TA131275 ACW131267:ACW131275 AMS131267:AMS131275 AWO131267:AWO131275 BGK131267:BGK131275 BQG131267:BQG131275 CAC131267:CAC131275 CJY131267:CJY131275 CTU131267:CTU131275 DDQ131267:DDQ131275 DNM131267:DNM131275 DXI131267:DXI131275 EHE131267:EHE131275 ERA131267:ERA131275 FAW131267:FAW131275 FKS131267:FKS131275 FUO131267:FUO131275 GEK131267:GEK131275 GOG131267:GOG131275 GYC131267:GYC131275 HHY131267:HHY131275 HRU131267:HRU131275 IBQ131267:IBQ131275 ILM131267:ILM131275 IVI131267:IVI131275 JFE131267:JFE131275 JPA131267:JPA131275 JYW131267:JYW131275 KIS131267:KIS131275 KSO131267:KSO131275 LCK131267:LCK131275 LMG131267:LMG131275 LWC131267:LWC131275 MFY131267:MFY131275 MPU131267:MPU131275 MZQ131267:MZQ131275 NJM131267:NJM131275 NTI131267:NTI131275 ODE131267:ODE131275 ONA131267:ONA131275 OWW131267:OWW131275 PGS131267:PGS131275 PQO131267:PQO131275 QAK131267:QAK131275 QKG131267:QKG131275 QUC131267:QUC131275 RDY131267:RDY131275 RNU131267:RNU131275 RXQ131267:RXQ131275 SHM131267:SHM131275 SRI131267:SRI131275 TBE131267:TBE131275 TLA131267:TLA131275 TUW131267:TUW131275 UES131267:UES131275 UOO131267:UOO131275 UYK131267:UYK131275 VIG131267:VIG131275 VSC131267:VSC131275 WBY131267:WBY131275 WLU131267:WLU131275 WVQ131267:WVQ131275 I196803:I196811 JE196803:JE196811 TA196803:TA196811 ACW196803:ACW196811 AMS196803:AMS196811 AWO196803:AWO196811 BGK196803:BGK196811 BQG196803:BQG196811 CAC196803:CAC196811 CJY196803:CJY196811 CTU196803:CTU196811 DDQ196803:DDQ196811 DNM196803:DNM196811 DXI196803:DXI196811 EHE196803:EHE196811 ERA196803:ERA196811 FAW196803:FAW196811 FKS196803:FKS196811 FUO196803:FUO196811 GEK196803:GEK196811 GOG196803:GOG196811 GYC196803:GYC196811 HHY196803:HHY196811 HRU196803:HRU196811 IBQ196803:IBQ196811 ILM196803:ILM196811 IVI196803:IVI196811 JFE196803:JFE196811 JPA196803:JPA196811 JYW196803:JYW196811 KIS196803:KIS196811 KSO196803:KSO196811 LCK196803:LCK196811 LMG196803:LMG196811 LWC196803:LWC196811 MFY196803:MFY196811 MPU196803:MPU196811 MZQ196803:MZQ196811 NJM196803:NJM196811 NTI196803:NTI196811 ODE196803:ODE196811 ONA196803:ONA196811 OWW196803:OWW196811 PGS196803:PGS196811 PQO196803:PQO196811 QAK196803:QAK196811 QKG196803:QKG196811 QUC196803:QUC196811 RDY196803:RDY196811 RNU196803:RNU196811 RXQ196803:RXQ196811 SHM196803:SHM196811 SRI196803:SRI196811 TBE196803:TBE196811 TLA196803:TLA196811 TUW196803:TUW196811 UES196803:UES196811 UOO196803:UOO196811 UYK196803:UYK196811 VIG196803:VIG196811 VSC196803:VSC196811 WBY196803:WBY196811 WLU196803:WLU196811 WVQ196803:WVQ196811 I262339:I262347 JE262339:JE262347 TA262339:TA262347 ACW262339:ACW262347 AMS262339:AMS262347 AWO262339:AWO262347 BGK262339:BGK262347 BQG262339:BQG262347 CAC262339:CAC262347 CJY262339:CJY262347 CTU262339:CTU262347 DDQ262339:DDQ262347 DNM262339:DNM262347 DXI262339:DXI262347 EHE262339:EHE262347 ERA262339:ERA262347 FAW262339:FAW262347 FKS262339:FKS262347 FUO262339:FUO262347 GEK262339:GEK262347 GOG262339:GOG262347 GYC262339:GYC262347 HHY262339:HHY262347 HRU262339:HRU262347 IBQ262339:IBQ262347 ILM262339:ILM262347 IVI262339:IVI262347 JFE262339:JFE262347 JPA262339:JPA262347 JYW262339:JYW262347 KIS262339:KIS262347 KSO262339:KSO262347 LCK262339:LCK262347 LMG262339:LMG262347 LWC262339:LWC262347 MFY262339:MFY262347 MPU262339:MPU262347 MZQ262339:MZQ262347 NJM262339:NJM262347 NTI262339:NTI262347 ODE262339:ODE262347 ONA262339:ONA262347 OWW262339:OWW262347 PGS262339:PGS262347 PQO262339:PQO262347 QAK262339:QAK262347 QKG262339:QKG262347 QUC262339:QUC262347 RDY262339:RDY262347 RNU262339:RNU262347 RXQ262339:RXQ262347 SHM262339:SHM262347 SRI262339:SRI262347 TBE262339:TBE262347 TLA262339:TLA262347 TUW262339:TUW262347 UES262339:UES262347 UOO262339:UOO262347 UYK262339:UYK262347 VIG262339:VIG262347 VSC262339:VSC262347 WBY262339:WBY262347 WLU262339:WLU262347 WVQ262339:WVQ262347 I327875:I327883 JE327875:JE327883 TA327875:TA327883 ACW327875:ACW327883 AMS327875:AMS327883 AWO327875:AWO327883 BGK327875:BGK327883 BQG327875:BQG327883 CAC327875:CAC327883 CJY327875:CJY327883 CTU327875:CTU327883 DDQ327875:DDQ327883 DNM327875:DNM327883 DXI327875:DXI327883 EHE327875:EHE327883 ERA327875:ERA327883 FAW327875:FAW327883 FKS327875:FKS327883 FUO327875:FUO327883 GEK327875:GEK327883 GOG327875:GOG327883 GYC327875:GYC327883 HHY327875:HHY327883 HRU327875:HRU327883 IBQ327875:IBQ327883 ILM327875:ILM327883 IVI327875:IVI327883 JFE327875:JFE327883 JPA327875:JPA327883 JYW327875:JYW327883 KIS327875:KIS327883 KSO327875:KSO327883 LCK327875:LCK327883 LMG327875:LMG327883 LWC327875:LWC327883 MFY327875:MFY327883 MPU327875:MPU327883 MZQ327875:MZQ327883 NJM327875:NJM327883 NTI327875:NTI327883 ODE327875:ODE327883 ONA327875:ONA327883 OWW327875:OWW327883 PGS327875:PGS327883 PQO327875:PQO327883 QAK327875:QAK327883 QKG327875:QKG327883 QUC327875:QUC327883 RDY327875:RDY327883 RNU327875:RNU327883 RXQ327875:RXQ327883 SHM327875:SHM327883 SRI327875:SRI327883 TBE327875:TBE327883 TLA327875:TLA327883 TUW327875:TUW327883 UES327875:UES327883 UOO327875:UOO327883 UYK327875:UYK327883 VIG327875:VIG327883 VSC327875:VSC327883 WBY327875:WBY327883 WLU327875:WLU327883 WVQ327875:WVQ327883 I393411:I393419 JE393411:JE393419 TA393411:TA393419 ACW393411:ACW393419 AMS393411:AMS393419 AWO393411:AWO393419 BGK393411:BGK393419 BQG393411:BQG393419 CAC393411:CAC393419 CJY393411:CJY393419 CTU393411:CTU393419 DDQ393411:DDQ393419 DNM393411:DNM393419 DXI393411:DXI393419 EHE393411:EHE393419 ERA393411:ERA393419 FAW393411:FAW393419 FKS393411:FKS393419 FUO393411:FUO393419 GEK393411:GEK393419 GOG393411:GOG393419 GYC393411:GYC393419 HHY393411:HHY393419 HRU393411:HRU393419 IBQ393411:IBQ393419 ILM393411:ILM393419 IVI393411:IVI393419 JFE393411:JFE393419 JPA393411:JPA393419 JYW393411:JYW393419 KIS393411:KIS393419 KSO393411:KSO393419 LCK393411:LCK393419 LMG393411:LMG393419 LWC393411:LWC393419 MFY393411:MFY393419 MPU393411:MPU393419 MZQ393411:MZQ393419 NJM393411:NJM393419 NTI393411:NTI393419 ODE393411:ODE393419 ONA393411:ONA393419 OWW393411:OWW393419 PGS393411:PGS393419 PQO393411:PQO393419 QAK393411:QAK393419 QKG393411:QKG393419 QUC393411:QUC393419 RDY393411:RDY393419 RNU393411:RNU393419 RXQ393411:RXQ393419 SHM393411:SHM393419 SRI393411:SRI393419 TBE393411:TBE393419 TLA393411:TLA393419 TUW393411:TUW393419 UES393411:UES393419 UOO393411:UOO393419 UYK393411:UYK393419 VIG393411:VIG393419 VSC393411:VSC393419 WBY393411:WBY393419 WLU393411:WLU393419 WVQ393411:WVQ393419 I458947:I458955 JE458947:JE458955 TA458947:TA458955 ACW458947:ACW458955 AMS458947:AMS458955 AWO458947:AWO458955 BGK458947:BGK458955 BQG458947:BQG458955 CAC458947:CAC458955 CJY458947:CJY458955 CTU458947:CTU458955 DDQ458947:DDQ458955 DNM458947:DNM458955 DXI458947:DXI458955 EHE458947:EHE458955 ERA458947:ERA458955 FAW458947:FAW458955 FKS458947:FKS458955 FUO458947:FUO458955 GEK458947:GEK458955 GOG458947:GOG458955 GYC458947:GYC458955 HHY458947:HHY458955 HRU458947:HRU458955 IBQ458947:IBQ458955 ILM458947:ILM458955 IVI458947:IVI458955 JFE458947:JFE458955 JPA458947:JPA458955 JYW458947:JYW458955 KIS458947:KIS458955 KSO458947:KSO458955 LCK458947:LCK458955 LMG458947:LMG458955 LWC458947:LWC458955 MFY458947:MFY458955 MPU458947:MPU458955 MZQ458947:MZQ458955 NJM458947:NJM458955 NTI458947:NTI458955 ODE458947:ODE458955 ONA458947:ONA458955 OWW458947:OWW458955 PGS458947:PGS458955 PQO458947:PQO458955 QAK458947:QAK458955 QKG458947:QKG458955 QUC458947:QUC458955 RDY458947:RDY458955 RNU458947:RNU458955 RXQ458947:RXQ458955 SHM458947:SHM458955 SRI458947:SRI458955 TBE458947:TBE458955 TLA458947:TLA458955 TUW458947:TUW458955 UES458947:UES458955 UOO458947:UOO458955 UYK458947:UYK458955 VIG458947:VIG458955 VSC458947:VSC458955 WBY458947:WBY458955 WLU458947:WLU458955 WVQ458947:WVQ458955 I524483:I524491 JE524483:JE524491 TA524483:TA524491 ACW524483:ACW524491 AMS524483:AMS524491 AWO524483:AWO524491 BGK524483:BGK524491 BQG524483:BQG524491 CAC524483:CAC524491 CJY524483:CJY524491 CTU524483:CTU524491 DDQ524483:DDQ524491 DNM524483:DNM524491 DXI524483:DXI524491 EHE524483:EHE524491 ERA524483:ERA524491 FAW524483:FAW524491 FKS524483:FKS524491 FUO524483:FUO524491 GEK524483:GEK524491 GOG524483:GOG524491 GYC524483:GYC524491 HHY524483:HHY524491 HRU524483:HRU524491 IBQ524483:IBQ524491 ILM524483:ILM524491 IVI524483:IVI524491 JFE524483:JFE524491 JPA524483:JPA524491 JYW524483:JYW524491 KIS524483:KIS524491 KSO524483:KSO524491 LCK524483:LCK524491 LMG524483:LMG524491 LWC524483:LWC524491 MFY524483:MFY524491 MPU524483:MPU524491 MZQ524483:MZQ524491 NJM524483:NJM524491 NTI524483:NTI524491 ODE524483:ODE524491 ONA524483:ONA524491 OWW524483:OWW524491 PGS524483:PGS524491 PQO524483:PQO524491 QAK524483:QAK524491 QKG524483:QKG524491 QUC524483:QUC524491 RDY524483:RDY524491 RNU524483:RNU524491 RXQ524483:RXQ524491 SHM524483:SHM524491 SRI524483:SRI524491 TBE524483:TBE524491 TLA524483:TLA524491 TUW524483:TUW524491 UES524483:UES524491 UOO524483:UOO524491 UYK524483:UYK524491 VIG524483:VIG524491 VSC524483:VSC524491 WBY524483:WBY524491 WLU524483:WLU524491 WVQ524483:WVQ524491 I590019:I590027 JE590019:JE590027 TA590019:TA590027 ACW590019:ACW590027 AMS590019:AMS590027 AWO590019:AWO590027 BGK590019:BGK590027 BQG590019:BQG590027 CAC590019:CAC590027 CJY590019:CJY590027 CTU590019:CTU590027 DDQ590019:DDQ590027 DNM590019:DNM590027 DXI590019:DXI590027 EHE590019:EHE590027 ERA590019:ERA590027 FAW590019:FAW590027 FKS590019:FKS590027 FUO590019:FUO590027 GEK590019:GEK590027 GOG590019:GOG590027 GYC590019:GYC590027 HHY590019:HHY590027 HRU590019:HRU590027 IBQ590019:IBQ590027 ILM590019:ILM590027 IVI590019:IVI590027 JFE590019:JFE590027 JPA590019:JPA590027 JYW590019:JYW590027 KIS590019:KIS590027 KSO590019:KSO590027 LCK590019:LCK590027 LMG590019:LMG590027 LWC590019:LWC590027 MFY590019:MFY590027 MPU590019:MPU590027 MZQ590019:MZQ590027 NJM590019:NJM590027 NTI590019:NTI590027 ODE590019:ODE590027 ONA590019:ONA590027 OWW590019:OWW590027 PGS590019:PGS590027 PQO590019:PQO590027 QAK590019:QAK590027 QKG590019:QKG590027 QUC590019:QUC590027 RDY590019:RDY590027 RNU590019:RNU590027 RXQ590019:RXQ590027 SHM590019:SHM590027 SRI590019:SRI590027 TBE590019:TBE590027 TLA590019:TLA590027 TUW590019:TUW590027 UES590019:UES590027 UOO590019:UOO590027 UYK590019:UYK590027 VIG590019:VIG590027 VSC590019:VSC590027 WBY590019:WBY590027 WLU590019:WLU590027 WVQ590019:WVQ590027 I655555:I655563 JE655555:JE655563 TA655555:TA655563 ACW655555:ACW655563 AMS655555:AMS655563 AWO655555:AWO655563 BGK655555:BGK655563 BQG655555:BQG655563 CAC655555:CAC655563 CJY655555:CJY655563 CTU655555:CTU655563 DDQ655555:DDQ655563 DNM655555:DNM655563 DXI655555:DXI655563 EHE655555:EHE655563 ERA655555:ERA655563 FAW655555:FAW655563 FKS655555:FKS655563 FUO655555:FUO655563 GEK655555:GEK655563 GOG655555:GOG655563 GYC655555:GYC655563 HHY655555:HHY655563 HRU655555:HRU655563 IBQ655555:IBQ655563 ILM655555:ILM655563 IVI655555:IVI655563 JFE655555:JFE655563 JPA655555:JPA655563 JYW655555:JYW655563 KIS655555:KIS655563 KSO655555:KSO655563 LCK655555:LCK655563 LMG655555:LMG655563 LWC655555:LWC655563 MFY655555:MFY655563 MPU655555:MPU655563 MZQ655555:MZQ655563 NJM655555:NJM655563 NTI655555:NTI655563 ODE655555:ODE655563 ONA655555:ONA655563 OWW655555:OWW655563 PGS655555:PGS655563 PQO655555:PQO655563 QAK655555:QAK655563 QKG655555:QKG655563 QUC655555:QUC655563 RDY655555:RDY655563 RNU655555:RNU655563 RXQ655555:RXQ655563 SHM655555:SHM655563 SRI655555:SRI655563 TBE655555:TBE655563 TLA655555:TLA655563 TUW655555:TUW655563 UES655555:UES655563 UOO655555:UOO655563 UYK655555:UYK655563 VIG655555:VIG655563 VSC655555:VSC655563 WBY655555:WBY655563 WLU655555:WLU655563 WVQ655555:WVQ655563 I721091:I721099 JE721091:JE721099 TA721091:TA721099 ACW721091:ACW721099 AMS721091:AMS721099 AWO721091:AWO721099 BGK721091:BGK721099 BQG721091:BQG721099 CAC721091:CAC721099 CJY721091:CJY721099 CTU721091:CTU721099 DDQ721091:DDQ721099 DNM721091:DNM721099 DXI721091:DXI721099 EHE721091:EHE721099 ERA721091:ERA721099 FAW721091:FAW721099 FKS721091:FKS721099 FUO721091:FUO721099 GEK721091:GEK721099 GOG721091:GOG721099 GYC721091:GYC721099 HHY721091:HHY721099 HRU721091:HRU721099 IBQ721091:IBQ721099 ILM721091:ILM721099 IVI721091:IVI721099 JFE721091:JFE721099 JPA721091:JPA721099 JYW721091:JYW721099 KIS721091:KIS721099 KSO721091:KSO721099 LCK721091:LCK721099 LMG721091:LMG721099 LWC721091:LWC721099 MFY721091:MFY721099 MPU721091:MPU721099 MZQ721091:MZQ721099 NJM721091:NJM721099 NTI721091:NTI721099 ODE721091:ODE721099 ONA721091:ONA721099 OWW721091:OWW721099 PGS721091:PGS721099 PQO721091:PQO721099 QAK721091:QAK721099 QKG721091:QKG721099 QUC721091:QUC721099 RDY721091:RDY721099 RNU721091:RNU721099 RXQ721091:RXQ721099 SHM721091:SHM721099 SRI721091:SRI721099 TBE721091:TBE721099 TLA721091:TLA721099 TUW721091:TUW721099 UES721091:UES721099 UOO721091:UOO721099 UYK721091:UYK721099 VIG721091:VIG721099 VSC721091:VSC721099 WBY721091:WBY721099 WLU721091:WLU721099 WVQ721091:WVQ721099 I786627:I786635 JE786627:JE786635 TA786627:TA786635 ACW786627:ACW786635 AMS786627:AMS786635 AWO786627:AWO786635 BGK786627:BGK786635 BQG786627:BQG786635 CAC786627:CAC786635 CJY786627:CJY786635 CTU786627:CTU786635 DDQ786627:DDQ786635 DNM786627:DNM786635 DXI786627:DXI786635 EHE786627:EHE786635 ERA786627:ERA786635 FAW786627:FAW786635 FKS786627:FKS786635 FUO786627:FUO786635 GEK786627:GEK786635 GOG786627:GOG786635 GYC786627:GYC786635 HHY786627:HHY786635 HRU786627:HRU786635 IBQ786627:IBQ786635 ILM786627:ILM786635 IVI786627:IVI786635 JFE786627:JFE786635 JPA786627:JPA786635 JYW786627:JYW786635 KIS786627:KIS786635 KSO786627:KSO786635 LCK786627:LCK786635 LMG786627:LMG786635 LWC786627:LWC786635 MFY786627:MFY786635 MPU786627:MPU786635 MZQ786627:MZQ786635 NJM786627:NJM786635 NTI786627:NTI786635 ODE786627:ODE786635 ONA786627:ONA786635 OWW786627:OWW786635 PGS786627:PGS786635 PQO786627:PQO786635 QAK786627:QAK786635 QKG786627:QKG786635 QUC786627:QUC786635 RDY786627:RDY786635 RNU786627:RNU786635 RXQ786627:RXQ786635 SHM786627:SHM786635 SRI786627:SRI786635 TBE786627:TBE786635 TLA786627:TLA786635 TUW786627:TUW786635 UES786627:UES786635 UOO786627:UOO786635 UYK786627:UYK786635 VIG786627:VIG786635 VSC786627:VSC786635 WBY786627:WBY786635 WLU786627:WLU786635 WVQ786627:WVQ786635 I852163:I852171 JE852163:JE852171 TA852163:TA852171 ACW852163:ACW852171 AMS852163:AMS852171 AWO852163:AWO852171 BGK852163:BGK852171 BQG852163:BQG852171 CAC852163:CAC852171 CJY852163:CJY852171 CTU852163:CTU852171 DDQ852163:DDQ852171 DNM852163:DNM852171 DXI852163:DXI852171 EHE852163:EHE852171 ERA852163:ERA852171 FAW852163:FAW852171 FKS852163:FKS852171 FUO852163:FUO852171 GEK852163:GEK852171 GOG852163:GOG852171 GYC852163:GYC852171 HHY852163:HHY852171 HRU852163:HRU852171 IBQ852163:IBQ852171 ILM852163:ILM852171 IVI852163:IVI852171 JFE852163:JFE852171 JPA852163:JPA852171 JYW852163:JYW852171 KIS852163:KIS852171 KSO852163:KSO852171 LCK852163:LCK852171 LMG852163:LMG852171 LWC852163:LWC852171 MFY852163:MFY852171 MPU852163:MPU852171 MZQ852163:MZQ852171 NJM852163:NJM852171 NTI852163:NTI852171 ODE852163:ODE852171 ONA852163:ONA852171 OWW852163:OWW852171 PGS852163:PGS852171 PQO852163:PQO852171 QAK852163:QAK852171 QKG852163:QKG852171 QUC852163:QUC852171 RDY852163:RDY852171 RNU852163:RNU852171 RXQ852163:RXQ852171 SHM852163:SHM852171 SRI852163:SRI852171 TBE852163:TBE852171 TLA852163:TLA852171 TUW852163:TUW852171 UES852163:UES852171 UOO852163:UOO852171 UYK852163:UYK852171 VIG852163:VIG852171 VSC852163:VSC852171 WBY852163:WBY852171 WLU852163:WLU852171 WVQ852163:WVQ852171 I917699:I917707 JE917699:JE917707 TA917699:TA917707 ACW917699:ACW917707 AMS917699:AMS917707 AWO917699:AWO917707 BGK917699:BGK917707 BQG917699:BQG917707 CAC917699:CAC917707 CJY917699:CJY917707 CTU917699:CTU917707 DDQ917699:DDQ917707 DNM917699:DNM917707 DXI917699:DXI917707 EHE917699:EHE917707 ERA917699:ERA917707 FAW917699:FAW917707 FKS917699:FKS917707 FUO917699:FUO917707 GEK917699:GEK917707 GOG917699:GOG917707 GYC917699:GYC917707 HHY917699:HHY917707 HRU917699:HRU917707 IBQ917699:IBQ917707 ILM917699:ILM917707 IVI917699:IVI917707 JFE917699:JFE917707 JPA917699:JPA917707 JYW917699:JYW917707 KIS917699:KIS917707 KSO917699:KSO917707 LCK917699:LCK917707 LMG917699:LMG917707 LWC917699:LWC917707 MFY917699:MFY917707 MPU917699:MPU917707 MZQ917699:MZQ917707 NJM917699:NJM917707 NTI917699:NTI917707 ODE917699:ODE917707 ONA917699:ONA917707 OWW917699:OWW917707 PGS917699:PGS917707 PQO917699:PQO917707 QAK917699:QAK917707 QKG917699:QKG917707 QUC917699:QUC917707 RDY917699:RDY917707 RNU917699:RNU917707 RXQ917699:RXQ917707 SHM917699:SHM917707 SRI917699:SRI917707 TBE917699:TBE917707 TLA917699:TLA917707 TUW917699:TUW917707 UES917699:UES917707 UOO917699:UOO917707 UYK917699:UYK917707 VIG917699:VIG917707 VSC917699:VSC917707 WBY917699:WBY917707 WLU917699:WLU917707 WVQ917699:WVQ917707 I983235:I983243 JE983235:JE983243 TA983235:TA983243 ACW983235:ACW983243 AMS983235:AMS983243 AWO983235:AWO983243 BGK983235:BGK983243 BQG983235:BQG983243 CAC983235:CAC983243 CJY983235:CJY983243 CTU983235:CTU983243 DDQ983235:DDQ983243 DNM983235:DNM983243 DXI983235:DXI983243 EHE983235:EHE983243 ERA983235:ERA983243 FAW983235:FAW983243 FKS983235:FKS983243 FUO983235:FUO983243 GEK983235:GEK983243 GOG983235:GOG983243 GYC983235:GYC983243 HHY983235:HHY983243 HRU983235:HRU983243 IBQ983235:IBQ983243 ILM983235:ILM983243 IVI983235:IVI983243 JFE983235:JFE983243 JPA983235:JPA983243 JYW983235:JYW983243 KIS983235:KIS983243 KSO983235:KSO983243 LCK983235:LCK983243 LMG983235:LMG983243 LWC983235:LWC983243 MFY983235:MFY983243 MPU983235:MPU983243 MZQ983235:MZQ983243 NJM983235:NJM983243 NTI983235:NTI983243 ODE983235:ODE983243 ONA983235:ONA983243 OWW983235:OWW983243 PGS983235:PGS983243 PQO983235:PQO983243 QAK983235:QAK983243 QKG983235:QKG983243 QUC983235:QUC983243 RDY983235:RDY983243 RNU983235:RNU983243 RXQ983235:RXQ983243 SHM983235:SHM983243 SRI983235:SRI983243 TBE983235:TBE983243 TLA983235:TLA983243 TUW983235:TUW983243 UES983235:UES983243 UOO983235:UOO983243 UYK983235:UYK983243 VIG983235:VIG983243 VSC983235:VSC983243 WBY983235:WBY983243 WLU983235:WLU983243 WVQ983235:WVQ983243 UOO983327:UOO983526 JE208 TA208 ACW208 AMS208 AWO208 BGK208 BQG208 CAC208 CJY208 CTU208 DDQ208 DNM208 DXI208 EHE208 ERA208 FAW208 FKS208 FUO208 GEK208 GOG208 GYC208 HHY208 HRU208 IBQ208 ILM208 IVI208 JFE208 JPA208 JYW208 KIS208 KSO208 LCK208 LMG208 LWC208 MFY208 MPU208 MZQ208 NJM208 NTI208 ODE208 ONA208 OWW208 PGS208 PQO208 QAK208 QKG208 QUC208 RDY208 RNU208 RXQ208 SHM208 SRI208 TBE208 TLA208 TUW208 UES208 UOO208 UYK208 VIG208 VSC208 WBY208 WLU208 WVQ208 I65743 JE65743 TA65743 ACW65743 AMS65743 AWO65743 BGK65743 BQG65743 CAC65743 CJY65743 CTU65743 DDQ65743 DNM65743 DXI65743 EHE65743 ERA65743 FAW65743 FKS65743 FUO65743 GEK65743 GOG65743 GYC65743 HHY65743 HRU65743 IBQ65743 ILM65743 IVI65743 JFE65743 JPA65743 JYW65743 KIS65743 KSO65743 LCK65743 LMG65743 LWC65743 MFY65743 MPU65743 MZQ65743 NJM65743 NTI65743 ODE65743 ONA65743 OWW65743 PGS65743 PQO65743 QAK65743 QKG65743 QUC65743 RDY65743 RNU65743 RXQ65743 SHM65743 SRI65743 TBE65743 TLA65743 TUW65743 UES65743 UOO65743 UYK65743 VIG65743 VSC65743 WBY65743 WLU65743 WVQ65743 I131279 JE131279 TA131279 ACW131279 AMS131279 AWO131279 BGK131279 BQG131279 CAC131279 CJY131279 CTU131279 DDQ131279 DNM131279 DXI131279 EHE131279 ERA131279 FAW131279 FKS131279 FUO131279 GEK131279 GOG131279 GYC131279 HHY131279 HRU131279 IBQ131279 ILM131279 IVI131279 JFE131279 JPA131279 JYW131279 KIS131279 KSO131279 LCK131279 LMG131279 LWC131279 MFY131279 MPU131279 MZQ131279 NJM131279 NTI131279 ODE131279 ONA131279 OWW131279 PGS131279 PQO131279 QAK131279 QKG131279 QUC131279 RDY131279 RNU131279 RXQ131279 SHM131279 SRI131279 TBE131279 TLA131279 TUW131279 UES131279 UOO131279 UYK131279 VIG131279 VSC131279 WBY131279 WLU131279 WVQ131279 I196815 JE196815 TA196815 ACW196815 AMS196815 AWO196815 BGK196815 BQG196815 CAC196815 CJY196815 CTU196815 DDQ196815 DNM196815 DXI196815 EHE196815 ERA196815 FAW196815 FKS196815 FUO196815 GEK196815 GOG196815 GYC196815 HHY196815 HRU196815 IBQ196815 ILM196815 IVI196815 JFE196815 JPA196815 JYW196815 KIS196815 KSO196815 LCK196815 LMG196815 LWC196815 MFY196815 MPU196815 MZQ196815 NJM196815 NTI196815 ODE196815 ONA196815 OWW196815 PGS196815 PQO196815 QAK196815 QKG196815 QUC196815 RDY196815 RNU196815 RXQ196815 SHM196815 SRI196815 TBE196815 TLA196815 TUW196815 UES196815 UOO196815 UYK196815 VIG196815 VSC196815 WBY196815 WLU196815 WVQ196815 I262351 JE262351 TA262351 ACW262351 AMS262351 AWO262351 BGK262351 BQG262351 CAC262351 CJY262351 CTU262351 DDQ262351 DNM262351 DXI262351 EHE262351 ERA262351 FAW262351 FKS262351 FUO262351 GEK262351 GOG262351 GYC262351 HHY262351 HRU262351 IBQ262351 ILM262351 IVI262351 JFE262351 JPA262351 JYW262351 KIS262351 KSO262351 LCK262351 LMG262351 LWC262351 MFY262351 MPU262351 MZQ262351 NJM262351 NTI262351 ODE262351 ONA262351 OWW262351 PGS262351 PQO262351 QAK262351 QKG262351 QUC262351 RDY262351 RNU262351 RXQ262351 SHM262351 SRI262351 TBE262351 TLA262351 TUW262351 UES262351 UOO262351 UYK262351 VIG262351 VSC262351 WBY262351 WLU262351 WVQ262351 I327887 JE327887 TA327887 ACW327887 AMS327887 AWO327887 BGK327887 BQG327887 CAC327887 CJY327887 CTU327887 DDQ327887 DNM327887 DXI327887 EHE327887 ERA327887 FAW327887 FKS327887 FUO327887 GEK327887 GOG327887 GYC327887 HHY327887 HRU327887 IBQ327887 ILM327887 IVI327887 JFE327887 JPA327887 JYW327887 KIS327887 KSO327887 LCK327887 LMG327887 LWC327887 MFY327887 MPU327887 MZQ327887 NJM327887 NTI327887 ODE327887 ONA327887 OWW327887 PGS327887 PQO327887 QAK327887 QKG327887 QUC327887 RDY327887 RNU327887 RXQ327887 SHM327887 SRI327887 TBE327887 TLA327887 TUW327887 UES327887 UOO327887 UYK327887 VIG327887 VSC327887 WBY327887 WLU327887 WVQ327887 I393423 JE393423 TA393423 ACW393423 AMS393423 AWO393423 BGK393423 BQG393423 CAC393423 CJY393423 CTU393423 DDQ393423 DNM393423 DXI393423 EHE393423 ERA393423 FAW393423 FKS393423 FUO393423 GEK393423 GOG393423 GYC393423 HHY393423 HRU393423 IBQ393423 ILM393423 IVI393423 JFE393423 JPA393423 JYW393423 KIS393423 KSO393423 LCK393423 LMG393423 LWC393423 MFY393423 MPU393423 MZQ393423 NJM393423 NTI393423 ODE393423 ONA393423 OWW393423 PGS393423 PQO393423 QAK393423 QKG393423 QUC393423 RDY393423 RNU393423 RXQ393423 SHM393423 SRI393423 TBE393423 TLA393423 TUW393423 UES393423 UOO393423 UYK393423 VIG393423 VSC393423 WBY393423 WLU393423 WVQ393423 I458959 JE458959 TA458959 ACW458959 AMS458959 AWO458959 BGK458959 BQG458959 CAC458959 CJY458959 CTU458959 DDQ458959 DNM458959 DXI458959 EHE458959 ERA458959 FAW458959 FKS458959 FUO458959 GEK458959 GOG458959 GYC458959 HHY458959 HRU458959 IBQ458959 ILM458959 IVI458959 JFE458959 JPA458959 JYW458959 KIS458959 KSO458959 LCK458959 LMG458959 LWC458959 MFY458959 MPU458959 MZQ458959 NJM458959 NTI458959 ODE458959 ONA458959 OWW458959 PGS458959 PQO458959 QAK458959 QKG458959 QUC458959 RDY458959 RNU458959 RXQ458959 SHM458959 SRI458959 TBE458959 TLA458959 TUW458959 UES458959 UOO458959 UYK458959 VIG458959 VSC458959 WBY458959 WLU458959 WVQ458959 I524495 JE524495 TA524495 ACW524495 AMS524495 AWO524495 BGK524495 BQG524495 CAC524495 CJY524495 CTU524495 DDQ524495 DNM524495 DXI524495 EHE524495 ERA524495 FAW524495 FKS524495 FUO524495 GEK524495 GOG524495 GYC524495 HHY524495 HRU524495 IBQ524495 ILM524495 IVI524495 JFE524495 JPA524495 JYW524495 KIS524495 KSO524495 LCK524495 LMG524495 LWC524495 MFY524495 MPU524495 MZQ524495 NJM524495 NTI524495 ODE524495 ONA524495 OWW524495 PGS524495 PQO524495 QAK524495 QKG524495 QUC524495 RDY524495 RNU524495 RXQ524495 SHM524495 SRI524495 TBE524495 TLA524495 TUW524495 UES524495 UOO524495 UYK524495 VIG524495 VSC524495 WBY524495 WLU524495 WVQ524495 I590031 JE590031 TA590031 ACW590031 AMS590031 AWO590031 BGK590031 BQG590031 CAC590031 CJY590031 CTU590031 DDQ590031 DNM590031 DXI590031 EHE590031 ERA590031 FAW590031 FKS590031 FUO590031 GEK590031 GOG590031 GYC590031 HHY590031 HRU590031 IBQ590031 ILM590031 IVI590031 JFE590031 JPA590031 JYW590031 KIS590031 KSO590031 LCK590031 LMG590031 LWC590031 MFY590031 MPU590031 MZQ590031 NJM590031 NTI590031 ODE590031 ONA590031 OWW590031 PGS590031 PQO590031 QAK590031 QKG590031 QUC590031 RDY590031 RNU590031 RXQ590031 SHM590031 SRI590031 TBE590031 TLA590031 TUW590031 UES590031 UOO590031 UYK590031 VIG590031 VSC590031 WBY590031 WLU590031 WVQ590031 I655567 JE655567 TA655567 ACW655567 AMS655567 AWO655567 BGK655567 BQG655567 CAC655567 CJY655567 CTU655567 DDQ655567 DNM655567 DXI655567 EHE655567 ERA655567 FAW655567 FKS655567 FUO655567 GEK655567 GOG655567 GYC655567 HHY655567 HRU655567 IBQ655567 ILM655567 IVI655567 JFE655567 JPA655567 JYW655567 KIS655567 KSO655567 LCK655567 LMG655567 LWC655567 MFY655567 MPU655567 MZQ655567 NJM655567 NTI655567 ODE655567 ONA655567 OWW655567 PGS655567 PQO655567 QAK655567 QKG655567 QUC655567 RDY655567 RNU655567 RXQ655567 SHM655567 SRI655567 TBE655567 TLA655567 TUW655567 UES655567 UOO655567 UYK655567 VIG655567 VSC655567 WBY655567 WLU655567 WVQ655567 I721103 JE721103 TA721103 ACW721103 AMS721103 AWO721103 BGK721103 BQG721103 CAC721103 CJY721103 CTU721103 DDQ721103 DNM721103 DXI721103 EHE721103 ERA721103 FAW721103 FKS721103 FUO721103 GEK721103 GOG721103 GYC721103 HHY721103 HRU721103 IBQ721103 ILM721103 IVI721103 JFE721103 JPA721103 JYW721103 KIS721103 KSO721103 LCK721103 LMG721103 LWC721103 MFY721103 MPU721103 MZQ721103 NJM721103 NTI721103 ODE721103 ONA721103 OWW721103 PGS721103 PQO721103 QAK721103 QKG721103 QUC721103 RDY721103 RNU721103 RXQ721103 SHM721103 SRI721103 TBE721103 TLA721103 TUW721103 UES721103 UOO721103 UYK721103 VIG721103 VSC721103 WBY721103 WLU721103 WVQ721103 I786639 JE786639 TA786639 ACW786639 AMS786639 AWO786639 BGK786639 BQG786639 CAC786639 CJY786639 CTU786639 DDQ786639 DNM786639 DXI786639 EHE786639 ERA786639 FAW786639 FKS786639 FUO786639 GEK786639 GOG786639 GYC786639 HHY786639 HRU786639 IBQ786639 ILM786639 IVI786639 JFE786639 JPA786639 JYW786639 KIS786639 KSO786639 LCK786639 LMG786639 LWC786639 MFY786639 MPU786639 MZQ786639 NJM786639 NTI786639 ODE786639 ONA786639 OWW786639 PGS786639 PQO786639 QAK786639 QKG786639 QUC786639 RDY786639 RNU786639 RXQ786639 SHM786639 SRI786639 TBE786639 TLA786639 TUW786639 UES786639 UOO786639 UYK786639 VIG786639 VSC786639 WBY786639 WLU786639 WVQ786639 I852175 JE852175 TA852175 ACW852175 AMS852175 AWO852175 BGK852175 BQG852175 CAC852175 CJY852175 CTU852175 DDQ852175 DNM852175 DXI852175 EHE852175 ERA852175 FAW852175 FKS852175 FUO852175 GEK852175 GOG852175 GYC852175 HHY852175 HRU852175 IBQ852175 ILM852175 IVI852175 JFE852175 JPA852175 JYW852175 KIS852175 KSO852175 LCK852175 LMG852175 LWC852175 MFY852175 MPU852175 MZQ852175 NJM852175 NTI852175 ODE852175 ONA852175 OWW852175 PGS852175 PQO852175 QAK852175 QKG852175 QUC852175 RDY852175 RNU852175 RXQ852175 SHM852175 SRI852175 TBE852175 TLA852175 TUW852175 UES852175 UOO852175 UYK852175 VIG852175 VSC852175 WBY852175 WLU852175 WVQ852175 I917711 JE917711 TA917711 ACW917711 AMS917711 AWO917711 BGK917711 BQG917711 CAC917711 CJY917711 CTU917711 DDQ917711 DNM917711 DXI917711 EHE917711 ERA917711 FAW917711 FKS917711 FUO917711 GEK917711 GOG917711 GYC917711 HHY917711 HRU917711 IBQ917711 ILM917711 IVI917711 JFE917711 JPA917711 JYW917711 KIS917711 KSO917711 LCK917711 LMG917711 LWC917711 MFY917711 MPU917711 MZQ917711 NJM917711 NTI917711 ODE917711 ONA917711 OWW917711 PGS917711 PQO917711 QAK917711 QKG917711 QUC917711 RDY917711 RNU917711 RXQ917711 SHM917711 SRI917711 TBE917711 TLA917711 TUW917711 UES917711 UOO917711 UYK917711 VIG917711 VSC917711 WBY917711 WLU917711 WVQ917711 I983247 JE983247 TA983247 ACW983247 AMS983247 AWO983247 BGK983247 BQG983247 CAC983247 CJY983247 CTU983247 DDQ983247 DNM983247 DXI983247 EHE983247 ERA983247 FAW983247 FKS983247 FUO983247 GEK983247 GOG983247 GYC983247 HHY983247 HRU983247 IBQ983247 ILM983247 IVI983247 JFE983247 JPA983247 JYW983247 KIS983247 KSO983247 LCK983247 LMG983247 LWC983247 MFY983247 MPU983247 MZQ983247 NJM983247 NTI983247 ODE983247 ONA983247 OWW983247 PGS983247 PQO983247 QAK983247 QKG983247 QUC983247 RDY983247 RNU983247 RXQ983247 SHM983247 SRI983247 TBE983247 TLA983247 TUW983247 UES983247 UOO983247 UYK983247 VIG983247 VSC983247 WBY983247 WLU983247 WVQ983247 UYK983327:UYK983526 JE215:JE226 TA215:TA226 ACW215:ACW226 AMS215:AMS226 AWO215:AWO226 BGK215:BGK226 BQG215:BQG226 CAC215:CAC226 CJY215:CJY226 CTU215:CTU226 DDQ215:DDQ226 DNM215:DNM226 DXI215:DXI226 EHE215:EHE226 ERA215:ERA226 FAW215:FAW226 FKS215:FKS226 FUO215:FUO226 GEK215:GEK226 GOG215:GOG226 GYC215:GYC226 HHY215:HHY226 HRU215:HRU226 IBQ215:IBQ226 ILM215:ILM226 IVI215:IVI226 JFE215:JFE226 JPA215:JPA226 JYW215:JYW226 KIS215:KIS226 KSO215:KSO226 LCK215:LCK226 LMG215:LMG226 LWC215:LWC226 MFY215:MFY226 MPU215:MPU226 MZQ215:MZQ226 NJM215:NJM226 NTI215:NTI226 ODE215:ODE226 ONA215:ONA226 OWW215:OWW226 PGS215:PGS226 PQO215:PQO226 QAK215:QAK226 QKG215:QKG226 QUC215:QUC226 RDY215:RDY226 RNU215:RNU226 RXQ215:RXQ226 SHM215:SHM226 SRI215:SRI226 TBE215:TBE226 TLA215:TLA226 TUW215:TUW226 UES215:UES226 UOO215:UOO226 UYK215:UYK226 VIG215:VIG226 VSC215:VSC226 WBY215:WBY226 WLU215:WLU226 WVQ215:WVQ226 I65750:I65761 JE65750:JE65761 TA65750:TA65761 ACW65750:ACW65761 AMS65750:AMS65761 AWO65750:AWO65761 BGK65750:BGK65761 BQG65750:BQG65761 CAC65750:CAC65761 CJY65750:CJY65761 CTU65750:CTU65761 DDQ65750:DDQ65761 DNM65750:DNM65761 DXI65750:DXI65761 EHE65750:EHE65761 ERA65750:ERA65761 FAW65750:FAW65761 FKS65750:FKS65761 FUO65750:FUO65761 GEK65750:GEK65761 GOG65750:GOG65761 GYC65750:GYC65761 HHY65750:HHY65761 HRU65750:HRU65761 IBQ65750:IBQ65761 ILM65750:ILM65761 IVI65750:IVI65761 JFE65750:JFE65761 JPA65750:JPA65761 JYW65750:JYW65761 KIS65750:KIS65761 KSO65750:KSO65761 LCK65750:LCK65761 LMG65750:LMG65761 LWC65750:LWC65761 MFY65750:MFY65761 MPU65750:MPU65761 MZQ65750:MZQ65761 NJM65750:NJM65761 NTI65750:NTI65761 ODE65750:ODE65761 ONA65750:ONA65761 OWW65750:OWW65761 PGS65750:PGS65761 PQO65750:PQO65761 QAK65750:QAK65761 QKG65750:QKG65761 QUC65750:QUC65761 RDY65750:RDY65761 RNU65750:RNU65761 RXQ65750:RXQ65761 SHM65750:SHM65761 SRI65750:SRI65761 TBE65750:TBE65761 TLA65750:TLA65761 TUW65750:TUW65761 UES65750:UES65761 UOO65750:UOO65761 UYK65750:UYK65761 VIG65750:VIG65761 VSC65750:VSC65761 WBY65750:WBY65761 WLU65750:WLU65761 WVQ65750:WVQ65761 I131286:I131297 JE131286:JE131297 TA131286:TA131297 ACW131286:ACW131297 AMS131286:AMS131297 AWO131286:AWO131297 BGK131286:BGK131297 BQG131286:BQG131297 CAC131286:CAC131297 CJY131286:CJY131297 CTU131286:CTU131297 DDQ131286:DDQ131297 DNM131286:DNM131297 DXI131286:DXI131297 EHE131286:EHE131297 ERA131286:ERA131297 FAW131286:FAW131297 FKS131286:FKS131297 FUO131286:FUO131297 GEK131286:GEK131297 GOG131286:GOG131297 GYC131286:GYC131297 HHY131286:HHY131297 HRU131286:HRU131297 IBQ131286:IBQ131297 ILM131286:ILM131297 IVI131286:IVI131297 JFE131286:JFE131297 JPA131286:JPA131297 JYW131286:JYW131297 KIS131286:KIS131297 KSO131286:KSO131297 LCK131286:LCK131297 LMG131286:LMG131297 LWC131286:LWC131297 MFY131286:MFY131297 MPU131286:MPU131297 MZQ131286:MZQ131297 NJM131286:NJM131297 NTI131286:NTI131297 ODE131286:ODE131297 ONA131286:ONA131297 OWW131286:OWW131297 PGS131286:PGS131297 PQO131286:PQO131297 QAK131286:QAK131297 QKG131286:QKG131297 QUC131286:QUC131297 RDY131286:RDY131297 RNU131286:RNU131297 RXQ131286:RXQ131297 SHM131286:SHM131297 SRI131286:SRI131297 TBE131286:TBE131297 TLA131286:TLA131297 TUW131286:TUW131297 UES131286:UES131297 UOO131286:UOO131297 UYK131286:UYK131297 VIG131286:VIG131297 VSC131286:VSC131297 WBY131286:WBY131297 WLU131286:WLU131297 WVQ131286:WVQ131297 I196822:I196833 JE196822:JE196833 TA196822:TA196833 ACW196822:ACW196833 AMS196822:AMS196833 AWO196822:AWO196833 BGK196822:BGK196833 BQG196822:BQG196833 CAC196822:CAC196833 CJY196822:CJY196833 CTU196822:CTU196833 DDQ196822:DDQ196833 DNM196822:DNM196833 DXI196822:DXI196833 EHE196822:EHE196833 ERA196822:ERA196833 FAW196822:FAW196833 FKS196822:FKS196833 FUO196822:FUO196833 GEK196822:GEK196833 GOG196822:GOG196833 GYC196822:GYC196833 HHY196822:HHY196833 HRU196822:HRU196833 IBQ196822:IBQ196833 ILM196822:ILM196833 IVI196822:IVI196833 JFE196822:JFE196833 JPA196822:JPA196833 JYW196822:JYW196833 KIS196822:KIS196833 KSO196822:KSO196833 LCK196822:LCK196833 LMG196822:LMG196833 LWC196822:LWC196833 MFY196822:MFY196833 MPU196822:MPU196833 MZQ196822:MZQ196833 NJM196822:NJM196833 NTI196822:NTI196833 ODE196822:ODE196833 ONA196822:ONA196833 OWW196822:OWW196833 PGS196822:PGS196833 PQO196822:PQO196833 QAK196822:QAK196833 QKG196822:QKG196833 QUC196822:QUC196833 RDY196822:RDY196833 RNU196822:RNU196833 RXQ196822:RXQ196833 SHM196822:SHM196833 SRI196822:SRI196833 TBE196822:TBE196833 TLA196822:TLA196833 TUW196822:TUW196833 UES196822:UES196833 UOO196822:UOO196833 UYK196822:UYK196833 VIG196822:VIG196833 VSC196822:VSC196833 WBY196822:WBY196833 WLU196822:WLU196833 WVQ196822:WVQ196833 I262358:I262369 JE262358:JE262369 TA262358:TA262369 ACW262358:ACW262369 AMS262358:AMS262369 AWO262358:AWO262369 BGK262358:BGK262369 BQG262358:BQG262369 CAC262358:CAC262369 CJY262358:CJY262369 CTU262358:CTU262369 DDQ262358:DDQ262369 DNM262358:DNM262369 DXI262358:DXI262369 EHE262358:EHE262369 ERA262358:ERA262369 FAW262358:FAW262369 FKS262358:FKS262369 FUO262358:FUO262369 GEK262358:GEK262369 GOG262358:GOG262369 GYC262358:GYC262369 HHY262358:HHY262369 HRU262358:HRU262369 IBQ262358:IBQ262369 ILM262358:ILM262369 IVI262358:IVI262369 JFE262358:JFE262369 JPA262358:JPA262369 JYW262358:JYW262369 KIS262358:KIS262369 KSO262358:KSO262369 LCK262358:LCK262369 LMG262358:LMG262369 LWC262358:LWC262369 MFY262358:MFY262369 MPU262358:MPU262369 MZQ262358:MZQ262369 NJM262358:NJM262369 NTI262358:NTI262369 ODE262358:ODE262369 ONA262358:ONA262369 OWW262358:OWW262369 PGS262358:PGS262369 PQO262358:PQO262369 QAK262358:QAK262369 QKG262358:QKG262369 QUC262358:QUC262369 RDY262358:RDY262369 RNU262358:RNU262369 RXQ262358:RXQ262369 SHM262358:SHM262369 SRI262358:SRI262369 TBE262358:TBE262369 TLA262358:TLA262369 TUW262358:TUW262369 UES262358:UES262369 UOO262358:UOO262369 UYK262358:UYK262369 VIG262358:VIG262369 VSC262358:VSC262369 WBY262358:WBY262369 WLU262358:WLU262369 WVQ262358:WVQ262369 I327894:I327905 JE327894:JE327905 TA327894:TA327905 ACW327894:ACW327905 AMS327894:AMS327905 AWO327894:AWO327905 BGK327894:BGK327905 BQG327894:BQG327905 CAC327894:CAC327905 CJY327894:CJY327905 CTU327894:CTU327905 DDQ327894:DDQ327905 DNM327894:DNM327905 DXI327894:DXI327905 EHE327894:EHE327905 ERA327894:ERA327905 FAW327894:FAW327905 FKS327894:FKS327905 FUO327894:FUO327905 GEK327894:GEK327905 GOG327894:GOG327905 GYC327894:GYC327905 HHY327894:HHY327905 HRU327894:HRU327905 IBQ327894:IBQ327905 ILM327894:ILM327905 IVI327894:IVI327905 JFE327894:JFE327905 JPA327894:JPA327905 JYW327894:JYW327905 KIS327894:KIS327905 KSO327894:KSO327905 LCK327894:LCK327905 LMG327894:LMG327905 LWC327894:LWC327905 MFY327894:MFY327905 MPU327894:MPU327905 MZQ327894:MZQ327905 NJM327894:NJM327905 NTI327894:NTI327905 ODE327894:ODE327905 ONA327894:ONA327905 OWW327894:OWW327905 PGS327894:PGS327905 PQO327894:PQO327905 QAK327894:QAK327905 QKG327894:QKG327905 QUC327894:QUC327905 RDY327894:RDY327905 RNU327894:RNU327905 RXQ327894:RXQ327905 SHM327894:SHM327905 SRI327894:SRI327905 TBE327894:TBE327905 TLA327894:TLA327905 TUW327894:TUW327905 UES327894:UES327905 UOO327894:UOO327905 UYK327894:UYK327905 VIG327894:VIG327905 VSC327894:VSC327905 WBY327894:WBY327905 WLU327894:WLU327905 WVQ327894:WVQ327905 I393430:I393441 JE393430:JE393441 TA393430:TA393441 ACW393430:ACW393441 AMS393430:AMS393441 AWO393430:AWO393441 BGK393430:BGK393441 BQG393430:BQG393441 CAC393430:CAC393441 CJY393430:CJY393441 CTU393430:CTU393441 DDQ393430:DDQ393441 DNM393430:DNM393441 DXI393430:DXI393441 EHE393430:EHE393441 ERA393430:ERA393441 FAW393430:FAW393441 FKS393430:FKS393441 FUO393430:FUO393441 GEK393430:GEK393441 GOG393430:GOG393441 GYC393430:GYC393441 HHY393430:HHY393441 HRU393430:HRU393441 IBQ393430:IBQ393441 ILM393430:ILM393441 IVI393430:IVI393441 JFE393430:JFE393441 JPA393430:JPA393441 JYW393430:JYW393441 KIS393430:KIS393441 KSO393430:KSO393441 LCK393430:LCK393441 LMG393430:LMG393441 LWC393430:LWC393441 MFY393430:MFY393441 MPU393430:MPU393441 MZQ393430:MZQ393441 NJM393430:NJM393441 NTI393430:NTI393441 ODE393430:ODE393441 ONA393430:ONA393441 OWW393430:OWW393441 PGS393430:PGS393441 PQO393430:PQO393441 QAK393430:QAK393441 QKG393430:QKG393441 QUC393430:QUC393441 RDY393430:RDY393441 RNU393430:RNU393441 RXQ393430:RXQ393441 SHM393430:SHM393441 SRI393430:SRI393441 TBE393430:TBE393441 TLA393430:TLA393441 TUW393430:TUW393441 UES393430:UES393441 UOO393430:UOO393441 UYK393430:UYK393441 VIG393430:VIG393441 VSC393430:VSC393441 WBY393430:WBY393441 WLU393430:WLU393441 WVQ393430:WVQ393441 I458966:I458977 JE458966:JE458977 TA458966:TA458977 ACW458966:ACW458977 AMS458966:AMS458977 AWO458966:AWO458977 BGK458966:BGK458977 BQG458966:BQG458977 CAC458966:CAC458977 CJY458966:CJY458977 CTU458966:CTU458977 DDQ458966:DDQ458977 DNM458966:DNM458977 DXI458966:DXI458977 EHE458966:EHE458977 ERA458966:ERA458977 FAW458966:FAW458977 FKS458966:FKS458977 FUO458966:FUO458977 GEK458966:GEK458977 GOG458966:GOG458977 GYC458966:GYC458977 HHY458966:HHY458977 HRU458966:HRU458977 IBQ458966:IBQ458977 ILM458966:ILM458977 IVI458966:IVI458977 JFE458966:JFE458977 JPA458966:JPA458977 JYW458966:JYW458977 KIS458966:KIS458977 KSO458966:KSO458977 LCK458966:LCK458977 LMG458966:LMG458977 LWC458966:LWC458977 MFY458966:MFY458977 MPU458966:MPU458977 MZQ458966:MZQ458977 NJM458966:NJM458977 NTI458966:NTI458977 ODE458966:ODE458977 ONA458966:ONA458977 OWW458966:OWW458977 PGS458966:PGS458977 PQO458966:PQO458977 QAK458966:QAK458977 QKG458966:QKG458977 QUC458966:QUC458977 RDY458966:RDY458977 RNU458966:RNU458977 RXQ458966:RXQ458977 SHM458966:SHM458977 SRI458966:SRI458977 TBE458966:TBE458977 TLA458966:TLA458977 TUW458966:TUW458977 UES458966:UES458977 UOO458966:UOO458977 UYK458966:UYK458977 VIG458966:VIG458977 VSC458966:VSC458977 WBY458966:WBY458977 WLU458966:WLU458977 WVQ458966:WVQ458977 I524502:I524513 JE524502:JE524513 TA524502:TA524513 ACW524502:ACW524513 AMS524502:AMS524513 AWO524502:AWO524513 BGK524502:BGK524513 BQG524502:BQG524513 CAC524502:CAC524513 CJY524502:CJY524513 CTU524502:CTU524513 DDQ524502:DDQ524513 DNM524502:DNM524513 DXI524502:DXI524513 EHE524502:EHE524513 ERA524502:ERA524513 FAW524502:FAW524513 FKS524502:FKS524513 FUO524502:FUO524513 GEK524502:GEK524513 GOG524502:GOG524513 GYC524502:GYC524513 HHY524502:HHY524513 HRU524502:HRU524513 IBQ524502:IBQ524513 ILM524502:ILM524513 IVI524502:IVI524513 JFE524502:JFE524513 JPA524502:JPA524513 JYW524502:JYW524513 KIS524502:KIS524513 KSO524502:KSO524513 LCK524502:LCK524513 LMG524502:LMG524513 LWC524502:LWC524513 MFY524502:MFY524513 MPU524502:MPU524513 MZQ524502:MZQ524513 NJM524502:NJM524513 NTI524502:NTI524513 ODE524502:ODE524513 ONA524502:ONA524513 OWW524502:OWW524513 PGS524502:PGS524513 PQO524502:PQO524513 QAK524502:QAK524513 QKG524502:QKG524513 QUC524502:QUC524513 RDY524502:RDY524513 RNU524502:RNU524513 RXQ524502:RXQ524513 SHM524502:SHM524513 SRI524502:SRI524513 TBE524502:TBE524513 TLA524502:TLA524513 TUW524502:TUW524513 UES524502:UES524513 UOO524502:UOO524513 UYK524502:UYK524513 VIG524502:VIG524513 VSC524502:VSC524513 WBY524502:WBY524513 WLU524502:WLU524513 WVQ524502:WVQ524513 I590038:I590049 JE590038:JE590049 TA590038:TA590049 ACW590038:ACW590049 AMS590038:AMS590049 AWO590038:AWO590049 BGK590038:BGK590049 BQG590038:BQG590049 CAC590038:CAC590049 CJY590038:CJY590049 CTU590038:CTU590049 DDQ590038:DDQ590049 DNM590038:DNM590049 DXI590038:DXI590049 EHE590038:EHE590049 ERA590038:ERA590049 FAW590038:FAW590049 FKS590038:FKS590049 FUO590038:FUO590049 GEK590038:GEK590049 GOG590038:GOG590049 GYC590038:GYC590049 HHY590038:HHY590049 HRU590038:HRU590049 IBQ590038:IBQ590049 ILM590038:ILM590049 IVI590038:IVI590049 JFE590038:JFE590049 JPA590038:JPA590049 JYW590038:JYW590049 KIS590038:KIS590049 KSO590038:KSO590049 LCK590038:LCK590049 LMG590038:LMG590049 LWC590038:LWC590049 MFY590038:MFY590049 MPU590038:MPU590049 MZQ590038:MZQ590049 NJM590038:NJM590049 NTI590038:NTI590049 ODE590038:ODE590049 ONA590038:ONA590049 OWW590038:OWW590049 PGS590038:PGS590049 PQO590038:PQO590049 QAK590038:QAK590049 QKG590038:QKG590049 QUC590038:QUC590049 RDY590038:RDY590049 RNU590038:RNU590049 RXQ590038:RXQ590049 SHM590038:SHM590049 SRI590038:SRI590049 TBE590038:TBE590049 TLA590038:TLA590049 TUW590038:TUW590049 UES590038:UES590049 UOO590038:UOO590049 UYK590038:UYK590049 VIG590038:VIG590049 VSC590038:VSC590049 WBY590038:WBY590049 WLU590038:WLU590049 WVQ590038:WVQ590049 I655574:I655585 JE655574:JE655585 TA655574:TA655585 ACW655574:ACW655585 AMS655574:AMS655585 AWO655574:AWO655585 BGK655574:BGK655585 BQG655574:BQG655585 CAC655574:CAC655585 CJY655574:CJY655585 CTU655574:CTU655585 DDQ655574:DDQ655585 DNM655574:DNM655585 DXI655574:DXI655585 EHE655574:EHE655585 ERA655574:ERA655585 FAW655574:FAW655585 FKS655574:FKS655585 FUO655574:FUO655585 GEK655574:GEK655585 GOG655574:GOG655585 GYC655574:GYC655585 HHY655574:HHY655585 HRU655574:HRU655585 IBQ655574:IBQ655585 ILM655574:ILM655585 IVI655574:IVI655585 JFE655574:JFE655585 JPA655574:JPA655585 JYW655574:JYW655585 KIS655574:KIS655585 KSO655574:KSO655585 LCK655574:LCK655585 LMG655574:LMG655585 LWC655574:LWC655585 MFY655574:MFY655585 MPU655574:MPU655585 MZQ655574:MZQ655585 NJM655574:NJM655585 NTI655574:NTI655585 ODE655574:ODE655585 ONA655574:ONA655585 OWW655574:OWW655585 PGS655574:PGS655585 PQO655574:PQO655585 QAK655574:QAK655585 QKG655574:QKG655585 QUC655574:QUC655585 RDY655574:RDY655585 RNU655574:RNU655585 RXQ655574:RXQ655585 SHM655574:SHM655585 SRI655574:SRI655585 TBE655574:TBE655585 TLA655574:TLA655585 TUW655574:TUW655585 UES655574:UES655585 UOO655574:UOO655585 UYK655574:UYK655585 VIG655574:VIG655585 VSC655574:VSC655585 WBY655574:WBY655585 WLU655574:WLU655585 WVQ655574:WVQ655585 I721110:I721121 JE721110:JE721121 TA721110:TA721121 ACW721110:ACW721121 AMS721110:AMS721121 AWO721110:AWO721121 BGK721110:BGK721121 BQG721110:BQG721121 CAC721110:CAC721121 CJY721110:CJY721121 CTU721110:CTU721121 DDQ721110:DDQ721121 DNM721110:DNM721121 DXI721110:DXI721121 EHE721110:EHE721121 ERA721110:ERA721121 FAW721110:FAW721121 FKS721110:FKS721121 FUO721110:FUO721121 GEK721110:GEK721121 GOG721110:GOG721121 GYC721110:GYC721121 HHY721110:HHY721121 HRU721110:HRU721121 IBQ721110:IBQ721121 ILM721110:ILM721121 IVI721110:IVI721121 JFE721110:JFE721121 JPA721110:JPA721121 JYW721110:JYW721121 KIS721110:KIS721121 KSO721110:KSO721121 LCK721110:LCK721121 LMG721110:LMG721121 LWC721110:LWC721121 MFY721110:MFY721121 MPU721110:MPU721121 MZQ721110:MZQ721121 NJM721110:NJM721121 NTI721110:NTI721121 ODE721110:ODE721121 ONA721110:ONA721121 OWW721110:OWW721121 PGS721110:PGS721121 PQO721110:PQO721121 QAK721110:QAK721121 QKG721110:QKG721121 QUC721110:QUC721121 RDY721110:RDY721121 RNU721110:RNU721121 RXQ721110:RXQ721121 SHM721110:SHM721121 SRI721110:SRI721121 TBE721110:TBE721121 TLA721110:TLA721121 TUW721110:TUW721121 UES721110:UES721121 UOO721110:UOO721121 UYK721110:UYK721121 VIG721110:VIG721121 VSC721110:VSC721121 WBY721110:WBY721121 WLU721110:WLU721121 WVQ721110:WVQ721121 I786646:I786657 JE786646:JE786657 TA786646:TA786657 ACW786646:ACW786657 AMS786646:AMS786657 AWO786646:AWO786657 BGK786646:BGK786657 BQG786646:BQG786657 CAC786646:CAC786657 CJY786646:CJY786657 CTU786646:CTU786657 DDQ786646:DDQ786657 DNM786646:DNM786657 DXI786646:DXI786657 EHE786646:EHE786657 ERA786646:ERA786657 FAW786646:FAW786657 FKS786646:FKS786657 FUO786646:FUO786657 GEK786646:GEK786657 GOG786646:GOG786657 GYC786646:GYC786657 HHY786646:HHY786657 HRU786646:HRU786657 IBQ786646:IBQ786657 ILM786646:ILM786657 IVI786646:IVI786657 JFE786646:JFE786657 JPA786646:JPA786657 JYW786646:JYW786657 KIS786646:KIS786657 KSO786646:KSO786657 LCK786646:LCK786657 LMG786646:LMG786657 LWC786646:LWC786657 MFY786646:MFY786657 MPU786646:MPU786657 MZQ786646:MZQ786657 NJM786646:NJM786657 NTI786646:NTI786657 ODE786646:ODE786657 ONA786646:ONA786657 OWW786646:OWW786657 PGS786646:PGS786657 PQO786646:PQO786657 QAK786646:QAK786657 QKG786646:QKG786657 QUC786646:QUC786657 RDY786646:RDY786657 RNU786646:RNU786657 RXQ786646:RXQ786657 SHM786646:SHM786657 SRI786646:SRI786657 TBE786646:TBE786657 TLA786646:TLA786657 TUW786646:TUW786657 UES786646:UES786657 UOO786646:UOO786657 UYK786646:UYK786657 VIG786646:VIG786657 VSC786646:VSC786657 WBY786646:WBY786657 WLU786646:WLU786657 WVQ786646:WVQ786657 I852182:I852193 JE852182:JE852193 TA852182:TA852193 ACW852182:ACW852193 AMS852182:AMS852193 AWO852182:AWO852193 BGK852182:BGK852193 BQG852182:BQG852193 CAC852182:CAC852193 CJY852182:CJY852193 CTU852182:CTU852193 DDQ852182:DDQ852193 DNM852182:DNM852193 DXI852182:DXI852193 EHE852182:EHE852193 ERA852182:ERA852193 FAW852182:FAW852193 FKS852182:FKS852193 FUO852182:FUO852193 GEK852182:GEK852193 GOG852182:GOG852193 GYC852182:GYC852193 HHY852182:HHY852193 HRU852182:HRU852193 IBQ852182:IBQ852193 ILM852182:ILM852193 IVI852182:IVI852193 JFE852182:JFE852193 JPA852182:JPA852193 JYW852182:JYW852193 KIS852182:KIS852193 KSO852182:KSO852193 LCK852182:LCK852193 LMG852182:LMG852193 LWC852182:LWC852193 MFY852182:MFY852193 MPU852182:MPU852193 MZQ852182:MZQ852193 NJM852182:NJM852193 NTI852182:NTI852193 ODE852182:ODE852193 ONA852182:ONA852193 OWW852182:OWW852193 PGS852182:PGS852193 PQO852182:PQO852193 QAK852182:QAK852193 QKG852182:QKG852193 QUC852182:QUC852193 RDY852182:RDY852193 RNU852182:RNU852193 RXQ852182:RXQ852193 SHM852182:SHM852193 SRI852182:SRI852193 TBE852182:TBE852193 TLA852182:TLA852193 TUW852182:TUW852193 UES852182:UES852193 UOO852182:UOO852193 UYK852182:UYK852193 VIG852182:VIG852193 VSC852182:VSC852193 WBY852182:WBY852193 WLU852182:WLU852193 WVQ852182:WVQ852193 I917718:I917729 JE917718:JE917729 TA917718:TA917729 ACW917718:ACW917729 AMS917718:AMS917729 AWO917718:AWO917729 BGK917718:BGK917729 BQG917718:BQG917729 CAC917718:CAC917729 CJY917718:CJY917729 CTU917718:CTU917729 DDQ917718:DDQ917729 DNM917718:DNM917729 DXI917718:DXI917729 EHE917718:EHE917729 ERA917718:ERA917729 FAW917718:FAW917729 FKS917718:FKS917729 FUO917718:FUO917729 GEK917718:GEK917729 GOG917718:GOG917729 GYC917718:GYC917729 HHY917718:HHY917729 HRU917718:HRU917729 IBQ917718:IBQ917729 ILM917718:ILM917729 IVI917718:IVI917729 JFE917718:JFE917729 JPA917718:JPA917729 JYW917718:JYW917729 KIS917718:KIS917729 KSO917718:KSO917729 LCK917718:LCK917729 LMG917718:LMG917729 LWC917718:LWC917729 MFY917718:MFY917729 MPU917718:MPU917729 MZQ917718:MZQ917729 NJM917718:NJM917729 NTI917718:NTI917729 ODE917718:ODE917729 ONA917718:ONA917729 OWW917718:OWW917729 PGS917718:PGS917729 PQO917718:PQO917729 QAK917718:QAK917729 QKG917718:QKG917729 QUC917718:QUC917729 RDY917718:RDY917729 RNU917718:RNU917729 RXQ917718:RXQ917729 SHM917718:SHM917729 SRI917718:SRI917729 TBE917718:TBE917729 TLA917718:TLA917729 TUW917718:TUW917729 UES917718:UES917729 UOO917718:UOO917729 UYK917718:UYK917729 VIG917718:VIG917729 VSC917718:VSC917729 WBY917718:WBY917729 WLU917718:WLU917729 WVQ917718:WVQ917729 I983254:I983265 JE983254:JE983265 TA983254:TA983265 ACW983254:ACW983265 AMS983254:AMS983265 AWO983254:AWO983265 BGK983254:BGK983265 BQG983254:BQG983265 CAC983254:CAC983265 CJY983254:CJY983265 CTU983254:CTU983265 DDQ983254:DDQ983265 DNM983254:DNM983265 DXI983254:DXI983265 EHE983254:EHE983265 ERA983254:ERA983265 FAW983254:FAW983265 FKS983254:FKS983265 FUO983254:FUO983265 GEK983254:GEK983265 GOG983254:GOG983265 GYC983254:GYC983265 HHY983254:HHY983265 HRU983254:HRU983265 IBQ983254:IBQ983265 ILM983254:ILM983265 IVI983254:IVI983265 JFE983254:JFE983265 JPA983254:JPA983265 JYW983254:JYW983265 KIS983254:KIS983265 KSO983254:KSO983265 LCK983254:LCK983265 LMG983254:LMG983265 LWC983254:LWC983265 MFY983254:MFY983265 MPU983254:MPU983265 MZQ983254:MZQ983265 NJM983254:NJM983265 NTI983254:NTI983265 ODE983254:ODE983265 ONA983254:ONA983265 OWW983254:OWW983265 PGS983254:PGS983265 PQO983254:PQO983265 QAK983254:QAK983265 QKG983254:QKG983265 QUC983254:QUC983265 RDY983254:RDY983265 RNU983254:RNU983265 RXQ983254:RXQ983265 SHM983254:SHM983265 SRI983254:SRI983265 TBE983254:TBE983265 TLA983254:TLA983265 TUW983254:TUW983265 UES983254:UES983265 UOO983254:UOO983265 UYK983254:UYK983265 VIG983254:VIG983265 VSC983254:VSC983265 WBY983254:WBY983265 WLU983254:WLU983265 WVQ983254:WVQ983265 VIG983327:VIG983526 JE228:JE242 TA228:TA242 ACW228:ACW242 AMS228:AMS242 AWO228:AWO242 BGK228:BGK242 BQG228:BQG242 CAC228:CAC242 CJY228:CJY242 CTU228:CTU242 DDQ228:DDQ242 DNM228:DNM242 DXI228:DXI242 EHE228:EHE242 ERA228:ERA242 FAW228:FAW242 FKS228:FKS242 FUO228:FUO242 GEK228:GEK242 GOG228:GOG242 GYC228:GYC242 HHY228:HHY242 HRU228:HRU242 IBQ228:IBQ242 ILM228:ILM242 IVI228:IVI242 JFE228:JFE242 JPA228:JPA242 JYW228:JYW242 KIS228:KIS242 KSO228:KSO242 LCK228:LCK242 LMG228:LMG242 LWC228:LWC242 MFY228:MFY242 MPU228:MPU242 MZQ228:MZQ242 NJM228:NJM242 NTI228:NTI242 ODE228:ODE242 ONA228:ONA242 OWW228:OWW242 PGS228:PGS242 PQO228:PQO242 QAK228:QAK242 QKG228:QKG242 QUC228:QUC242 RDY228:RDY242 RNU228:RNU242 RXQ228:RXQ242 SHM228:SHM242 SRI228:SRI242 TBE228:TBE242 TLA228:TLA242 TUW228:TUW242 UES228:UES242 UOO228:UOO242 UYK228:UYK242 VIG228:VIG242 VSC228:VSC242 WBY228:WBY242 WLU228:WLU242 WVQ228:WVQ242 I65763:I65777 JE65763:JE65777 TA65763:TA65777 ACW65763:ACW65777 AMS65763:AMS65777 AWO65763:AWO65777 BGK65763:BGK65777 BQG65763:BQG65777 CAC65763:CAC65777 CJY65763:CJY65777 CTU65763:CTU65777 DDQ65763:DDQ65777 DNM65763:DNM65777 DXI65763:DXI65777 EHE65763:EHE65777 ERA65763:ERA65777 FAW65763:FAW65777 FKS65763:FKS65777 FUO65763:FUO65777 GEK65763:GEK65777 GOG65763:GOG65777 GYC65763:GYC65777 HHY65763:HHY65777 HRU65763:HRU65777 IBQ65763:IBQ65777 ILM65763:ILM65777 IVI65763:IVI65777 JFE65763:JFE65777 JPA65763:JPA65777 JYW65763:JYW65777 KIS65763:KIS65777 KSO65763:KSO65777 LCK65763:LCK65777 LMG65763:LMG65777 LWC65763:LWC65777 MFY65763:MFY65777 MPU65763:MPU65777 MZQ65763:MZQ65777 NJM65763:NJM65777 NTI65763:NTI65777 ODE65763:ODE65777 ONA65763:ONA65777 OWW65763:OWW65777 PGS65763:PGS65777 PQO65763:PQO65777 QAK65763:QAK65777 QKG65763:QKG65777 QUC65763:QUC65777 RDY65763:RDY65777 RNU65763:RNU65777 RXQ65763:RXQ65777 SHM65763:SHM65777 SRI65763:SRI65777 TBE65763:TBE65777 TLA65763:TLA65777 TUW65763:TUW65777 UES65763:UES65777 UOO65763:UOO65777 UYK65763:UYK65777 VIG65763:VIG65777 VSC65763:VSC65777 WBY65763:WBY65777 WLU65763:WLU65777 WVQ65763:WVQ65777 I131299:I131313 JE131299:JE131313 TA131299:TA131313 ACW131299:ACW131313 AMS131299:AMS131313 AWO131299:AWO131313 BGK131299:BGK131313 BQG131299:BQG131313 CAC131299:CAC131313 CJY131299:CJY131313 CTU131299:CTU131313 DDQ131299:DDQ131313 DNM131299:DNM131313 DXI131299:DXI131313 EHE131299:EHE131313 ERA131299:ERA131313 FAW131299:FAW131313 FKS131299:FKS131313 FUO131299:FUO131313 GEK131299:GEK131313 GOG131299:GOG131313 GYC131299:GYC131313 HHY131299:HHY131313 HRU131299:HRU131313 IBQ131299:IBQ131313 ILM131299:ILM131313 IVI131299:IVI131313 JFE131299:JFE131313 JPA131299:JPA131313 JYW131299:JYW131313 KIS131299:KIS131313 KSO131299:KSO131313 LCK131299:LCK131313 LMG131299:LMG131313 LWC131299:LWC131313 MFY131299:MFY131313 MPU131299:MPU131313 MZQ131299:MZQ131313 NJM131299:NJM131313 NTI131299:NTI131313 ODE131299:ODE131313 ONA131299:ONA131313 OWW131299:OWW131313 PGS131299:PGS131313 PQO131299:PQO131313 QAK131299:QAK131313 QKG131299:QKG131313 QUC131299:QUC131313 RDY131299:RDY131313 RNU131299:RNU131313 RXQ131299:RXQ131313 SHM131299:SHM131313 SRI131299:SRI131313 TBE131299:TBE131313 TLA131299:TLA131313 TUW131299:TUW131313 UES131299:UES131313 UOO131299:UOO131313 UYK131299:UYK131313 VIG131299:VIG131313 VSC131299:VSC131313 WBY131299:WBY131313 WLU131299:WLU131313 WVQ131299:WVQ131313 I196835:I196849 JE196835:JE196849 TA196835:TA196849 ACW196835:ACW196849 AMS196835:AMS196849 AWO196835:AWO196849 BGK196835:BGK196849 BQG196835:BQG196849 CAC196835:CAC196849 CJY196835:CJY196849 CTU196835:CTU196849 DDQ196835:DDQ196849 DNM196835:DNM196849 DXI196835:DXI196849 EHE196835:EHE196849 ERA196835:ERA196849 FAW196835:FAW196849 FKS196835:FKS196849 FUO196835:FUO196849 GEK196835:GEK196849 GOG196835:GOG196849 GYC196835:GYC196849 HHY196835:HHY196849 HRU196835:HRU196849 IBQ196835:IBQ196849 ILM196835:ILM196849 IVI196835:IVI196849 JFE196835:JFE196849 JPA196835:JPA196849 JYW196835:JYW196849 KIS196835:KIS196849 KSO196835:KSO196849 LCK196835:LCK196849 LMG196835:LMG196849 LWC196835:LWC196849 MFY196835:MFY196849 MPU196835:MPU196849 MZQ196835:MZQ196849 NJM196835:NJM196849 NTI196835:NTI196849 ODE196835:ODE196849 ONA196835:ONA196849 OWW196835:OWW196849 PGS196835:PGS196849 PQO196835:PQO196849 QAK196835:QAK196849 QKG196835:QKG196849 QUC196835:QUC196849 RDY196835:RDY196849 RNU196835:RNU196849 RXQ196835:RXQ196849 SHM196835:SHM196849 SRI196835:SRI196849 TBE196835:TBE196849 TLA196835:TLA196849 TUW196835:TUW196849 UES196835:UES196849 UOO196835:UOO196849 UYK196835:UYK196849 VIG196835:VIG196849 VSC196835:VSC196849 WBY196835:WBY196849 WLU196835:WLU196849 WVQ196835:WVQ196849 I262371:I262385 JE262371:JE262385 TA262371:TA262385 ACW262371:ACW262385 AMS262371:AMS262385 AWO262371:AWO262385 BGK262371:BGK262385 BQG262371:BQG262385 CAC262371:CAC262385 CJY262371:CJY262385 CTU262371:CTU262385 DDQ262371:DDQ262385 DNM262371:DNM262385 DXI262371:DXI262385 EHE262371:EHE262385 ERA262371:ERA262385 FAW262371:FAW262385 FKS262371:FKS262385 FUO262371:FUO262385 GEK262371:GEK262385 GOG262371:GOG262385 GYC262371:GYC262385 HHY262371:HHY262385 HRU262371:HRU262385 IBQ262371:IBQ262385 ILM262371:ILM262385 IVI262371:IVI262385 JFE262371:JFE262385 JPA262371:JPA262385 JYW262371:JYW262385 KIS262371:KIS262385 KSO262371:KSO262385 LCK262371:LCK262385 LMG262371:LMG262385 LWC262371:LWC262385 MFY262371:MFY262385 MPU262371:MPU262385 MZQ262371:MZQ262385 NJM262371:NJM262385 NTI262371:NTI262385 ODE262371:ODE262385 ONA262371:ONA262385 OWW262371:OWW262385 PGS262371:PGS262385 PQO262371:PQO262385 QAK262371:QAK262385 QKG262371:QKG262385 QUC262371:QUC262385 RDY262371:RDY262385 RNU262371:RNU262385 RXQ262371:RXQ262385 SHM262371:SHM262385 SRI262371:SRI262385 TBE262371:TBE262385 TLA262371:TLA262385 TUW262371:TUW262385 UES262371:UES262385 UOO262371:UOO262385 UYK262371:UYK262385 VIG262371:VIG262385 VSC262371:VSC262385 WBY262371:WBY262385 WLU262371:WLU262385 WVQ262371:WVQ262385 I327907:I327921 JE327907:JE327921 TA327907:TA327921 ACW327907:ACW327921 AMS327907:AMS327921 AWO327907:AWO327921 BGK327907:BGK327921 BQG327907:BQG327921 CAC327907:CAC327921 CJY327907:CJY327921 CTU327907:CTU327921 DDQ327907:DDQ327921 DNM327907:DNM327921 DXI327907:DXI327921 EHE327907:EHE327921 ERA327907:ERA327921 FAW327907:FAW327921 FKS327907:FKS327921 FUO327907:FUO327921 GEK327907:GEK327921 GOG327907:GOG327921 GYC327907:GYC327921 HHY327907:HHY327921 HRU327907:HRU327921 IBQ327907:IBQ327921 ILM327907:ILM327921 IVI327907:IVI327921 JFE327907:JFE327921 JPA327907:JPA327921 JYW327907:JYW327921 KIS327907:KIS327921 KSO327907:KSO327921 LCK327907:LCK327921 LMG327907:LMG327921 LWC327907:LWC327921 MFY327907:MFY327921 MPU327907:MPU327921 MZQ327907:MZQ327921 NJM327907:NJM327921 NTI327907:NTI327921 ODE327907:ODE327921 ONA327907:ONA327921 OWW327907:OWW327921 PGS327907:PGS327921 PQO327907:PQO327921 QAK327907:QAK327921 QKG327907:QKG327921 QUC327907:QUC327921 RDY327907:RDY327921 RNU327907:RNU327921 RXQ327907:RXQ327921 SHM327907:SHM327921 SRI327907:SRI327921 TBE327907:TBE327921 TLA327907:TLA327921 TUW327907:TUW327921 UES327907:UES327921 UOO327907:UOO327921 UYK327907:UYK327921 VIG327907:VIG327921 VSC327907:VSC327921 WBY327907:WBY327921 WLU327907:WLU327921 WVQ327907:WVQ327921 I393443:I393457 JE393443:JE393457 TA393443:TA393457 ACW393443:ACW393457 AMS393443:AMS393457 AWO393443:AWO393457 BGK393443:BGK393457 BQG393443:BQG393457 CAC393443:CAC393457 CJY393443:CJY393457 CTU393443:CTU393457 DDQ393443:DDQ393457 DNM393443:DNM393457 DXI393443:DXI393457 EHE393443:EHE393457 ERA393443:ERA393457 FAW393443:FAW393457 FKS393443:FKS393457 FUO393443:FUO393457 GEK393443:GEK393457 GOG393443:GOG393457 GYC393443:GYC393457 HHY393443:HHY393457 HRU393443:HRU393457 IBQ393443:IBQ393457 ILM393443:ILM393457 IVI393443:IVI393457 JFE393443:JFE393457 JPA393443:JPA393457 JYW393443:JYW393457 KIS393443:KIS393457 KSO393443:KSO393457 LCK393443:LCK393457 LMG393443:LMG393457 LWC393443:LWC393457 MFY393443:MFY393457 MPU393443:MPU393457 MZQ393443:MZQ393457 NJM393443:NJM393457 NTI393443:NTI393457 ODE393443:ODE393457 ONA393443:ONA393457 OWW393443:OWW393457 PGS393443:PGS393457 PQO393443:PQO393457 QAK393443:QAK393457 QKG393443:QKG393457 QUC393443:QUC393457 RDY393443:RDY393457 RNU393443:RNU393457 RXQ393443:RXQ393457 SHM393443:SHM393457 SRI393443:SRI393457 TBE393443:TBE393457 TLA393443:TLA393457 TUW393443:TUW393457 UES393443:UES393457 UOO393443:UOO393457 UYK393443:UYK393457 VIG393443:VIG393457 VSC393443:VSC393457 WBY393443:WBY393457 WLU393443:WLU393457 WVQ393443:WVQ393457 I458979:I458993 JE458979:JE458993 TA458979:TA458993 ACW458979:ACW458993 AMS458979:AMS458993 AWO458979:AWO458993 BGK458979:BGK458993 BQG458979:BQG458993 CAC458979:CAC458993 CJY458979:CJY458993 CTU458979:CTU458993 DDQ458979:DDQ458993 DNM458979:DNM458993 DXI458979:DXI458993 EHE458979:EHE458993 ERA458979:ERA458993 FAW458979:FAW458993 FKS458979:FKS458993 FUO458979:FUO458993 GEK458979:GEK458993 GOG458979:GOG458993 GYC458979:GYC458993 HHY458979:HHY458993 HRU458979:HRU458993 IBQ458979:IBQ458993 ILM458979:ILM458993 IVI458979:IVI458993 JFE458979:JFE458993 JPA458979:JPA458993 JYW458979:JYW458993 KIS458979:KIS458993 KSO458979:KSO458993 LCK458979:LCK458993 LMG458979:LMG458993 LWC458979:LWC458993 MFY458979:MFY458993 MPU458979:MPU458993 MZQ458979:MZQ458993 NJM458979:NJM458993 NTI458979:NTI458993 ODE458979:ODE458993 ONA458979:ONA458993 OWW458979:OWW458993 PGS458979:PGS458993 PQO458979:PQO458993 QAK458979:QAK458993 QKG458979:QKG458993 QUC458979:QUC458993 RDY458979:RDY458993 RNU458979:RNU458993 RXQ458979:RXQ458993 SHM458979:SHM458993 SRI458979:SRI458993 TBE458979:TBE458993 TLA458979:TLA458993 TUW458979:TUW458993 UES458979:UES458993 UOO458979:UOO458993 UYK458979:UYK458993 VIG458979:VIG458993 VSC458979:VSC458993 WBY458979:WBY458993 WLU458979:WLU458993 WVQ458979:WVQ458993 I524515:I524529 JE524515:JE524529 TA524515:TA524529 ACW524515:ACW524529 AMS524515:AMS524529 AWO524515:AWO524529 BGK524515:BGK524529 BQG524515:BQG524529 CAC524515:CAC524529 CJY524515:CJY524529 CTU524515:CTU524529 DDQ524515:DDQ524529 DNM524515:DNM524529 DXI524515:DXI524529 EHE524515:EHE524529 ERA524515:ERA524529 FAW524515:FAW524529 FKS524515:FKS524529 FUO524515:FUO524529 GEK524515:GEK524529 GOG524515:GOG524529 GYC524515:GYC524529 HHY524515:HHY524529 HRU524515:HRU524529 IBQ524515:IBQ524529 ILM524515:ILM524529 IVI524515:IVI524529 JFE524515:JFE524529 JPA524515:JPA524529 JYW524515:JYW524529 KIS524515:KIS524529 KSO524515:KSO524529 LCK524515:LCK524529 LMG524515:LMG524529 LWC524515:LWC524529 MFY524515:MFY524529 MPU524515:MPU524529 MZQ524515:MZQ524529 NJM524515:NJM524529 NTI524515:NTI524529 ODE524515:ODE524529 ONA524515:ONA524529 OWW524515:OWW524529 PGS524515:PGS524529 PQO524515:PQO524529 QAK524515:QAK524529 QKG524515:QKG524529 QUC524515:QUC524529 RDY524515:RDY524529 RNU524515:RNU524529 RXQ524515:RXQ524529 SHM524515:SHM524529 SRI524515:SRI524529 TBE524515:TBE524529 TLA524515:TLA524529 TUW524515:TUW524529 UES524515:UES524529 UOO524515:UOO524529 UYK524515:UYK524529 VIG524515:VIG524529 VSC524515:VSC524529 WBY524515:WBY524529 WLU524515:WLU524529 WVQ524515:WVQ524529 I590051:I590065 JE590051:JE590065 TA590051:TA590065 ACW590051:ACW590065 AMS590051:AMS590065 AWO590051:AWO590065 BGK590051:BGK590065 BQG590051:BQG590065 CAC590051:CAC590065 CJY590051:CJY590065 CTU590051:CTU590065 DDQ590051:DDQ590065 DNM590051:DNM590065 DXI590051:DXI590065 EHE590051:EHE590065 ERA590051:ERA590065 FAW590051:FAW590065 FKS590051:FKS590065 FUO590051:FUO590065 GEK590051:GEK590065 GOG590051:GOG590065 GYC590051:GYC590065 HHY590051:HHY590065 HRU590051:HRU590065 IBQ590051:IBQ590065 ILM590051:ILM590065 IVI590051:IVI590065 JFE590051:JFE590065 JPA590051:JPA590065 JYW590051:JYW590065 KIS590051:KIS590065 KSO590051:KSO590065 LCK590051:LCK590065 LMG590051:LMG590065 LWC590051:LWC590065 MFY590051:MFY590065 MPU590051:MPU590065 MZQ590051:MZQ590065 NJM590051:NJM590065 NTI590051:NTI590065 ODE590051:ODE590065 ONA590051:ONA590065 OWW590051:OWW590065 PGS590051:PGS590065 PQO590051:PQO590065 QAK590051:QAK590065 QKG590051:QKG590065 QUC590051:QUC590065 RDY590051:RDY590065 RNU590051:RNU590065 RXQ590051:RXQ590065 SHM590051:SHM590065 SRI590051:SRI590065 TBE590051:TBE590065 TLA590051:TLA590065 TUW590051:TUW590065 UES590051:UES590065 UOO590051:UOO590065 UYK590051:UYK590065 VIG590051:VIG590065 VSC590051:VSC590065 WBY590051:WBY590065 WLU590051:WLU590065 WVQ590051:WVQ590065 I655587:I655601 JE655587:JE655601 TA655587:TA655601 ACW655587:ACW655601 AMS655587:AMS655601 AWO655587:AWO655601 BGK655587:BGK655601 BQG655587:BQG655601 CAC655587:CAC655601 CJY655587:CJY655601 CTU655587:CTU655601 DDQ655587:DDQ655601 DNM655587:DNM655601 DXI655587:DXI655601 EHE655587:EHE655601 ERA655587:ERA655601 FAW655587:FAW655601 FKS655587:FKS655601 FUO655587:FUO655601 GEK655587:GEK655601 GOG655587:GOG655601 GYC655587:GYC655601 HHY655587:HHY655601 HRU655587:HRU655601 IBQ655587:IBQ655601 ILM655587:ILM655601 IVI655587:IVI655601 JFE655587:JFE655601 JPA655587:JPA655601 JYW655587:JYW655601 KIS655587:KIS655601 KSO655587:KSO655601 LCK655587:LCK655601 LMG655587:LMG655601 LWC655587:LWC655601 MFY655587:MFY655601 MPU655587:MPU655601 MZQ655587:MZQ655601 NJM655587:NJM655601 NTI655587:NTI655601 ODE655587:ODE655601 ONA655587:ONA655601 OWW655587:OWW655601 PGS655587:PGS655601 PQO655587:PQO655601 QAK655587:QAK655601 QKG655587:QKG655601 QUC655587:QUC655601 RDY655587:RDY655601 RNU655587:RNU655601 RXQ655587:RXQ655601 SHM655587:SHM655601 SRI655587:SRI655601 TBE655587:TBE655601 TLA655587:TLA655601 TUW655587:TUW655601 UES655587:UES655601 UOO655587:UOO655601 UYK655587:UYK655601 VIG655587:VIG655601 VSC655587:VSC655601 WBY655587:WBY655601 WLU655587:WLU655601 WVQ655587:WVQ655601 I721123:I721137 JE721123:JE721137 TA721123:TA721137 ACW721123:ACW721137 AMS721123:AMS721137 AWO721123:AWO721137 BGK721123:BGK721137 BQG721123:BQG721137 CAC721123:CAC721137 CJY721123:CJY721137 CTU721123:CTU721137 DDQ721123:DDQ721137 DNM721123:DNM721137 DXI721123:DXI721137 EHE721123:EHE721137 ERA721123:ERA721137 FAW721123:FAW721137 FKS721123:FKS721137 FUO721123:FUO721137 GEK721123:GEK721137 GOG721123:GOG721137 GYC721123:GYC721137 HHY721123:HHY721137 HRU721123:HRU721137 IBQ721123:IBQ721137 ILM721123:ILM721137 IVI721123:IVI721137 JFE721123:JFE721137 JPA721123:JPA721137 JYW721123:JYW721137 KIS721123:KIS721137 KSO721123:KSO721137 LCK721123:LCK721137 LMG721123:LMG721137 LWC721123:LWC721137 MFY721123:MFY721137 MPU721123:MPU721137 MZQ721123:MZQ721137 NJM721123:NJM721137 NTI721123:NTI721137 ODE721123:ODE721137 ONA721123:ONA721137 OWW721123:OWW721137 PGS721123:PGS721137 PQO721123:PQO721137 QAK721123:QAK721137 QKG721123:QKG721137 QUC721123:QUC721137 RDY721123:RDY721137 RNU721123:RNU721137 RXQ721123:RXQ721137 SHM721123:SHM721137 SRI721123:SRI721137 TBE721123:TBE721137 TLA721123:TLA721137 TUW721123:TUW721137 UES721123:UES721137 UOO721123:UOO721137 UYK721123:UYK721137 VIG721123:VIG721137 VSC721123:VSC721137 WBY721123:WBY721137 WLU721123:WLU721137 WVQ721123:WVQ721137 I786659:I786673 JE786659:JE786673 TA786659:TA786673 ACW786659:ACW786673 AMS786659:AMS786673 AWO786659:AWO786673 BGK786659:BGK786673 BQG786659:BQG786673 CAC786659:CAC786673 CJY786659:CJY786673 CTU786659:CTU786673 DDQ786659:DDQ786673 DNM786659:DNM786673 DXI786659:DXI786673 EHE786659:EHE786673 ERA786659:ERA786673 FAW786659:FAW786673 FKS786659:FKS786673 FUO786659:FUO786673 GEK786659:GEK786673 GOG786659:GOG786673 GYC786659:GYC786673 HHY786659:HHY786673 HRU786659:HRU786673 IBQ786659:IBQ786673 ILM786659:ILM786673 IVI786659:IVI786673 JFE786659:JFE786673 JPA786659:JPA786673 JYW786659:JYW786673 KIS786659:KIS786673 KSO786659:KSO786673 LCK786659:LCK786673 LMG786659:LMG786673 LWC786659:LWC786673 MFY786659:MFY786673 MPU786659:MPU786673 MZQ786659:MZQ786673 NJM786659:NJM786673 NTI786659:NTI786673 ODE786659:ODE786673 ONA786659:ONA786673 OWW786659:OWW786673 PGS786659:PGS786673 PQO786659:PQO786673 QAK786659:QAK786673 QKG786659:QKG786673 QUC786659:QUC786673 RDY786659:RDY786673 RNU786659:RNU786673 RXQ786659:RXQ786673 SHM786659:SHM786673 SRI786659:SRI786673 TBE786659:TBE786673 TLA786659:TLA786673 TUW786659:TUW786673 UES786659:UES786673 UOO786659:UOO786673 UYK786659:UYK786673 VIG786659:VIG786673 VSC786659:VSC786673 WBY786659:WBY786673 WLU786659:WLU786673 WVQ786659:WVQ786673 I852195:I852209 JE852195:JE852209 TA852195:TA852209 ACW852195:ACW852209 AMS852195:AMS852209 AWO852195:AWO852209 BGK852195:BGK852209 BQG852195:BQG852209 CAC852195:CAC852209 CJY852195:CJY852209 CTU852195:CTU852209 DDQ852195:DDQ852209 DNM852195:DNM852209 DXI852195:DXI852209 EHE852195:EHE852209 ERA852195:ERA852209 FAW852195:FAW852209 FKS852195:FKS852209 FUO852195:FUO852209 GEK852195:GEK852209 GOG852195:GOG852209 GYC852195:GYC852209 HHY852195:HHY852209 HRU852195:HRU852209 IBQ852195:IBQ852209 ILM852195:ILM852209 IVI852195:IVI852209 JFE852195:JFE852209 JPA852195:JPA852209 JYW852195:JYW852209 KIS852195:KIS852209 KSO852195:KSO852209 LCK852195:LCK852209 LMG852195:LMG852209 LWC852195:LWC852209 MFY852195:MFY852209 MPU852195:MPU852209 MZQ852195:MZQ852209 NJM852195:NJM852209 NTI852195:NTI852209 ODE852195:ODE852209 ONA852195:ONA852209 OWW852195:OWW852209 PGS852195:PGS852209 PQO852195:PQO852209 QAK852195:QAK852209 QKG852195:QKG852209 QUC852195:QUC852209 RDY852195:RDY852209 RNU852195:RNU852209 RXQ852195:RXQ852209 SHM852195:SHM852209 SRI852195:SRI852209 TBE852195:TBE852209 TLA852195:TLA852209 TUW852195:TUW852209 UES852195:UES852209 UOO852195:UOO852209 UYK852195:UYK852209 VIG852195:VIG852209 VSC852195:VSC852209 WBY852195:WBY852209 WLU852195:WLU852209 WVQ852195:WVQ852209 I917731:I917745 JE917731:JE917745 TA917731:TA917745 ACW917731:ACW917745 AMS917731:AMS917745 AWO917731:AWO917745 BGK917731:BGK917745 BQG917731:BQG917745 CAC917731:CAC917745 CJY917731:CJY917745 CTU917731:CTU917745 DDQ917731:DDQ917745 DNM917731:DNM917745 DXI917731:DXI917745 EHE917731:EHE917745 ERA917731:ERA917745 FAW917731:FAW917745 FKS917731:FKS917745 FUO917731:FUO917745 GEK917731:GEK917745 GOG917731:GOG917745 GYC917731:GYC917745 HHY917731:HHY917745 HRU917731:HRU917745 IBQ917731:IBQ917745 ILM917731:ILM917745 IVI917731:IVI917745 JFE917731:JFE917745 JPA917731:JPA917745 JYW917731:JYW917745 KIS917731:KIS917745 KSO917731:KSO917745 LCK917731:LCK917745 LMG917731:LMG917745 LWC917731:LWC917745 MFY917731:MFY917745 MPU917731:MPU917745 MZQ917731:MZQ917745 NJM917731:NJM917745 NTI917731:NTI917745 ODE917731:ODE917745 ONA917731:ONA917745 OWW917731:OWW917745 PGS917731:PGS917745 PQO917731:PQO917745 QAK917731:QAK917745 QKG917731:QKG917745 QUC917731:QUC917745 RDY917731:RDY917745 RNU917731:RNU917745 RXQ917731:RXQ917745 SHM917731:SHM917745 SRI917731:SRI917745 TBE917731:TBE917745 TLA917731:TLA917745 TUW917731:TUW917745 UES917731:UES917745 UOO917731:UOO917745 UYK917731:UYK917745 VIG917731:VIG917745 VSC917731:VSC917745 WBY917731:WBY917745 WLU917731:WLU917745 WVQ917731:WVQ917745 I983267:I983281 JE983267:JE983281 TA983267:TA983281 ACW983267:ACW983281 AMS983267:AMS983281 AWO983267:AWO983281 BGK983267:BGK983281 BQG983267:BQG983281 CAC983267:CAC983281 CJY983267:CJY983281 CTU983267:CTU983281 DDQ983267:DDQ983281 DNM983267:DNM983281 DXI983267:DXI983281 EHE983267:EHE983281 ERA983267:ERA983281 FAW983267:FAW983281 FKS983267:FKS983281 FUO983267:FUO983281 GEK983267:GEK983281 GOG983267:GOG983281 GYC983267:GYC983281 HHY983267:HHY983281 HRU983267:HRU983281 IBQ983267:IBQ983281 ILM983267:ILM983281 IVI983267:IVI983281 JFE983267:JFE983281 JPA983267:JPA983281 JYW983267:JYW983281 KIS983267:KIS983281 KSO983267:KSO983281 LCK983267:LCK983281 LMG983267:LMG983281 LWC983267:LWC983281 MFY983267:MFY983281 MPU983267:MPU983281 MZQ983267:MZQ983281 NJM983267:NJM983281 NTI983267:NTI983281 ODE983267:ODE983281 ONA983267:ONA983281 OWW983267:OWW983281 PGS983267:PGS983281 PQO983267:PQO983281 QAK983267:QAK983281 QKG983267:QKG983281 QUC983267:QUC983281 RDY983267:RDY983281 RNU983267:RNU983281 RXQ983267:RXQ983281 SHM983267:SHM983281 SRI983267:SRI983281 TBE983267:TBE983281 TLA983267:TLA983281 TUW983267:TUW983281 UES983267:UES983281 UOO983267:UOO983281 UYK983267:UYK983281 VIG983267:VIG983281 VSC983267:VSC983281 WBY983267:WBY983281 WLU983267:WLU983281 WVQ983267:WVQ983281 VSC983327:VSC983526 JE245:JE265 TA245:TA265 ACW245:ACW265 AMS245:AMS265 AWO245:AWO265 BGK245:BGK265 BQG245:BQG265 CAC245:CAC265 CJY245:CJY265 CTU245:CTU265 DDQ245:DDQ265 DNM245:DNM265 DXI245:DXI265 EHE245:EHE265 ERA245:ERA265 FAW245:FAW265 FKS245:FKS265 FUO245:FUO265 GEK245:GEK265 GOG245:GOG265 GYC245:GYC265 HHY245:HHY265 HRU245:HRU265 IBQ245:IBQ265 ILM245:ILM265 IVI245:IVI265 JFE245:JFE265 JPA245:JPA265 JYW245:JYW265 KIS245:KIS265 KSO245:KSO265 LCK245:LCK265 LMG245:LMG265 LWC245:LWC265 MFY245:MFY265 MPU245:MPU265 MZQ245:MZQ265 NJM245:NJM265 NTI245:NTI265 ODE245:ODE265 ONA245:ONA265 OWW245:OWW265 PGS245:PGS265 PQO245:PQO265 QAK245:QAK265 QKG245:QKG265 QUC245:QUC265 RDY245:RDY265 RNU245:RNU265 RXQ245:RXQ265 SHM245:SHM265 SRI245:SRI265 TBE245:TBE265 TLA245:TLA265 TUW245:TUW265 UES245:UES265 UOO245:UOO265 UYK245:UYK265 VIG245:VIG265 VSC245:VSC265 WBY245:WBY265 WLU245:WLU265 WVQ245:WVQ265 I65780:I65800 JE65780:JE65800 TA65780:TA65800 ACW65780:ACW65800 AMS65780:AMS65800 AWO65780:AWO65800 BGK65780:BGK65800 BQG65780:BQG65800 CAC65780:CAC65800 CJY65780:CJY65800 CTU65780:CTU65800 DDQ65780:DDQ65800 DNM65780:DNM65800 DXI65780:DXI65800 EHE65780:EHE65800 ERA65780:ERA65800 FAW65780:FAW65800 FKS65780:FKS65800 FUO65780:FUO65800 GEK65780:GEK65800 GOG65780:GOG65800 GYC65780:GYC65800 HHY65780:HHY65800 HRU65780:HRU65800 IBQ65780:IBQ65800 ILM65780:ILM65800 IVI65780:IVI65800 JFE65780:JFE65800 JPA65780:JPA65800 JYW65780:JYW65800 KIS65780:KIS65800 KSO65780:KSO65800 LCK65780:LCK65800 LMG65780:LMG65800 LWC65780:LWC65800 MFY65780:MFY65800 MPU65780:MPU65800 MZQ65780:MZQ65800 NJM65780:NJM65800 NTI65780:NTI65800 ODE65780:ODE65800 ONA65780:ONA65800 OWW65780:OWW65800 PGS65780:PGS65800 PQO65780:PQO65800 QAK65780:QAK65800 QKG65780:QKG65800 QUC65780:QUC65800 RDY65780:RDY65800 RNU65780:RNU65800 RXQ65780:RXQ65800 SHM65780:SHM65800 SRI65780:SRI65800 TBE65780:TBE65800 TLA65780:TLA65800 TUW65780:TUW65800 UES65780:UES65800 UOO65780:UOO65800 UYK65780:UYK65800 VIG65780:VIG65800 VSC65780:VSC65800 WBY65780:WBY65800 WLU65780:WLU65800 WVQ65780:WVQ65800 I131316:I131336 JE131316:JE131336 TA131316:TA131336 ACW131316:ACW131336 AMS131316:AMS131336 AWO131316:AWO131336 BGK131316:BGK131336 BQG131316:BQG131336 CAC131316:CAC131336 CJY131316:CJY131336 CTU131316:CTU131336 DDQ131316:DDQ131336 DNM131316:DNM131336 DXI131316:DXI131336 EHE131316:EHE131336 ERA131316:ERA131336 FAW131316:FAW131336 FKS131316:FKS131336 FUO131316:FUO131336 GEK131316:GEK131336 GOG131316:GOG131336 GYC131316:GYC131336 HHY131316:HHY131336 HRU131316:HRU131336 IBQ131316:IBQ131336 ILM131316:ILM131336 IVI131316:IVI131336 JFE131316:JFE131336 JPA131316:JPA131336 JYW131316:JYW131336 KIS131316:KIS131336 KSO131316:KSO131336 LCK131316:LCK131336 LMG131316:LMG131336 LWC131316:LWC131336 MFY131316:MFY131336 MPU131316:MPU131336 MZQ131316:MZQ131336 NJM131316:NJM131336 NTI131316:NTI131336 ODE131316:ODE131336 ONA131316:ONA131336 OWW131316:OWW131336 PGS131316:PGS131336 PQO131316:PQO131336 QAK131316:QAK131336 QKG131316:QKG131336 QUC131316:QUC131336 RDY131316:RDY131336 RNU131316:RNU131336 RXQ131316:RXQ131336 SHM131316:SHM131336 SRI131316:SRI131336 TBE131316:TBE131336 TLA131316:TLA131336 TUW131316:TUW131336 UES131316:UES131336 UOO131316:UOO131336 UYK131316:UYK131336 VIG131316:VIG131336 VSC131316:VSC131336 WBY131316:WBY131336 WLU131316:WLU131336 WVQ131316:WVQ131336 I196852:I196872 JE196852:JE196872 TA196852:TA196872 ACW196852:ACW196872 AMS196852:AMS196872 AWO196852:AWO196872 BGK196852:BGK196872 BQG196852:BQG196872 CAC196852:CAC196872 CJY196852:CJY196872 CTU196852:CTU196872 DDQ196852:DDQ196872 DNM196852:DNM196872 DXI196852:DXI196872 EHE196852:EHE196872 ERA196852:ERA196872 FAW196852:FAW196872 FKS196852:FKS196872 FUO196852:FUO196872 GEK196852:GEK196872 GOG196852:GOG196872 GYC196852:GYC196872 HHY196852:HHY196872 HRU196852:HRU196872 IBQ196852:IBQ196872 ILM196852:ILM196872 IVI196852:IVI196872 JFE196852:JFE196872 JPA196852:JPA196872 JYW196852:JYW196872 KIS196852:KIS196872 KSO196852:KSO196872 LCK196852:LCK196872 LMG196852:LMG196872 LWC196852:LWC196872 MFY196852:MFY196872 MPU196852:MPU196872 MZQ196852:MZQ196872 NJM196852:NJM196872 NTI196852:NTI196872 ODE196852:ODE196872 ONA196852:ONA196872 OWW196852:OWW196872 PGS196852:PGS196872 PQO196852:PQO196872 QAK196852:QAK196872 QKG196852:QKG196872 QUC196852:QUC196872 RDY196852:RDY196872 RNU196852:RNU196872 RXQ196852:RXQ196872 SHM196852:SHM196872 SRI196852:SRI196872 TBE196852:TBE196872 TLA196852:TLA196872 TUW196852:TUW196872 UES196852:UES196872 UOO196852:UOO196872 UYK196852:UYK196872 VIG196852:VIG196872 VSC196852:VSC196872 WBY196852:WBY196872 WLU196852:WLU196872 WVQ196852:WVQ196872 I262388:I262408 JE262388:JE262408 TA262388:TA262408 ACW262388:ACW262408 AMS262388:AMS262408 AWO262388:AWO262408 BGK262388:BGK262408 BQG262388:BQG262408 CAC262388:CAC262408 CJY262388:CJY262408 CTU262388:CTU262408 DDQ262388:DDQ262408 DNM262388:DNM262408 DXI262388:DXI262408 EHE262388:EHE262408 ERA262388:ERA262408 FAW262388:FAW262408 FKS262388:FKS262408 FUO262388:FUO262408 GEK262388:GEK262408 GOG262388:GOG262408 GYC262388:GYC262408 HHY262388:HHY262408 HRU262388:HRU262408 IBQ262388:IBQ262408 ILM262388:ILM262408 IVI262388:IVI262408 JFE262388:JFE262408 JPA262388:JPA262408 JYW262388:JYW262408 KIS262388:KIS262408 KSO262388:KSO262408 LCK262388:LCK262408 LMG262388:LMG262408 LWC262388:LWC262408 MFY262388:MFY262408 MPU262388:MPU262408 MZQ262388:MZQ262408 NJM262388:NJM262408 NTI262388:NTI262408 ODE262388:ODE262408 ONA262388:ONA262408 OWW262388:OWW262408 PGS262388:PGS262408 PQO262388:PQO262408 QAK262388:QAK262408 QKG262388:QKG262408 QUC262388:QUC262408 RDY262388:RDY262408 RNU262388:RNU262408 RXQ262388:RXQ262408 SHM262388:SHM262408 SRI262388:SRI262408 TBE262388:TBE262408 TLA262388:TLA262408 TUW262388:TUW262408 UES262388:UES262408 UOO262388:UOO262408 UYK262388:UYK262408 VIG262388:VIG262408 VSC262388:VSC262408 WBY262388:WBY262408 WLU262388:WLU262408 WVQ262388:WVQ262408 I327924:I327944 JE327924:JE327944 TA327924:TA327944 ACW327924:ACW327944 AMS327924:AMS327944 AWO327924:AWO327944 BGK327924:BGK327944 BQG327924:BQG327944 CAC327924:CAC327944 CJY327924:CJY327944 CTU327924:CTU327944 DDQ327924:DDQ327944 DNM327924:DNM327944 DXI327924:DXI327944 EHE327924:EHE327944 ERA327924:ERA327944 FAW327924:FAW327944 FKS327924:FKS327944 FUO327924:FUO327944 GEK327924:GEK327944 GOG327924:GOG327944 GYC327924:GYC327944 HHY327924:HHY327944 HRU327924:HRU327944 IBQ327924:IBQ327944 ILM327924:ILM327944 IVI327924:IVI327944 JFE327924:JFE327944 JPA327924:JPA327944 JYW327924:JYW327944 KIS327924:KIS327944 KSO327924:KSO327944 LCK327924:LCK327944 LMG327924:LMG327944 LWC327924:LWC327944 MFY327924:MFY327944 MPU327924:MPU327944 MZQ327924:MZQ327944 NJM327924:NJM327944 NTI327924:NTI327944 ODE327924:ODE327944 ONA327924:ONA327944 OWW327924:OWW327944 PGS327924:PGS327944 PQO327924:PQO327944 QAK327924:QAK327944 QKG327924:QKG327944 QUC327924:QUC327944 RDY327924:RDY327944 RNU327924:RNU327944 RXQ327924:RXQ327944 SHM327924:SHM327944 SRI327924:SRI327944 TBE327924:TBE327944 TLA327924:TLA327944 TUW327924:TUW327944 UES327924:UES327944 UOO327924:UOO327944 UYK327924:UYK327944 VIG327924:VIG327944 VSC327924:VSC327944 WBY327924:WBY327944 WLU327924:WLU327944 WVQ327924:WVQ327944 I393460:I393480 JE393460:JE393480 TA393460:TA393480 ACW393460:ACW393480 AMS393460:AMS393480 AWO393460:AWO393480 BGK393460:BGK393480 BQG393460:BQG393480 CAC393460:CAC393480 CJY393460:CJY393480 CTU393460:CTU393480 DDQ393460:DDQ393480 DNM393460:DNM393480 DXI393460:DXI393480 EHE393460:EHE393480 ERA393460:ERA393480 FAW393460:FAW393480 FKS393460:FKS393480 FUO393460:FUO393480 GEK393460:GEK393480 GOG393460:GOG393480 GYC393460:GYC393480 HHY393460:HHY393480 HRU393460:HRU393480 IBQ393460:IBQ393480 ILM393460:ILM393480 IVI393460:IVI393480 JFE393460:JFE393480 JPA393460:JPA393480 JYW393460:JYW393480 KIS393460:KIS393480 KSO393460:KSO393480 LCK393460:LCK393480 LMG393460:LMG393480 LWC393460:LWC393480 MFY393460:MFY393480 MPU393460:MPU393480 MZQ393460:MZQ393480 NJM393460:NJM393480 NTI393460:NTI393480 ODE393460:ODE393480 ONA393460:ONA393480 OWW393460:OWW393480 PGS393460:PGS393480 PQO393460:PQO393480 QAK393460:QAK393480 QKG393460:QKG393480 QUC393460:QUC393480 RDY393460:RDY393480 RNU393460:RNU393480 RXQ393460:RXQ393480 SHM393460:SHM393480 SRI393460:SRI393480 TBE393460:TBE393480 TLA393460:TLA393480 TUW393460:TUW393480 UES393460:UES393480 UOO393460:UOO393480 UYK393460:UYK393480 VIG393460:VIG393480 VSC393460:VSC393480 WBY393460:WBY393480 WLU393460:WLU393480 WVQ393460:WVQ393480 I458996:I459016 JE458996:JE459016 TA458996:TA459016 ACW458996:ACW459016 AMS458996:AMS459016 AWO458996:AWO459016 BGK458996:BGK459016 BQG458996:BQG459016 CAC458996:CAC459016 CJY458996:CJY459016 CTU458996:CTU459016 DDQ458996:DDQ459016 DNM458996:DNM459016 DXI458996:DXI459016 EHE458996:EHE459016 ERA458996:ERA459016 FAW458996:FAW459016 FKS458996:FKS459016 FUO458996:FUO459016 GEK458996:GEK459016 GOG458996:GOG459016 GYC458996:GYC459016 HHY458996:HHY459016 HRU458996:HRU459016 IBQ458996:IBQ459016 ILM458996:ILM459016 IVI458996:IVI459016 JFE458996:JFE459016 JPA458996:JPA459016 JYW458996:JYW459016 KIS458996:KIS459016 KSO458996:KSO459016 LCK458996:LCK459016 LMG458996:LMG459016 LWC458996:LWC459016 MFY458996:MFY459016 MPU458996:MPU459016 MZQ458996:MZQ459016 NJM458996:NJM459016 NTI458996:NTI459016 ODE458996:ODE459016 ONA458996:ONA459016 OWW458996:OWW459016 PGS458996:PGS459016 PQO458996:PQO459016 QAK458996:QAK459016 QKG458996:QKG459016 QUC458996:QUC459016 RDY458996:RDY459016 RNU458996:RNU459016 RXQ458996:RXQ459016 SHM458996:SHM459016 SRI458996:SRI459016 TBE458996:TBE459016 TLA458996:TLA459016 TUW458996:TUW459016 UES458996:UES459016 UOO458996:UOO459016 UYK458996:UYK459016 VIG458996:VIG459016 VSC458996:VSC459016 WBY458996:WBY459016 WLU458996:WLU459016 WVQ458996:WVQ459016 I524532:I524552 JE524532:JE524552 TA524532:TA524552 ACW524532:ACW524552 AMS524532:AMS524552 AWO524532:AWO524552 BGK524532:BGK524552 BQG524532:BQG524552 CAC524532:CAC524552 CJY524532:CJY524552 CTU524532:CTU524552 DDQ524532:DDQ524552 DNM524532:DNM524552 DXI524532:DXI524552 EHE524532:EHE524552 ERA524532:ERA524552 FAW524532:FAW524552 FKS524532:FKS524552 FUO524532:FUO524552 GEK524532:GEK524552 GOG524532:GOG524552 GYC524532:GYC524552 HHY524532:HHY524552 HRU524532:HRU524552 IBQ524532:IBQ524552 ILM524532:ILM524552 IVI524532:IVI524552 JFE524532:JFE524552 JPA524532:JPA524552 JYW524532:JYW524552 KIS524532:KIS524552 KSO524532:KSO524552 LCK524532:LCK524552 LMG524532:LMG524552 LWC524532:LWC524552 MFY524532:MFY524552 MPU524532:MPU524552 MZQ524532:MZQ524552 NJM524532:NJM524552 NTI524532:NTI524552 ODE524532:ODE524552 ONA524532:ONA524552 OWW524532:OWW524552 PGS524532:PGS524552 PQO524532:PQO524552 QAK524532:QAK524552 QKG524532:QKG524552 QUC524532:QUC524552 RDY524532:RDY524552 RNU524532:RNU524552 RXQ524532:RXQ524552 SHM524532:SHM524552 SRI524532:SRI524552 TBE524532:TBE524552 TLA524532:TLA524552 TUW524532:TUW524552 UES524532:UES524552 UOO524532:UOO524552 UYK524532:UYK524552 VIG524532:VIG524552 VSC524532:VSC524552 WBY524532:WBY524552 WLU524532:WLU524552 WVQ524532:WVQ524552 I590068:I590088 JE590068:JE590088 TA590068:TA590088 ACW590068:ACW590088 AMS590068:AMS590088 AWO590068:AWO590088 BGK590068:BGK590088 BQG590068:BQG590088 CAC590068:CAC590088 CJY590068:CJY590088 CTU590068:CTU590088 DDQ590068:DDQ590088 DNM590068:DNM590088 DXI590068:DXI590088 EHE590068:EHE590088 ERA590068:ERA590088 FAW590068:FAW590088 FKS590068:FKS590088 FUO590068:FUO590088 GEK590068:GEK590088 GOG590068:GOG590088 GYC590068:GYC590088 HHY590068:HHY590088 HRU590068:HRU590088 IBQ590068:IBQ590088 ILM590068:ILM590088 IVI590068:IVI590088 JFE590068:JFE590088 JPA590068:JPA590088 JYW590068:JYW590088 KIS590068:KIS590088 KSO590068:KSO590088 LCK590068:LCK590088 LMG590068:LMG590088 LWC590068:LWC590088 MFY590068:MFY590088 MPU590068:MPU590088 MZQ590068:MZQ590088 NJM590068:NJM590088 NTI590068:NTI590088 ODE590068:ODE590088 ONA590068:ONA590088 OWW590068:OWW590088 PGS590068:PGS590088 PQO590068:PQO590088 QAK590068:QAK590088 QKG590068:QKG590088 QUC590068:QUC590088 RDY590068:RDY590088 RNU590068:RNU590088 RXQ590068:RXQ590088 SHM590068:SHM590088 SRI590068:SRI590088 TBE590068:TBE590088 TLA590068:TLA590088 TUW590068:TUW590088 UES590068:UES590088 UOO590068:UOO590088 UYK590068:UYK590088 VIG590068:VIG590088 VSC590068:VSC590088 WBY590068:WBY590088 WLU590068:WLU590088 WVQ590068:WVQ590088 I655604:I655624 JE655604:JE655624 TA655604:TA655624 ACW655604:ACW655624 AMS655604:AMS655624 AWO655604:AWO655624 BGK655604:BGK655624 BQG655604:BQG655624 CAC655604:CAC655624 CJY655604:CJY655624 CTU655604:CTU655624 DDQ655604:DDQ655624 DNM655604:DNM655624 DXI655604:DXI655624 EHE655604:EHE655624 ERA655604:ERA655624 FAW655604:FAW655624 FKS655604:FKS655624 FUO655604:FUO655624 GEK655604:GEK655624 GOG655604:GOG655624 GYC655604:GYC655624 HHY655604:HHY655624 HRU655604:HRU655624 IBQ655604:IBQ655624 ILM655604:ILM655624 IVI655604:IVI655624 JFE655604:JFE655624 JPA655604:JPA655624 JYW655604:JYW655624 KIS655604:KIS655624 KSO655604:KSO655624 LCK655604:LCK655624 LMG655604:LMG655624 LWC655604:LWC655624 MFY655604:MFY655624 MPU655604:MPU655624 MZQ655604:MZQ655624 NJM655604:NJM655624 NTI655604:NTI655624 ODE655604:ODE655624 ONA655604:ONA655624 OWW655604:OWW655624 PGS655604:PGS655624 PQO655604:PQO655624 QAK655604:QAK655624 QKG655604:QKG655624 QUC655604:QUC655624 RDY655604:RDY655624 RNU655604:RNU655624 RXQ655604:RXQ655624 SHM655604:SHM655624 SRI655604:SRI655624 TBE655604:TBE655624 TLA655604:TLA655624 TUW655604:TUW655624 UES655604:UES655624 UOO655604:UOO655624 UYK655604:UYK655624 VIG655604:VIG655624 VSC655604:VSC655624 WBY655604:WBY655624 WLU655604:WLU655624 WVQ655604:WVQ655624 I721140:I721160 JE721140:JE721160 TA721140:TA721160 ACW721140:ACW721160 AMS721140:AMS721160 AWO721140:AWO721160 BGK721140:BGK721160 BQG721140:BQG721160 CAC721140:CAC721160 CJY721140:CJY721160 CTU721140:CTU721160 DDQ721140:DDQ721160 DNM721140:DNM721160 DXI721140:DXI721160 EHE721140:EHE721160 ERA721140:ERA721160 FAW721140:FAW721160 FKS721140:FKS721160 FUO721140:FUO721160 GEK721140:GEK721160 GOG721140:GOG721160 GYC721140:GYC721160 HHY721140:HHY721160 HRU721140:HRU721160 IBQ721140:IBQ721160 ILM721140:ILM721160 IVI721140:IVI721160 JFE721140:JFE721160 JPA721140:JPA721160 JYW721140:JYW721160 KIS721140:KIS721160 KSO721140:KSO721160 LCK721140:LCK721160 LMG721140:LMG721160 LWC721140:LWC721160 MFY721140:MFY721160 MPU721140:MPU721160 MZQ721140:MZQ721160 NJM721140:NJM721160 NTI721140:NTI721160 ODE721140:ODE721160 ONA721140:ONA721160 OWW721140:OWW721160 PGS721140:PGS721160 PQO721140:PQO721160 QAK721140:QAK721160 QKG721140:QKG721160 QUC721140:QUC721160 RDY721140:RDY721160 RNU721140:RNU721160 RXQ721140:RXQ721160 SHM721140:SHM721160 SRI721140:SRI721160 TBE721140:TBE721160 TLA721140:TLA721160 TUW721140:TUW721160 UES721140:UES721160 UOO721140:UOO721160 UYK721140:UYK721160 VIG721140:VIG721160 VSC721140:VSC721160 WBY721140:WBY721160 WLU721140:WLU721160 WVQ721140:WVQ721160 I786676:I786696 JE786676:JE786696 TA786676:TA786696 ACW786676:ACW786696 AMS786676:AMS786696 AWO786676:AWO786696 BGK786676:BGK786696 BQG786676:BQG786696 CAC786676:CAC786696 CJY786676:CJY786696 CTU786676:CTU786696 DDQ786676:DDQ786696 DNM786676:DNM786696 DXI786676:DXI786696 EHE786676:EHE786696 ERA786676:ERA786696 FAW786676:FAW786696 FKS786676:FKS786696 FUO786676:FUO786696 GEK786676:GEK786696 GOG786676:GOG786696 GYC786676:GYC786696 HHY786676:HHY786696 HRU786676:HRU786696 IBQ786676:IBQ786696 ILM786676:ILM786696 IVI786676:IVI786696 JFE786676:JFE786696 JPA786676:JPA786696 JYW786676:JYW786696 KIS786676:KIS786696 KSO786676:KSO786696 LCK786676:LCK786696 LMG786676:LMG786696 LWC786676:LWC786696 MFY786676:MFY786696 MPU786676:MPU786696 MZQ786676:MZQ786696 NJM786676:NJM786696 NTI786676:NTI786696 ODE786676:ODE786696 ONA786676:ONA786696 OWW786676:OWW786696 PGS786676:PGS786696 PQO786676:PQO786696 QAK786676:QAK786696 QKG786676:QKG786696 QUC786676:QUC786696 RDY786676:RDY786696 RNU786676:RNU786696 RXQ786676:RXQ786696 SHM786676:SHM786696 SRI786676:SRI786696 TBE786676:TBE786696 TLA786676:TLA786696 TUW786676:TUW786696 UES786676:UES786696 UOO786676:UOO786696 UYK786676:UYK786696 VIG786676:VIG786696 VSC786676:VSC786696 WBY786676:WBY786696 WLU786676:WLU786696 WVQ786676:WVQ786696 I852212:I852232 JE852212:JE852232 TA852212:TA852232 ACW852212:ACW852232 AMS852212:AMS852232 AWO852212:AWO852232 BGK852212:BGK852232 BQG852212:BQG852232 CAC852212:CAC852232 CJY852212:CJY852232 CTU852212:CTU852232 DDQ852212:DDQ852232 DNM852212:DNM852232 DXI852212:DXI852232 EHE852212:EHE852232 ERA852212:ERA852232 FAW852212:FAW852232 FKS852212:FKS852232 FUO852212:FUO852232 GEK852212:GEK852232 GOG852212:GOG852232 GYC852212:GYC852232 HHY852212:HHY852232 HRU852212:HRU852232 IBQ852212:IBQ852232 ILM852212:ILM852232 IVI852212:IVI852232 JFE852212:JFE852232 JPA852212:JPA852232 JYW852212:JYW852232 KIS852212:KIS852232 KSO852212:KSO852232 LCK852212:LCK852232 LMG852212:LMG852232 LWC852212:LWC852232 MFY852212:MFY852232 MPU852212:MPU852232 MZQ852212:MZQ852232 NJM852212:NJM852232 NTI852212:NTI852232 ODE852212:ODE852232 ONA852212:ONA852232 OWW852212:OWW852232 PGS852212:PGS852232 PQO852212:PQO852232 QAK852212:QAK852232 QKG852212:QKG852232 QUC852212:QUC852232 RDY852212:RDY852232 RNU852212:RNU852232 RXQ852212:RXQ852232 SHM852212:SHM852232 SRI852212:SRI852232 TBE852212:TBE852232 TLA852212:TLA852232 TUW852212:TUW852232 UES852212:UES852232 UOO852212:UOO852232 UYK852212:UYK852232 VIG852212:VIG852232 VSC852212:VSC852232 WBY852212:WBY852232 WLU852212:WLU852232 WVQ852212:WVQ852232 I917748:I917768 JE917748:JE917768 TA917748:TA917768 ACW917748:ACW917768 AMS917748:AMS917768 AWO917748:AWO917768 BGK917748:BGK917768 BQG917748:BQG917768 CAC917748:CAC917768 CJY917748:CJY917768 CTU917748:CTU917768 DDQ917748:DDQ917768 DNM917748:DNM917768 DXI917748:DXI917768 EHE917748:EHE917768 ERA917748:ERA917768 FAW917748:FAW917768 FKS917748:FKS917768 FUO917748:FUO917768 GEK917748:GEK917768 GOG917748:GOG917768 GYC917748:GYC917768 HHY917748:HHY917768 HRU917748:HRU917768 IBQ917748:IBQ917768 ILM917748:ILM917768 IVI917748:IVI917768 JFE917748:JFE917768 JPA917748:JPA917768 JYW917748:JYW917768 KIS917748:KIS917768 KSO917748:KSO917768 LCK917748:LCK917768 LMG917748:LMG917768 LWC917748:LWC917768 MFY917748:MFY917768 MPU917748:MPU917768 MZQ917748:MZQ917768 NJM917748:NJM917768 NTI917748:NTI917768 ODE917748:ODE917768 ONA917748:ONA917768 OWW917748:OWW917768 PGS917748:PGS917768 PQO917748:PQO917768 QAK917748:QAK917768 QKG917748:QKG917768 QUC917748:QUC917768 RDY917748:RDY917768 RNU917748:RNU917768 RXQ917748:RXQ917768 SHM917748:SHM917768 SRI917748:SRI917768 TBE917748:TBE917768 TLA917748:TLA917768 TUW917748:TUW917768 UES917748:UES917768 UOO917748:UOO917768 UYK917748:UYK917768 VIG917748:VIG917768 VSC917748:VSC917768 WBY917748:WBY917768 WLU917748:WLU917768 WVQ917748:WVQ917768 I983284:I983304 JE983284:JE983304 TA983284:TA983304 ACW983284:ACW983304 AMS983284:AMS983304 AWO983284:AWO983304 BGK983284:BGK983304 BQG983284:BQG983304 CAC983284:CAC983304 CJY983284:CJY983304 CTU983284:CTU983304 DDQ983284:DDQ983304 DNM983284:DNM983304 DXI983284:DXI983304 EHE983284:EHE983304 ERA983284:ERA983304 FAW983284:FAW983304 FKS983284:FKS983304 FUO983284:FUO983304 GEK983284:GEK983304 GOG983284:GOG983304 GYC983284:GYC983304 HHY983284:HHY983304 HRU983284:HRU983304 IBQ983284:IBQ983304 ILM983284:ILM983304 IVI983284:IVI983304 JFE983284:JFE983304 JPA983284:JPA983304 JYW983284:JYW983304 KIS983284:KIS983304 KSO983284:KSO983304 LCK983284:LCK983304 LMG983284:LMG983304 LWC983284:LWC983304 MFY983284:MFY983304 MPU983284:MPU983304 MZQ983284:MZQ983304 NJM983284:NJM983304 NTI983284:NTI983304 ODE983284:ODE983304 ONA983284:ONA983304 OWW983284:OWW983304 PGS983284:PGS983304 PQO983284:PQO983304 QAK983284:QAK983304 QKG983284:QKG983304 QUC983284:QUC983304 RDY983284:RDY983304 RNU983284:RNU983304 RXQ983284:RXQ983304 SHM983284:SHM983304 SRI983284:SRI983304 TBE983284:TBE983304 TLA983284:TLA983304 TUW983284:TUW983304 UES983284:UES983304 UOO983284:UOO983304 UYK983284:UYK983304 VIG983284:VIG983304 VSC983284:VSC983304 WBY983284:WBY983304 WLU983284:WLU983304 WVQ983284:WVQ983304 WBY983327:WBY983526 JE268 TA268 ACW268 AMS268 AWO268 BGK268 BQG268 CAC268 CJY268 CTU268 DDQ268 DNM268 DXI268 EHE268 ERA268 FAW268 FKS268 FUO268 GEK268 GOG268 GYC268 HHY268 HRU268 IBQ268 ILM268 IVI268 JFE268 JPA268 JYW268 KIS268 KSO268 LCK268 LMG268 LWC268 MFY268 MPU268 MZQ268 NJM268 NTI268 ODE268 ONA268 OWW268 PGS268 PQO268 QAK268 QKG268 QUC268 RDY268 RNU268 RXQ268 SHM268 SRI268 TBE268 TLA268 TUW268 UES268 UOO268 UYK268 VIG268 VSC268 WBY268 WLU268 WVQ268 I65803 JE65803 TA65803 ACW65803 AMS65803 AWO65803 BGK65803 BQG65803 CAC65803 CJY65803 CTU65803 DDQ65803 DNM65803 DXI65803 EHE65803 ERA65803 FAW65803 FKS65803 FUO65803 GEK65803 GOG65803 GYC65803 HHY65803 HRU65803 IBQ65803 ILM65803 IVI65803 JFE65803 JPA65803 JYW65803 KIS65803 KSO65803 LCK65803 LMG65803 LWC65803 MFY65803 MPU65803 MZQ65803 NJM65803 NTI65803 ODE65803 ONA65803 OWW65803 PGS65803 PQO65803 QAK65803 QKG65803 QUC65803 RDY65803 RNU65803 RXQ65803 SHM65803 SRI65803 TBE65803 TLA65803 TUW65803 UES65803 UOO65803 UYK65803 VIG65803 VSC65803 WBY65803 WLU65803 WVQ65803 I131339 JE131339 TA131339 ACW131339 AMS131339 AWO131339 BGK131339 BQG131339 CAC131339 CJY131339 CTU131339 DDQ131339 DNM131339 DXI131339 EHE131339 ERA131339 FAW131339 FKS131339 FUO131339 GEK131339 GOG131339 GYC131339 HHY131339 HRU131339 IBQ131339 ILM131339 IVI131339 JFE131339 JPA131339 JYW131339 KIS131339 KSO131339 LCK131339 LMG131339 LWC131339 MFY131339 MPU131339 MZQ131339 NJM131339 NTI131339 ODE131339 ONA131339 OWW131339 PGS131339 PQO131339 QAK131339 QKG131339 QUC131339 RDY131339 RNU131339 RXQ131339 SHM131339 SRI131339 TBE131339 TLA131339 TUW131339 UES131339 UOO131339 UYK131339 VIG131339 VSC131339 WBY131339 WLU131339 WVQ131339 I196875 JE196875 TA196875 ACW196875 AMS196875 AWO196875 BGK196875 BQG196875 CAC196875 CJY196875 CTU196875 DDQ196875 DNM196875 DXI196875 EHE196875 ERA196875 FAW196875 FKS196875 FUO196875 GEK196875 GOG196875 GYC196875 HHY196875 HRU196875 IBQ196875 ILM196875 IVI196875 JFE196875 JPA196875 JYW196875 KIS196875 KSO196875 LCK196875 LMG196875 LWC196875 MFY196875 MPU196875 MZQ196875 NJM196875 NTI196875 ODE196875 ONA196875 OWW196875 PGS196875 PQO196875 QAK196875 QKG196875 QUC196875 RDY196875 RNU196875 RXQ196875 SHM196875 SRI196875 TBE196875 TLA196875 TUW196875 UES196875 UOO196875 UYK196875 VIG196875 VSC196875 WBY196875 WLU196875 WVQ196875 I262411 JE262411 TA262411 ACW262411 AMS262411 AWO262411 BGK262411 BQG262411 CAC262411 CJY262411 CTU262411 DDQ262411 DNM262411 DXI262411 EHE262411 ERA262411 FAW262411 FKS262411 FUO262411 GEK262411 GOG262411 GYC262411 HHY262411 HRU262411 IBQ262411 ILM262411 IVI262411 JFE262411 JPA262411 JYW262411 KIS262411 KSO262411 LCK262411 LMG262411 LWC262411 MFY262411 MPU262411 MZQ262411 NJM262411 NTI262411 ODE262411 ONA262411 OWW262411 PGS262411 PQO262411 QAK262411 QKG262411 QUC262411 RDY262411 RNU262411 RXQ262411 SHM262411 SRI262411 TBE262411 TLA262411 TUW262411 UES262411 UOO262411 UYK262411 VIG262411 VSC262411 WBY262411 WLU262411 WVQ262411 I327947 JE327947 TA327947 ACW327947 AMS327947 AWO327947 BGK327947 BQG327947 CAC327947 CJY327947 CTU327947 DDQ327947 DNM327947 DXI327947 EHE327947 ERA327947 FAW327947 FKS327947 FUO327947 GEK327947 GOG327947 GYC327947 HHY327947 HRU327947 IBQ327947 ILM327947 IVI327947 JFE327947 JPA327947 JYW327947 KIS327947 KSO327947 LCK327947 LMG327947 LWC327947 MFY327947 MPU327947 MZQ327947 NJM327947 NTI327947 ODE327947 ONA327947 OWW327947 PGS327947 PQO327947 QAK327947 QKG327947 QUC327947 RDY327947 RNU327947 RXQ327947 SHM327947 SRI327947 TBE327947 TLA327947 TUW327947 UES327947 UOO327947 UYK327947 VIG327947 VSC327947 WBY327947 WLU327947 WVQ327947 I393483 JE393483 TA393483 ACW393483 AMS393483 AWO393483 BGK393483 BQG393483 CAC393483 CJY393483 CTU393483 DDQ393483 DNM393483 DXI393483 EHE393483 ERA393483 FAW393483 FKS393483 FUO393483 GEK393483 GOG393483 GYC393483 HHY393483 HRU393483 IBQ393483 ILM393483 IVI393483 JFE393483 JPA393483 JYW393483 KIS393483 KSO393483 LCK393483 LMG393483 LWC393483 MFY393483 MPU393483 MZQ393483 NJM393483 NTI393483 ODE393483 ONA393483 OWW393483 PGS393483 PQO393483 QAK393483 QKG393483 QUC393483 RDY393483 RNU393483 RXQ393483 SHM393483 SRI393483 TBE393483 TLA393483 TUW393483 UES393483 UOO393483 UYK393483 VIG393483 VSC393483 WBY393483 WLU393483 WVQ393483 I459019 JE459019 TA459019 ACW459019 AMS459019 AWO459019 BGK459019 BQG459019 CAC459019 CJY459019 CTU459019 DDQ459019 DNM459019 DXI459019 EHE459019 ERA459019 FAW459019 FKS459019 FUO459019 GEK459019 GOG459019 GYC459019 HHY459019 HRU459019 IBQ459019 ILM459019 IVI459019 JFE459019 JPA459019 JYW459019 KIS459019 KSO459019 LCK459019 LMG459019 LWC459019 MFY459019 MPU459019 MZQ459019 NJM459019 NTI459019 ODE459019 ONA459019 OWW459019 PGS459019 PQO459019 QAK459019 QKG459019 QUC459019 RDY459019 RNU459019 RXQ459019 SHM459019 SRI459019 TBE459019 TLA459019 TUW459019 UES459019 UOO459019 UYK459019 VIG459019 VSC459019 WBY459019 WLU459019 WVQ459019 I524555 JE524555 TA524555 ACW524555 AMS524555 AWO524555 BGK524555 BQG524555 CAC524555 CJY524555 CTU524555 DDQ524555 DNM524555 DXI524555 EHE524555 ERA524555 FAW524555 FKS524555 FUO524555 GEK524555 GOG524555 GYC524555 HHY524555 HRU524555 IBQ524555 ILM524555 IVI524555 JFE524555 JPA524555 JYW524555 KIS524555 KSO524555 LCK524555 LMG524555 LWC524555 MFY524555 MPU524555 MZQ524555 NJM524555 NTI524555 ODE524555 ONA524555 OWW524555 PGS524555 PQO524555 QAK524555 QKG524555 QUC524555 RDY524555 RNU524555 RXQ524555 SHM524555 SRI524555 TBE524555 TLA524555 TUW524555 UES524555 UOO524555 UYK524555 VIG524555 VSC524555 WBY524555 WLU524555 WVQ524555 I590091 JE590091 TA590091 ACW590091 AMS590091 AWO590091 BGK590091 BQG590091 CAC590091 CJY590091 CTU590091 DDQ590091 DNM590091 DXI590091 EHE590091 ERA590091 FAW590091 FKS590091 FUO590091 GEK590091 GOG590091 GYC590091 HHY590091 HRU590091 IBQ590091 ILM590091 IVI590091 JFE590091 JPA590091 JYW590091 KIS590091 KSO590091 LCK590091 LMG590091 LWC590091 MFY590091 MPU590091 MZQ590091 NJM590091 NTI590091 ODE590091 ONA590091 OWW590091 PGS590091 PQO590091 QAK590091 QKG590091 QUC590091 RDY590091 RNU590091 RXQ590091 SHM590091 SRI590091 TBE590091 TLA590091 TUW590091 UES590091 UOO590091 UYK590091 VIG590091 VSC590091 WBY590091 WLU590091 WVQ590091 I655627 JE655627 TA655627 ACW655627 AMS655627 AWO655627 BGK655627 BQG655627 CAC655627 CJY655627 CTU655627 DDQ655627 DNM655627 DXI655627 EHE655627 ERA655627 FAW655627 FKS655627 FUO655627 GEK655627 GOG655627 GYC655627 HHY655627 HRU655627 IBQ655627 ILM655627 IVI655627 JFE655627 JPA655627 JYW655627 KIS655627 KSO655627 LCK655627 LMG655627 LWC655627 MFY655627 MPU655627 MZQ655627 NJM655627 NTI655627 ODE655627 ONA655627 OWW655627 PGS655627 PQO655627 QAK655627 QKG655627 QUC655627 RDY655627 RNU655627 RXQ655627 SHM655627 SRI655627 TBE655627 TLA655627 TUW655627 UES655627 UOO655627 UYK655627 VIG655627 VSC655627 WBY655627 WLU655627 WVQ655627 I721163 JE721163 TA721163 ACW721163 AMS721163 AWO721163 BGK721163 BQG721163 CAC721163 CJY721163 CTU721163 DDQ721163 DNM721163 DXI721163 EHE721163 ERA721163 FAW721163 FKS721163 FUO721163 GEK721163 GOG721163 GYC721163 HHY721163 HRU721163 IBQ721163 ILM721163 IVI721163 JFE721163 JPA721163 JYW721163 KIS721163 KSO721163 LCK721163 LMG721163 LWC721163 MFY721163 MPU721163 MZQ721163 NJM721163 NTI721163 ODE721163 ONA721163 OWW721163 PGS721163 PQO721163 QAK721163 QKG721163 QUC721163 RDY721163 RNU721163 RXQ721163 SHM721163 SRI721163 TBE721163 TLA721163 TUW721163 UES721163 UOO721163 UYK721163 VIG721163 VSC721163 WBY721163 WLU721163 WVQ721163 I786699 JE786699 TA786699 ACW786699 AMS786699 AWO786699 BGK786699 BQG786699 CAC786699 CJY786699 CTU786699 DDQ786699 DNM786699 DXI786699 EHE786699 ERA786699 FAW786699 FKS786699 FUO786699 GEK786699 GOG786699 GYC786699 HHY786699 HRU786699 IBQ786699 ILM786699 IVI786699 JFE786699 JPA786699 JYW786699 KIS786699 KSO786699 LCK786699 LMG786699 LWC786699 MFY786699 MPU786699 MZQ786699 NJM786699 NTI786699 ODE786699 ONA786699 OWW786699 PGS786699 PQO786699 QAK786699 QKG786699 QUC786699 RDY786699 RNU786699 RXQ786699 SHM786699 SRI786699 TBE786699 TLA786699 TUW786699 UES786699 UOO786699 UYK786699 VIG786699 VSC786699 WBY786699 WLU786699 WVQ786699 I852235 JE852235 TA852235 ACW852235 AMS852235 AWO852235 BGK852235 BQG852235 CAC852235 CJY852235 CTU852235 DDQ852235 DNM852235 DXI852235 EHE852235 ERA852235 FAW852235 FKS852235 FUO852235 GEK852235 GOG852235 GYC852235 HHY852235 HRU852235 IBQ852235 ILM852235 IVI852235 JFE852235 JPA852235 JYW852235 KIS852235 KSO852235 LCK852235 LMG852235 LWC852235 MFY852235 MPU852235 MZQ852235 NJM852235 NTI852235 ODE852235 ONA852235 OWW852235 PGS852235 PQO852235 QAK852235 QKG852235 QUC852235 RDY852235 RNU852235 RXQ852235 SHM852235 SRI852235 TBE852235 TLA852235 TUW852235 UES852235 UOO852235 UYK852235 VIG852235 VSC852235 WBY852235 WLU852235 WVQ852235 I917771 JE917771 TA917771 ACW917771 AMS917771 AWO917771 BGK917771 BQG917771 CAC917771 CJY917771 CTU917771 DDQ917771 DNM917771 DXI917771 EHE917771 ERA917771 FAW917771 FKS917771 FUO917771 GEK917771 GOG917771 GYC917771 HHY917771 HRU917771 IBQ917771 ILM917771 IVI917771 JFE917771 JPA917771 JYW917771 KIS917771 KSO917771 LCK917771 LMG917771 LWC917771 MFY917771 MPU917771 MZQ917771 NJM917771 NTI917771 ODE917771 ONA917771 OWW917771 PGS917771 PQO917771 QAK917771 QKG917771 QUC917771 RDY917771 RNU917771 RXQ917771 SHM917771 SRI917771 TBE917771 TLA917771 TUW917771 UES917771 UOO917771 UYK917771 VIG917771 VSC917771 WBY917771 WLU917771 WVQ917771 I983307 JE983307 TA983307 ACW983307 AMS983307 AWO983307 BGK983307 BQG983307 CAC983307 CJY983307 CTU983307 DDQ983307 DNM983307 DXI983307 EHE983307 ERA983307 FAW983307 FKS983307 FUO983307 GEK983307 GOG983307 GYC983307 HHY983307 HRU983307 IBQ983307 ILM983307 IVI983307 JFE983307 JPA983307 JYW983307 KIS983307 KSO983307 LCK983307 LMG983307 LWC983307 MFY983307 MPU983307 MZQ983307 NJM983307 NTI983307 ODE983307 ONA983307 OWW983307 PGS983307 PQO983307 QAK983307 QKG983307 QUC983307 RDY983307 RNU983307 RXQ983307 SHM983307 SRI983307 TBE983307 TLA983307 TUW983307 UES983307 UOO983307 UYK983307 VIG983307 VSC983307 WBY983307 WLU983307 WVQ983307 WLU983327:WLU983526 JE273:JE284 TA273:TA284 ACW273:ACW284 AMS273:AMS284 AWO273:AWO284 BGK273:BGK284 BQG273:BQG284 CAC273:CAC284 CJY273:CJY284 CTU273:CTU284 DDQ273:DDQ284 DNM273:DNM284 DXI273:DXI284 EHE273:EHE284 ERA273:ERA284 FAW273:FAW284 FKS273:FKS284 FUO273:FUO284 GEK273:GEK284 GOG273:GOG284 GYC273:GYC284 HHY273:HHY284 HRU273:HRU284 IBQ273:IBQ284 ILM273:ILM284 IVI273:IVI284 JFE273:JFE284 JPA273:JPA284 JYW273:JYW284 KIS273:KIS284 KSO273:KSO284 LCK273:LCK284 LMG273:LMG284 LWC273:LWC284 MFY273:MFY284 MPU273:MPU284 MZQ273:MZQ284 NJM273:NJM284 NTI273:NTI284 ODE273:ODE284 ONA273:ONA284 OWW273:OWW284 PGS273:PGS284 PQO273:PQO284 QAK273:QAK284 QKG273:QKG284 QUC273:QUC284 RDY273:RDY284 RNU273:RNU284 RXQ273:RXQ284 SHM273:SHM284 SRI273:SRI284 TBE273:TBE284 TLA273:TLA284 TUW273:TUW284 UES273:UES284 UOO273:UOO284 UYK273:UYK284 VIG273:VIG284 VSC273:VSC284 WBY273:WBY284 WLU273:WLU284 WVQ273:WVQ284 I65808:I65819 JE65808:JE65819 TA65808:TA65819 ACW65808:ACW65819 AMS65808:AMS65819 AWO65808:AWO65819 BGK65808:BGK65819 BQG65808:BQG65819 CAC65808:CAC65819 CJY65808:CJY65819 CTU65808:CTU65819 DDQ65808:DDQ65819 DNM65808:DNM65819 DXI65808:DXI65819 EHE65808:EHE65819 ERA65808:ERA65819 FAW65808:FAW65819 FKS65808:FKS65819 FUO65808:FUO65819 GEK65808:GEK65819 GOG65808:GOG65819 GYC65808:GYC65819 HHY65808:HHY65819 HRU65808:HRU65819 IBQ65808:IBQ65819 ILM65808:ILM65819 IVI65808:IVI65819 JFE65808:JFE65819 JPA65808:JPA65819 JYW65808:JYW65819 KIS65808:KIS65819 KSO65808:KSO65819 LCK65808:LCK65819 LMG65808:LMG65819 LWC65808:LWC65819 MFY65808:MFY65819 MPU65808:MPU65819 MZQ65808:MZQ65819 NJM65808:NJM65819 NTI65808:NTI65819 ODE65808:ODE65819 ONA65808:ONA65819 OWW65808:OWW65819 PGS65808:PGS65819 PQO65808:PQO65819 QAK65808:QAK65819 QKG65808:QKG65819 QUC65808:QUC65819 RDY65808:RDY65819 RNU65808:RNU65819 RXQ65808:RXQ65819 SHM65808:SHM65819 SRI65808:SRI65819 TBE65808:TBE65819 TLA65808:TLA65819 TUW65808:TUW65819 UES65808:UES65819 UOO65808:UOO65819 UYK65808:UYK65819 VIG65808:VIG65819 VSC65808:VSC65819 WBY65808:WBY65819 WLU65808:WLU65819 WVQ65808:WVQ65819 I131344:I131355 JE131344:JE131355 TA131344:TA131355 ACW131344:ACW131355 AMS131344:AMS131355 AWO131344:AWO131355 BGK131344:BGK131355 BQG131344:BQG131355 CAC131344:CAC131355 CJY131344:CJY131355 CTU131344:CTU131355 DDQ131344:DDQ131355 DNM131344:DNM131355 DXI131344:DXI131355 EHE131344:EHE131355 ERA131344:ERA131355 FAW131344:FAW131355 FKS131344:FKS131355 FUO131344:FUO131355 GEK131344:GEK131355 GOG131344:GOG131355 GYC131344:GYC131355 HHY131344:HHY131355 HRU131344:HRU131355 IBQ131344:IBQ131355 ILM131344:ILM131355 IVI131344:IVI131355 JFE131344:JFE131355 JPA131344:JPA131355 JYW131344:JYW131355 KIS131344:KIS131355 KSO131344:KSO131355 LCK131344:LCK131355 LMG131344:LMG131355 LWC131344:LWC131355 MFY131344:MFY131355 MPU131344:MPU131355 MZQ131344:MZQ131355 NJM131344:NJM131355 NTI131344:NTI131355 ODE131344:ODE131355 ONA131344:ONA131355 OWW131344:OWW131355 PGS131344:PGS131355 PQO131344:PQO131355 QAK131344:QAK131355 QKG131344:QKG131355 QUC131344:QUC131355 RDY131344:RDY131355 RNU131344:RNU131355 RXQ131344:RXQ131355 SHM131344:SHM131355 SRI131344:SRI131355 TBE131344:TBE131355 TLA131344:TLA131355 TUW131344:TUW131355 UES131344:UES131355 UOO131344:UOO131355 UYK131344:UYK131355 VIG131344:VIG131355 VSC131344:VSC131355 WBY131344:WBY131355 WLU131344:WLU131355 WVQ131344:WVQ131355 I196880:I196891 JE196880:JE196891 TA196880:TA196891 ACW196880:ACW196891 AMS196880:AMS196891 AWO196880:AWO196891 BGK196880:BGK196891 BQG196880:BQG196891 CAC196880:CAC196891 CJY196880:CJY196891 CTU196880:CTU196891 DDQ196880:DDQ196891 DNM196880:DNM196891 DXI196880:DXI196891 EHE196880:EHE196891 ERA196880:ERA196891 FAW196880:FAW196891 FKS196880:FKS196891 FUO196880:FUO196891 GEK196880:GEK196891 GOG196880:GOG196891 GYC196880:GYC196891 HHY196880:HHY196891 HRU196880:HRU196891 IBQ196880:IBQ196891 ILM196880:ILM196891 IVI196880:IVI196891 JFE196880:JFE196891 JPA196880:JPA196891 JYW196880:JYW196891 KIS196880:KIS196891 KSO196880:KSO196891 LCK196880:LCK196891 LMG196880:LMG196891 LWC196880:LWC196891 MFY196880:MFY196891 MPU196880:MPU196891 MZQ196880:MZQ196891 NJM196880:NJM196891 NTI196880:NTI196891 ODE196880:ODE196891 ONA196880:ONA196891 OWW196880:OWW196891 PGS196880:PGS196891 PQO196880:PQO196891 QAK196880:QAK196891 QKG196880:QKG196891 QUC196880:QUC196891 RDY196880:RDY196891 RNU196880:RNU196891 RXQ196880:RXQ196891 SHM196880:SHM196891 SRI196880:SRI196891 TBE196880:TBE196891 TLA196880:TLA196891 TUW196880:TUW196891 UES196880:UES196891 UOO196880:UOO196891 UYK196880:UYK196891 VIG196880:VIG196891 VSC196880:VSC196891 WBY196880:WBY196891 WLU196880:WLU196891 WVQ196880:WVQ196891 I262416:I262427 JE262416:JE262427 TA262416:TA262427 ACW262416:ACW262427 AMS262416:AMS262427 AWO262416:AWO262427 BGK262416:BGK262427 BQG262416:BQG262427 CAC262416:CAC262427 CJY262416:CJY262427 CTU262416:CTU262427 DDQ262416:DDQ262427 DNM262416:DNM262427 DXI262416:DXI262427 EHE262416:EHE262427 ERA262416:ERA262427 FAW262416:FAW262427 FKS262416:FKS262427 FUO262416:FUO262427 GEK262416:GEK262427 GOG262416:GOG262427 GYC262416:GYC262427 HHY262416:HHY262427 HRU262416:HRU262427 IBQ262416:IBQ262427 ILM262416:ILM262427 IVI262416:IVI262427 JFE262416:JFE262427 JPA262416:JPA262427 JYW262416:JYW262427 KIS262416:KIS262427 KSO262416:KSO262427 LCK262416:LCK262427 LMG262416:LMG262427 LWC262416:LWC262427 MFY262416:MFY262427 MPU262416:MPU262427 MZQ262416:MZQ262427 NJM262416:NJM262427 NTI262416:NTI262427 ODE262416:ODE262427 ONA262416:ONA262427 OWW262416:OWW262427 PGS262416:PGS262427 PQO262416:PQO262427 QAK262416:QAK262427 QKG262416:QKG262427 QUC262416:QUC262427 RDY262416:RDY262427 RNU262416:RNU262427 RXQ262416:RXQ262427 SHM262416:SHM262427 SRI262416:SRI262427 TBE262416:TBE262427 TLA262416:TLA262427 TUW262416:TUW262427 UES262416:UES262427 UOO262416:UOO262427 UYK262416:UYK262427 VIG262416:VIG262427 VSC262416:VSC262427 WBY262416:WBY262427 WLU262416:WLU262427 WVQ262416:WVQ262427 I327952:I327963 JE327952:JE327963 TA327952:TA327963 ACW327952:ACW327963 AMS327952:AMS327963 AWO327952:AWO327963 BGK327952:BGK327963 BQG327952:BQG327963 CAC327952:CAC327963 CJY327952:CJY327963 CTU327952:CTU327963 DDQ327952:DDQ327963 DNM327952:DNM327963 DXI327952:DXI327963 EHE327952:EHE327963 ERA327952:ERA327963 FAW327952:FAW327963 FKS327952:FKS327963 FUO327952:FUO327963 GEK327952:GEK327963 GOG327952:GOG327963 GYC327952:GYC327963 HHY327952:HHY327963 HRU327952:HRU327963 IBQ327952:IBQ327963 ILM327952:ILM327963 IVI327952:IVI327963 JFE327952:JFE327963 JPA327952:JPA327963 JYW327952:JYW327963 KIS327952:KIS327963 KSO327952:KSO327963 LCK327952:LCK327963 LMG327952:LMG327963 LWC327952:LWC327963 MFY327952:MFY327963 MPU327952:MPU327963 MZQ327952:MZQ327963 NJM327952:NJM327963 NTI327952:NTI327963 ODE327952:ODE327963 ONA327952:ONA327963 OWW327952:OWW327963 PGS327952:PGS327963 PQO327952:PQO327963 QAK327952:QAK327963 QKG327952:QKG327963 QUC327952:QUC327963 RDY327952:RDY327963 RNU327952:RNU327963 RXQ327952:RXQ327963 SHM327952:SHM327963 SRI327952:SRI327963 TBE327952:TBE327963 TLA327952:TLA327963 TUW327952:TUW327963 UES327952:UES327963 UOO327952:UOO327963 UYK327952:UYK327963 VIG327952:VIG327963 VSC327952:VSC327963 WBY327952:WBY327963 WLU327952:WLU327963 WVQ327952:WVQ327963 I393488:I393499 JE393488:JE393499 TA393488:TA393499 ACW393488:ACW393499 AMS393488:AMS393499 AWO393488:AWO393499 BGK393488:BGK393499 BQG393488:BQG393499 CAC393488:CAC393499 CJY393488:CJY393499 CTU393488:CTU393499 DDQ393488:DDQ393499 DNM393488:DNM393499 DXI393488:DXI393499 EHE393488:EHE393499 ERA393488:ERA393499 FAW393488:FAW393499 FKS393488:FKS393499 FUO393488:FUO393499 GEK393488:GEK393499 GOG393488:GOG393499 GYC393488:GYC393499 HHY393488:HHY393499 HRU393488:HRU393499 IBQ393488:IBQ393499 ILM393488:ILM393499 IVI393488:IVI393499 JFE393488:JFE393499 JPA393488:JPA393499 JYW393488:JYW393499 KIS393488:KIS393499 KSO393488:KSO393499 LCK393488:LCK393499 LMG393488:LMG393499 LWC393488:LWC393499 MFY393488:MFY393499 MPU393488:MPU393499 MZQ393488:MZQ393499 NJM393488:NJM393499 NTI393488:NTI393499 ODE393488:ODE393499 ONA393488:ONA393499 OWW393488:OWW393499 PGS393488:PGS393499 PQO393488:PQO393499 QAK393488:QAK393499 QKG393488:QKG393499 QUC393488:QUC393499 RDY393488:RDY393499 RNU393488:RNU393499 RXQ393488:RXQ393499 SHM393488:SHM393499 SRI393488:SRI393499 TBE393488:TBE393499 TLA393488:TLA393499 TUW393488:TUW393499 UES393488:UES393499 UOO393488:UOO393499 UYK393488:UYK393499 VIG393488:VIG393499 VSC393488:VSC393499 WBY393488:WBY393499 WLU393488:WLU393499 WVQ393488:WVQ393499 I459024:I459035 JE459024:JE459035 TA459024:TA459035 ACW459024:ACW459035 AMS459024:AMS459035 AWO459024:AWO459035 BGK459024:BGK459035 BQG459024:BQG459035 CAC459024:CAC459035 CJY459024:CJY459035 CTU459024:CTU459035 DDQ459024:DDQ459035 DNM459024:DNM459035 DXI459024:DXI459035 EHE459024:EHE459035 ERA459024:ERA459035 FAW459024:FAW459035 FKS459024:FKS459035 FUO459024:FUO459035 GEK459024:GEK459035 GOG459024:GOG459035 GYC459024:GYC459035 HHY459024:HHY459035 HRU459024:HRU459035 IBQ459024:IBQ459035 ILM459024:ILM459035 IVI459024:IVI459035 JFE459024:JFE459035 JPA459024:JPA459035 JYW459024:JYW459035 KIS459024:KIS459035 KSO459024:KSO459035 LCK459024:LCK459035 LMG459024:LMG459035 LWC459024:LWC459035 MFY459024:MFY459035 MPU459024:MPU459035 MZQ459024:MZQ459035 NJM459024:NJM459035 NTI459024:NTI459035 ODE459024:ODE459035 ONA459024:ONA459035 OWW459024:OWW459035 PGS459024:PGS459035 PQO459024:PQO459035 QAK459024:QAK459035 QKG459024:QKG459035 QUC459024:QUC459035 RDY459024:RDY459035 RNU459024:RNU459035 RXQ459024:RXQ459035 SHM459024:SHM459035 SRI459024:SRI459035 TBE459024:TBE459035 TLA459024:TLA459035 TUW459024:TUW459035 UES459024:UES459035 UOO459024:UOO459035 UYK459024:UYK459035 VIG459024:VIG459035 VSC459024:VSC459035 WBY459024:WBY459035 WLU459024:WLU459035 WVQ459024:WVQ459035 I524560:I524571 JE524560:JE524571 TA524560:TA524571 ACW524560:ACW524571 AMS524560:AMS524571 AWO524560:AWO524571 BGK524560:BGK524571 BQG524560:BQG524571 CAC524560:CAC524571 CJY524560:CJY524571 CTU524560:CTU524571 DDQ524560:DDQ524571 DNM524560:DNM524571 DXI524560:DXI524571 EHE524560:EHE524571 ERA524560:ERA524571 FAW524560:FAW524571 FKS524560:FKS524571 FUO524560:FUO524571 GEK524560:GEK524571 GOG524560:GOG524571 GYC524560:GYC524571 HHY524560:HHY524571 HRU524560:HRU524571 IBQ524560:IBQ524571 ILM524560:ILM524571 IVI524560:IVI524571 JFE524560:JFE524571 JPA524560:JPA524571 JYW524560:JYW524571 KIS524560:KIS524571 KSO524560:KSO524571 LCK524560:LCK524571 LMG524560:LMG524571 LWC524560:LWC524571 MFY524560:MFY524571 MPU524560:MPU524571 MZQ524560:MZQ524571 NJM524560:NJM524571 NTI524560:NTI524571 ODE524560:ODE524571 ONA524560:ONA524571 OWW524560:OWW524571 PGS524560:PGS524571 PQO524560:PQO524571 QAK524560:QAK524571 QKG524560:QKG524571 QUC524560:QUC524571 RDY524560:RDY524571 RNU524560:RNU524571 RXQ524560:RXQ524571 SHM524560:SHM524571 SRI524560:SRI524571 TBE524560:TBE524571 TLA524560:TLA524571 TUW524560:TUW524571 UES524560:UES524571 UOO524560:UOO524571 UYK524560:UYK524571 VIG524560:VIG524571 VSC524560:VSC524571 WBY524560:WBY524571 WLU524560:WLU524571 WVQ524560:WVQ524571 I590096:I590107 JE590096:JE590107 TA590096:TA590107 ACW590096:ACW590107 AMS590096:AMS590107 AWO590096:AWO590107 BGK590096:BGK590107 BQG590096:BQG590107 CAC590096:CAC590107 CJY590096:CJY590107 CTU590096:CTU590107 DDQ590096:DDQ590107 DNM590096:DNM590107 DXI590096:DXI590107 EHE590096:EHE590107 ERA590096:ERA590107 FAW590096:FAW590107 FKS590096:FKS590107 FUO590096:FUO590107 GEK590096:GEK590107 GOG590096:GOG590107 GYC590096:GYC590107 HHY590096:HHY590107 HRU590096:HRU590107 IBQ590096:IBQ590107 ILM590096:ILM590107 IVI590096:IVI590107 JFE590096:JFE590107 JPA590096:JPA590107 JYW590096:JYW590107 KIS590096:KIS590107 KSO590096:KSO590107 LCK590096:LCK590107 LMG590096:LMG590107 LWC590096:LWC590107 MFY590096:MFY590107 MPU590096:MPU590107 MZQ590096:MZQ590107 NJM590096:NJM590107 NTI590096:NTI590107 ODE590096:ODE590107 ONA590096:ONA590107 OWW590096:OWW590107 PGS590096:PGS590107 PQO590096:PQO590107 QAK590096:QAK590107 QKG590096:QKG590107 QUC590096:QUC590107 RDY590096:RDY590107 RNU590096:RNU590107 RXQ590096:RXQ590107 SHM590096:SHM590107 SRI590096:SRI590107 TBE590096:TBE590107 TLA590096:TLA590107 TUW590096:TUW590107 UES590096:UES590107 UOO590096:UOO590107 UYK590096:UYK590107 VIG590096:VIG590107 VSC590096:VSC590107 WBY590096:WBY590107 WLU590096:WLU590107 WVQ590096:WVQ590107 I655632:I655643 JE655632:JE655643 TA655632:TA655643 ACW655632:ACW655643 AMS655632:AMS655643 AWO655632:AWO655643 BGK655632:BGK655643 BQG655632:BQG655643 CAC655632:CAC655643 CJY655632:CJY655643 CTU655632:CTU655643 DDQ655632:DDQ655643 DNM655632:DNM655643 DXI655632:DXI655643 EHE655632:EHE655643 ERA655632:ERA655643 FAW655632:FAW655643 FKS655632:FKS655643 FUO655632:FUO655643 GEK655632:GEK655643 GOG655632:GOG655643 GYC655632:GYC655643 HHY655632:HHY655643 HRU655632:HRU655643 IBQ655632:IBQ655643 ILM655632:ILM655643 IVI655632:IVI655643 JFE655632:JFE655643 JPA655632:JPA655643 JYW655632:JYW655643 KIS655632:KIS655643 KSO655632:KSO655643 LCK655632:LCK655643 LMG655632:LMG655643 LWC655632:LWC655643 MFY655632:MFY655643 MPU655632:MPU655643 MZQ655632:MZQ655643 NJM655632:NJM655643 NTI655632:NTI655643 ODE655632:ODE655643 ONA655632:ONA655643 OWW655632:OWW655643 PGS655632:PGS655643 PQO655632:PQO655643 QAK655632:QAK655643 QKG655632:QKG655643 QUC655632:QUC655643 RDY655632:RDY655643 RNU655632:RNU655643 RXQ655632:RXQ655643 SHM655632:SHM655643 SRI655632:SRI655643 TBE655632:TBE655643 TLA655632:TLA655643 TUW655632:TUW655643 UES655632:UES655643 UOO655632:UOO655643 UYK655632:UYK655643 VIG655632:VIG655643 VSC655632:VSC655643 WBY655632:WBY655643 WLU655632:WLU655643 WVQ655632:WVQ655643 I721168:I721179 JE721168:JE721179 TA721168:TA721179 ACW721168:ACW721179 AMS721168:AMS721179 AWO721168:AWO721179 BGK721168:BGK721179 BQG721168:BQG721179 CAC721168:CAC721179 CJY721168:CJY721179 CTU721168:CTU721179 DDQ721168:DDQ721179 DNM721168:DNM721179 DXI721168:DXI721179 EHE721168:EHE721179 ERA721168:ERA721179 FAW721168:FAW721179 FKS721168:FKS721179 FUO721168:FUO721179 GEK721168:GEK721179 GOG721168:GOG721179 GYC721168:GYC721179 HHY721168:HHY721179 HRU721168:HRU721179 IBQ721168:IBQ721179 ILM721168:ILM721179 IVI721168:IVI721179 JFE721168:JFE721179 JPA721168:JPA721179 JYW721168:JYW721179 KIS721168:KIS721179 KSO721168:KSO721179 LCK721168:LCK721179 LMG721168:LMG721179 LWC721168:LWC721179 MFY721168:MFY721179 MPU721168:MPU721179 MZQ721168:MZQ721179 NJM721168:NJM721179 NTI721168:NTI721179 ODE721168:ODE721179 ONA721168:ONA721179 OWW721168:OWW721179 PGS721168:PGS721179 PQO721168:PQO721179 QAK721168:QAK721179 QKG721168:QKG721179 QUC721168:QUC721179 RDY721168:RDY721179 RNU721168:RNU721179 RXQ721168:RXQ721179 SHM721168:SHM721179 SRI721168:SRI721179 TBE721168:TBE721179 TLA721168:TLA721179 TUW721168:TUW721179 UES721168:UES721179 UOO721168:UOO721179 UYK721168:UYK721179 VIG721168:VIG721179 VSC721168:VSC721179 WBY721168:WBY721179 WLU721168:WLU721179 WVQ721168:WVQ721179 I786704:I786715 JE786704:JE786715 TA786704:TA786715 ACW786704:ACW786715 AMS786704:AMS786715 AWO786704:AWO786715 BGK786704:BGK786715 BQG786704:BQG786715 CAC786704:CAC786715 CJY786704:CJY786715 CTU786704:CTU786715 DDQ786704:DDQ786715 DNM786704:DNM786715 DXI786704:DXI786715 EHE786704:EHE786715 ERA786704:ERA786715 FAW786704:FAW786715 FKS786704:FKS786715 FUO786704:FUO786715 GEK786704:GEK786715 GOG786704:GOG786715 GYC786704:GYC786715 HHY786704:HHY786715 HRU786704:HRU786715 IBQ786704:IBQ786715 ILM786704:ILM786715 IVI786704:IVI786715 JFE786704:JFE786715 JPA786704:JPA786715 JYW786704:JYW786715 KIS786704:KIS786715 KSO786704:KSO786715 LCK786704:LCK786715 LMG786704:LMG786715 LWC786704:LWC786715 MFY786704:MFY786715 MPU786704:MPU786715 MZQ786704:MZQ786715 NJM786704:NJM786715 NTI786704:NTI786715 ODE786704:ODE786715 ONA786704:ONA786715 OWW786704:OWW786715 PGS786704:PGS786715 PQO786704:PQO786715 QAK786704:QAK786715 QKG786704:QKG786715 QUC786704:QUC786715 RDY786704:RDY786715 RNU786704:RNU786715 RXQ786704:RXQ786715 SHM786704:SHM786715 SRI786704:SRI786715 TBE786704:TBE786715 TLA786704:TLA786715 TUW786704:TUW786715 UES786704:UES786715 UOO786704:UOO786715 UYK786704:UYK786715 VIG786704:VIG786715 VSC786704:VSC786715 WBY786704:WBY786715 WLU786704:WLU786715 WVQ786704:WVQ786715 I852240:I852251 JE852240:JE852251 TA852240:TA852251 ACW852240:ACW852251 AMS852240:AMS852251 AWO852240:AWO852251 BGK852240:BGK852251 BQG852240:BQG852251 CAC852240:CAC852251 CJY852240:CJY852251 CTU852240:CTU852251 DDQ852240:DDQ852251 DNM852240:DNM852251 DXI852240:DXI852251 EHE852240:EHE852251 ERA852240:ERA852251 FAW852240:FAW852251 FKS852240:FKS852251 FUO852240:FUO852251 GEK852240:GEK852251 GOG852240:GOG852251 GYC852240:GYC852251 HHY852240:HHY852251 HRU852240:HRU852251 IBQ852240:IBQ852251 ILM852240:ILM852251 IVI852240:IVI852251 JFE852240:JFE852251 JPA852240:JPA852251 JYW852240:JYW852251 KIS852240:KIS852251 KSO852240:KSO852251 LCK852240:LCK852251 LMG852240:LMG852251 LWC852240:LWC852251 MFY852240:MFY852251 MPU852240:MPU852251 MZQ852240:MZQ852251 NJM852240:NJM852251 NTI852240:NTI852251 ODE852240:ODE852251 ONA852240:ONA852251 OWW852240:OWW852251 PGS852240:PGS852251 PQO852240:PQO852251 QAK852240:QAK852251 QKG852240:QKG852251 QUC852240:QUC852251 RDY852240:RDY852251 RNU852240:RNU852251 RXQ852240:RXQ852251 SHM852240:SHM852251 SRI852240:SRI852251 TBE852240:TBE852251 TLA852240:TLA852251 TUW852240:TUW852251 UES852240:UES852251 UOO852240:UOO852251 UYK852240:UYK852251 VIG852240:VIG852251 VSC852240:VSC852251 WBY852240:WBY852251 WLU852240:WLU852251 WVQ852240:WVQ852251 I917776:I917787 JE917776:JE917787 TA917776:TA917787 ACW917776:ACW917787 AMS917776:AMS917787 AWO917776:AWO917787 BGK917776:BGK917787 BQG917776:BQG917787 CAC917776:CAC917787 CJY917776:CJY917787 CTU917776:CTU917787 DDQ917776:DDQ917787 DNM917776:DNM917787 DXI917776:DXI917787 EHE917776:EHE917787 ERA917776:ERA917787 FAW917776:FAW917787 FKS917776:FKS917787 FUO917776:FUO917787 GEK917776:GEK917787 GOG917776:GOG917787 GYC917776:GYC917787 HHY917776:HHY917787 HRU917776:HRU917787 IBQ917776:IBQ917787 ILM917776:ILM917787 IVI917776:IVI917787 JFE917776:JFE917787 JPA917776:JPA917787 JYW917776:JYW917787 KIS917776:KIS917787 KSO917776:KSO917787 LCK917776:LCK917787 LMG917776:LMG917787 LWC917776:LWC917787 MFY917776:MFY917787 MPU917776:MPU917787 MZQ917776:MZQ917787 NJM917776:NJM917787 NTI917776:NTI917787 ODE917776:ODE917787 ONA917776:ONA917787 OWW917776:OWW917787 PGS917776:PGS917787 PQO917776:PQO917787 QAK917776:QAK917787 QKG917776:QKG917787 QUC917776:QUC917787 RDY917776:RDY917787 RNU917776:RNU917787 RXQ917776:RXQ917787 SHM917776:SHM917787 SRI917776:SRI917787 TBE917776:TBE917787 TLA917776:TLA917787 TUW917776:TUW917787 UES917776:UES917787 UOO917776:UOO917787 UYK917776:UYK917787 VIG917776:VIG917787 VSC917776:VSC917787 WBY917776:WBY917787 WLU917776:WLU917787 WVQ917776:WVQ917787 I983312:I983323 JE983312:JE983323 TA983312:TA983323 ACW983312:ACW983323 AMS983312:AMS983323 AWO983312:AWO983323 BGK983312:BGK983323 BQG983312:BQG983323 CAC983312:CAC983323 CJY983312:CJY983323 CTU983312:CTU983323 DDQ983312:DDQ983323 DNM983312:DNM983323 DXI983312:DXI983323 EHE983312:EHE983323 ERA983312:ERA983323 FAW983312:FAW983323 FKS983312:FKS983323 FUO983312:FUO983323 GEK983312:GEK983323 GOG983312:GOG983323 GYC983312:GYC983323 HHY983312:HHY983323 HRU983312:HRU983323 IBQ983312:IBQ983323 ILM983312:ILM983323 IVI983312:IVI983323 JFE983312:JFE983323 JPA983312:JPA983323 JYW983312:JYW983323 KIS983312:KIS983323 KSO983312:KSO983323 LCK983312:LCK983323 LMG983312:LMG983323 LWC983312:LWC983323 MFY983312:MFY983323 MPU983312:MPU983323 MZQ983312:MZQ983323 NJM983312:NJM983323 NTI983312:NTI983323 ODE983312:ODE983323 ONA983312:ONA983323 OWW983312:OWW983323 PGS983312:PGS983323 PQO983312:PQO983323 QAK983312:QAK983323 QKG983312:QKG983323 QUC983312:QUC983323 RDY983312:RDY983323 RNU983312:RNU983323 RXQ983312:RXQ983323 SHM983312:SHM983323 SRI983312:SRI983323 TBE983312:TBE983323 TLA983312:TLA983323 TUW983312:TUW983323 UES983312:UES983323 UOO983312:UOO983323 UYK983312:UYK983323 VIG983312:VIG983323 VSC983312:VSC983323 WBY983312:WBY983323 WLU983312:WLU983323 WVQ983312:WVQ983323 WVQ983327:WVQ983526 JE288:JE487 TA288:TA487 ACW288:ACW487 AMS288:AMS487 AWO288:AWO487 BGK288:BGK487 BQG288:BQG487 CAC288:CAC487 CJY288:CJY487 CTU288:CTU487 DDQ288:DDQ487 DNM288:DNM487 DXI288:DXI487 EHE288:EHE487 ERA288:ERA487 FAW288:FAW487 FKS288:FKS487 FUO288:FUO487 GEK288:GEK487 GOG288:GOG487 GYC288:GYC487 HHY288:HHY487 HRU288:HRU487 IBQ288:IBQ487 ILM288:ILM487 IVI288:IVI487 JFE288:JFE487 JPA288:JPA487 JYW288:JYW487 KIS288:KIS487 KSO288:KSO487 LCK288:LCK487 LMG288:LMG487 LWC288:LWC487 MFY288:MFY487 MPU288:MPU487 MZQ288:MZQ487 NJM288:NJM487 NTI288:NTI487 ODE288:ODE487 ONA288:ONA487 OWW288:OWW487 PGS288:PGS487 PQO288:PQO487 QAK288:QAK487 QKG288:QKG487 QUC288:QUC487 RDY288:RDY487 RNU288:RNU487 RXQ288:RXQ487 SHM288:SHM487 SRI288:SRI487 TBE288:TBE487 TLA288:TLA487 TUW288:TUW487 UES288:UES487 UOO288:UOO487 UYK288:UYK487 VIG288:VIG487 VSC288:VSC487 WBY288:WBY487 WLU288:WLU487 WVQ288:WVQ487 I65823:I66022 JE65823:JE66022 TA65823:TA66022 ACW65823:ACW66022 AMS65823:AMS66022 AWO65823:AWO66022 BGK65823:BGK66022 BQG65823:BQG66022 CAC65823:CAC66022 CJY65823:CJY66022 CTU65823:CTU66022 DDQ65823:DDQ66022 DNM65823:DNM66022 DXI65823:DXI66022 EHE65823:EHE66022 ERA65823:ERA66022 FAW65823:FAW66022 FKS65823:FKS66022 FUO65823:FUO66022 GEK65823:GEK66022 GOG65823:GOG66022 GYC65823:GYC66022 HHY65823:HHY66022 HRU65823:HRU66022 IBQ65823:IBQ66022 ILM65823:ILM66022 IVI65823:IVI66022 JFE65823:JFE66022 JPA65823:JPA66022 JYW65823:JYW66022 KIS65823:KIS66022 KSO65823:KSO66022 LCK65823:LCK66022 LMG65823:LMG66022 LWC65823:LWC66022 MFY65823:MFY66022 MPU65823:MPU66022 MZQ65823:MZQ66022 NJM65823:NJM66022 NTI65823:NTI66022 ODE65823:ODE66022 ONA65823:ONA66022 OWW65823:OWW66022 PGS65823:PGS66022 PQO65823:PQO66022 QAK65823:QAK66022 QKG65823:QKG66022 QUC65823:QUC66022 RDY65823:RDY66022 RNU65823:RNU66022 RXQ65823:RXQ66022 SHM65823:SHM66022 SRI65823:SRI66022 TBE65823:TBE66022 TLA65823:TLA66022 TUW65823:TUW66022 UES65823:UES66022 UOO65823:UOO66022 UYK65823:UYK66022 VIG65823:VIG66022 VSC65823:VSC66022 WBY65823:WBY66022 WLU65823:WLU66022 WVQ65823:WVQ66022 I131359:I131558 JE131359:JE131558 TA131359:TA131558 ACW131359:ACW131558 AMS131359:AMS131558 AWO131359:AWO131558 BGK131359:BGK131558 BQG131359:BQG131558 CAC131359:CAC131558 CJY131359:CJY131558 CTU131359:CTU131558 DDQ131359:DDQ131558 DNM131359:DNM131558 DXI131359:DXI131558 EHE131359:EHE131558 ERA131359:ERA131558 FAW131359:FAW131558 FKS131359:FKS131558 FUO131359:FUO131558 GEK131359:GEK131558 GOG131359:GOG131558 GYC131359:GYC131558 HHY131359:HHY131558 HRU131359:HRU131558 IBQ131359:IBQ131558 ILM131359:ILM131558 IVI131359:IVI131558 JFE131359:JFE131558 JPA131359:JPA131558 JYW131359:JYW131558 KIS131359:KIS131558 KSO131359:KSO131558 LCK131359:LCK131558 LMG131359:LMG131558 LWC131359:LWC131558 MFY131359:MFY131558 MPU131359:MPU131558 MZQ131359:MZQ131558 NJM131359:NJM131558 NTI131359:NTI131558 ODE131359:ODE131558 ONA131359:ONA131558 OWW131359:OWW131558 PGS131359:PGS131558 PQO131359:PQO131558 QAK131359:QAK131558 QKG131359:QKG131558 QUC131359:QUC131558 RDY131359:RDY131558 RNU131359:RNU131558 RXQ131359:RXQ131558 SHM131359:SHM131558 SRI131359:SRI131558 TBE131359:TBE131558 TLA131359:TLA131558 TUW131359:TUW131558 UES131359:UES131558 UOO131359:UOO131558 UYK131359:UYK131558 VIG131359:VIG131558 VSC131359:VSC131558 WBY131359:WBY131558 WLU131359:WLU131558 WVQ131359:WVQ131558 I196895:I197094 JE196895:JE197094 TA196895:TA197094 ACW196895:ACW197094 AMS196895:AMS197094 AWO196895:AWO197094 BGK196895:BGK197094 BQG196895:BQG197094 CAC196895:CAC197094 CJY196895:CJY197094 CTU196895:CTU197094 DDQ196895:DDQ197094 DNM196895:DNM197094 DXI196895:DXI197094 EHE196895:EHE197094 ERA196895:ERA197094 FAW196895:FAW197094 FKS196895:FKS197094 FUO196895:FUO197094 GEK196895:GEK197094 GOG196895:GOG197094 GYC196895:GYC197094 HHY196895:HHY197094 HRU196895:HRU197094 IBQ196895:IBQ197094 ILM196895:ILM197094 IVI196895:IVI197094 JFE196895:JFE197094 JPA196895:JPA197094 JYW196895:JYW197094 KIS196895:KIS197094 KSO196895:KSO197094 LCK196895:LCK197094 LMG196895:LMG197094 LWC196895:LWC197094 MFY196895:MFY197094 MPU196895:MPU197094 MZQ196895:MZQ197094 NJM196895:NJM197094 NTI196895:NTI197094 ODE196895:ODE197094 ONA196895:ONA197094 OWW196895:OWW197094 PGS196895:PGS197094 PQO196895:PQO197094 QAK196895:QAK197094 QKG196895:QKG197094 QUC196895:QUC197094 RDY196895:RDY197094 RNU196895:RNU197094 RXQ196895:RXQ197094 SHM196895:SHM197094 SRI196895:SRI197094 TBE196895:TBE197094 TLA196895:TLA197094 TUW196895:TUW197094 UES196895:UES197094 UOO196895:UOO197094 UYK196895:UYK197094 VIG196895:VIG197094 VSC196895:VSC197094 WBY196895:WBY197094 WLU196895:WLU197094 WVQ196895:WVQ197094 I262431:I262630 JE262431:JE262630 TA262431:TA262630 ACW262431:ACW262630 AMS262431:AMS262630 AWO262431:AWO262630 BGK262431:BGK262630 BQG262431:BQG262630 CAC262431:CAC262630 CJY262431:CJY262630 CTU262431:CTU262630 DDQ262431:DDQ262630 DNM262431:DNM262630 DXI262431:DXI262630 EHE262431:EHE262630 ERA262431:ERA262630 FAW262431:FAW262630 FKS262431:FKS262630 FUO262431:FUO262630 GEK262431:GEK262630 GOG262431:GOG262630 GYC262431:GYC262630 HHY262431:HHY262630 HRU262431:HRU262630 IBQ262431:IBQ262630 ILM262431:ILM262630 IVI262431:IVI262630 JFE262431:JFE262630 JPA262431:JPA262630 JYW262431:JYW262630 KIS262431:KIS262630 KSO262431:KSO262630 LCK262431:LCK262630 LMG262431:LMG262630 LWC262431:LWC262630 MFY262431:MFY262630 MPU262431:MPU262630 MZQ262431:MZQ262630 NJM262431:NJM262630 NTI262431:NTI262630 ODE262431:ODE262630 ONA262431:ONA262630 OWW262431:OWW262630 PGS262431:PGS262630 PQO262431:PQO262630 QAK262431:QAK262630 QKG262431:QKG262630 QUC262431:QUC262630 RDY262431:RDY262630 RNU262431:RNU262630 RXQ262431:RXQ262630 SHM262431:SHM262630 SRI262431:SRI262630 TBE262431:TBE262630 TLA262431:TLA262630 TUW262431:TUW262630 UES262431:UES262630 UOO262431:UOO262630 UYK262431:UYK262630 VIG262431:VIG262630 VSC262431:VSC262630 WBY262431:WBY262630 WLU262431:WLU262630 WVQ262431:WVQ262630 I327967:I328166 JE327967:JE328166 TA327967:TA328166 ACW327967:ACW328166 AMS327967:AMS328166 AWO327967:AWO328166 BGK327967:BGK328166 BQG327967:BQG328166 CAC327967:CAC328166 CJY327967:CJY328166 CTU327967:CTU328166 DDQ327967:DDQ328166 DNM327967:DNM328166 DXI327967:DXI328166 EHE327967:EHE328166 ERA327967:ERA328166 FAW327967:FAW328166 FKS327967:FKS328166 FUO327967:FUO328166 GEK327967:GEK328166 GOG327967:GOG328166 GYC327967:GYC328166 HHY327967:HHY328166 HRU327967:HRU328166 IBQ327967:IBQ328166 ILM327967:ILM328166 IVI327967:IVI328166 JFE327967:JFE328166 JPA327967:JPA328166 JYW327967:JYW328166 KIS327967:KIS328166 KSO327967:KSO328166 LCK327967:LCK328166 LMG327967:LMG328166 LWC327967:LWC328166 MFY327967:MFY328166 MPU327967:MPU328166 MZQ327967:MZQ328166 NJM327967:NJM328166 NTI327967:NTI328166 ODE327967:ODE328166 ONA327967:ONA328166 OWW327967:OWW328166 PGS327967:PGS328166 PQO327967:PQO328166 QAK327967:QAK328166 QKG327967:QKG328166 QUC327967:QUC328166 RDY327967:RDY328166 RNU327967:RNU328166 RXQ327967:RXQ328166 SHM327967:SHM328166 SRI327967:SRI328166 TBE327967:TBE328166 TLA327967:TLA328166 TUW327967:TUW328166 UES327967:UES328166 UOO327967:UOO328166 UYK327967:UYK328166 VIG327967:VIG328166 VSC327967:VSC328166 WBY327967:WBY328166 WLU327967:WLU328166 WVQ327967:WVQ328166 I393503:I393702 JE393503:JE393702 TA393503:TA393702 ACW393503:ACW393702 AMS393503:AMS393702 AWO393503:AWO393702 BGK393503:BGK393702 BQG393503:BQG393702 CAC393503:CAC393702 CJY393503:CJY393702 CTU393503:CTU393702 DDQ393503:DDQ393702 DNM393503:DNM393702 DXI393503:DXI393702 EHE393503:EHE393702 ERA393503:ERA393702 FAW393503:FAW393702 FKS393503:FKS393702 FUO393503:FUO393702 GEK393503:GEK393702 GOG393503:GOG393702 GYC393503:GYC393702 HHY393503:HHY393702 HRU393503:HRU393702 IBQ393503:IBQ393702 ILM393503:ILM393702 IVI393503:IVI393702 JFE393503:JFE393702 JPA393503:JPA393702 JYW393503:JYW393702 KIS393503:KIS393702 KSO393503:KSO393702 LCK393503:LCK393702 LMG393503:LMG393702 LWC393503:LWC393702 MFY393503:MFY393702 MPU393503:MPU393702 MZQ393503:MZQ393702 NJM393503:NJM393702 NTI393503:NTI393702 ODE393503:ODE393702 ONA393503:ONA393702 OWW393503:OWW393702 PGS393503:PGS393702 PQO393503:PQO393702 QAK393503:QAK393702 QKG393503:QKG393702 QUC393503:QUC393702 RDY393503:RDY393702 RNU393503:RNU393702 RXQ393503:RXQ393702 SHM393503:SHM393702 SRI393503:SRI393702 TBE393503:TBE393702 TLA393503:TLA393702 TUW393503:TUW393702 UES393503:UES393702 UOO393503:UOO393702 UYK393503:UYK393702 VIG393503:VIG393702 VSC393503:VSC393702 WBY393503:WBY393702 WLU393503:WLU393702 WVQ393503:WVQ393702 I459039:I459238 JE459039:JE459238 TA459039:TA459238 ACW459039:ACW459238 AMS459039:AMS459238 AWO459039:AWO459238 BGK459039:BGK459238 BQG459039:BQG459238 CAC459039:CAC459238 CJY459039:CJY459238 CTU459039:CTU459238 DDQ459039:DDQ459238 DNM459039:DNM459238 DXI459039:DXI459238 EHE459039:EHE459238 ERA459039:ERA459238 FAW459039:FAW459238 FKS459039:FKS459238 FUO459039:FUO459238 GEK459039:GEK459238 GOG459039:GOG459238 GYC459039:GYC459238 HHY459039:HHY459238 HRU459039:HRU459238 IBQ459039:IBQ459238 ILM459039:ILM459238 IVI459039:IVI459238 JFE459039:JFE459238 JPA459039:JPA459238 JYW459039:JYW459238 KIS459039:KIS459238 KSO459039:KSO459238 LCK459039:LCK459238 LMG459039:LMG459238 LWC459039:LWC459238 MFY459039:MFY459238 MPU459039:MPU459238 MZQ459039:MZQ459238 NJM459039:NJM459238 NTI459039:NTI459238 ODE459039:ODE459238 ONA459039:ONA459238 OWW459039:OWW459238 PGS459039:PGS459238 PQO459039:PQO459238 QAK459039:QAK459238 QKG459039:QKG459238 QUC459039:QUC459238 RDY459039:RDY459238 RNU459039:RNU459238 RXQ459039:RXQ459238 SHM459039:SHM459238 SRI459039:SRI459238 TBE459039:TBE459238 TLA459039:TLA459238 TUW459039:TUW459238 UES459039:UES459238 UOO459039:UOO459238 UYK459039:UYK459238 VIG459039:VIG459238 VSC459039:VSC459238 WBY459039:WBY459238 WLU459039:WLU459238 WVQ459039:WVQ459238 I524575:I524774 JE524575:JE524774 TA524575:TA524774 ACW524575:ACW524774 AMS524575:AMS524774 AWO524575:AWO524774 BGK524575:BGK524774 BQG524575:BQG524774 CAC524575:CAC524774 CJY524575:CJY524774 CTU524575:CTU524774 DDQ524575:DDQ524774 DNM524575:DNM524774 DXI524575:DXI524774 EHE524575:EHE524774 ERA524575:ERA524774 FAW524575:FAW524774 FKS524575:FKS524774 FUO524575:FUO524774 GEK524575:GEK524774 GOG524575:GOG524774 GYC524575:GYC524774 HHY524575:HHY524774 HRU524575:HRU524774 IBQ524575:IBQ524774 ILM524575:ILM524774 IVI524575:IVI524774 JFE524575:JFE524774 JPA524575:JPA524774 JYW524575:JYW524774 KIS524575:KIS524774 KSO524575:KSO524774 LCK524575:LCK524774 LMG524575:LMG524774 LWC524575:LWC524774 MFY524575:MFY524774 MPU524575:MPU524774 MZQ524575:MZQ524774 NJM524575:NJM524774 NTI524575:NTI524774 ODE524575:ODE524774 ONA524575:ONA524774 OWW524575:OWW524774 PGS524575:PGS524774 PQO524575:PQO524774 QAK524575:QAK524774 QKG524575:QKG524774 QUC524575:QUC524774 RDY524575:RDY524774 RNU524575:RNU524774 RXQ524575:RXQ524774 SHM524575:SHM524774 SRI524575:SRI524774 TBE524575:TBE524774 TLA524575:TLA524774 TUW524575:TUW524774 UES524575:UES524774 UOO524575:UOO524774 UYK524575:UYK524774 VIG524575:VIG524774 VSC524575:VSC524774 WBY524575:WBY524774 WLU524575:WLU524774 WVQ524575:WVQ524774 I590111:I590310 JE590111:JE590310 TA590111:TA590310 ACW590111:ACW590310 AMS590111:AMS590310 AWO590111:AWO590310 BGK590111:BGK590310 BQG590111:BQG590310 CAC590111:CAC590310 CJY590111:CJY590310 CTU590111:CTU590310 DDQ590111:DDQ590310 DNM590111:DNM590310 DXI590111:DXI590310 EHE590111:EHE590310 ERA590111:ERA590310 FAW590111:FAW590310 FKS590111:FKS590310 FUO590111:FUO590310 GEK590111:GEK590310 GOG590111:GOG590310 GYC590111:GYC590310 HHY590111:HHY590310 HRU590111:HRU590310 IBQ590111:IBQ590310 ILM590111:ILM590310 IVI590111:IVI590310 JFE590111:JFE590310 JPA590111:JPA590310 JYW590111:JYW590310 KIS590111:KIS590310 KSO590111:KSO590310 LCK590111:LCK590310 LMG590111:LMG590310 LWC590111:LWC590310 MFY590111:MFY590310 MPU590111:MPU590310 MZQ590111:MZQ590310 NJM590111:NJM590310 NTI590111:NTI590310 ODE590111:ODE590310 ONA590111:ONA590310 OWW590111:OWW590310 PGS590111:PGS590310 PQO590111:PQO590310 QAK590111:QAK590310 QKG590111:QKG590310 QUC590111:QUC590310 RDY590111:RDY590310 RNU590111:RNU590310 RXQ590111:RXQ590310 SHM590111:SHM590310 SRI590111:SRI590310 TBE590111:TBE590310 TLA590111:TLA590310 TUW590111:TUW590310 UES590111:UES590310 UOO590111:UOO590310 UYK590111:UYK590310 VIG590111:VIG590310 VSC590111:VSC590310 WBY590111:WBY590310 WLU590111:WLU590310 WVQ590111:WVQ590310 I655647:I655846 JE655647:JE655846 TA655647:TA655846 ACW655647:ACW655846 AMS655647:AMS655846 AWO655647:AWO655846 BGK655647:BGK655846 BQG655647:BQG655846 CAC655647:CAC655846 CJY655647:CJY655846 CTU655647:CTU655846 DDQ655647:DDQ655846 DNM655647:DNM655846 DXI655647:DXI655846 EHE655647:EHE655846 ERA655647:ERA655846 FAW655647:FAW655846 FKS655647:FKS655846 FUO655647:FUO655846 GEK655647:GEK655846 GOG655647:GOG655846 GYC655647:GYC655846 HHY655647:HHY655846 HRU655647:HRU655846 IBQ655647:IBQ655846 ILM655647:ILM655846 IVI655647:IVI655846 JFE655647:JFE655846 JPA655647:JPA655846 JYW655647:JYW655846 KIS655647:KIS655846 KSO655647:KSO655846 LCK655647:LCK655846 LMG655647:LMG655846 LWC655647:LWC655846 MFY655647:MFY655846 MPU655647:MPU655846 MZQ655647:MZQ655846 NJM655647:NJM655846 NTI655647:NTI655846 ODE655647:ODE655846 ONA655647:ONA655846 OWW655647:OWW655846 PGS655647:PGS655846 PQO655647:PQO655846 QAK655647:QAK655846 QKG655647:QKG655846 QUC655647:QUC655846 RDY655647:RDY655846 RNU655647:RNU655846 RXQ655647:RXQ655846 SHM655647:SHM655846 SRI655647:SRI655846 TBE655647:TBE655846 TLA655647:TLA655846 TUW655647:TUW655846 UES655647:UES655846 UOO655647:UOO655846 UYK655647:UYK655846 VIG655647:VIG655846 VSC655647:VSC655846 WBY655647:WBY655846 WLU655647:WLU655846 WVQ655647:WVQ655846 I721183:I721382 JE721183:JE721382 TA721183:TA721382 ACW721183:ACW721382 AMS721183:AMS721382 AWO721183:AWO721382 BGK721183:BGK721382 BQG721183:BQG721382 CAC721183:CAC721382 CJY721183:CJY721382 CTU721183:CTU721382 DDQ721183:DDQ721382 DNM721183:DNM721382 DXI721183:DXI721382 EHE721183:EHE721382 ERA721183:ERA721382 FAW721183:FAW721382 FKS721183:FKS721382 FUO721183:FUO721382 GEK721183:GEK721382 GOG721183:GOG721382 GYC721183:GYC721382 HHY721183:HHY721382 HRU721183:HRU721382 IBQ721183:IBQ721382 ILM721183:ILM721382 IVI721183:IVI721382 JFE721183:JFE721382 JPA721183:JPA721382 JYW721183:JYW721382 KIS721183:KIS721382 KSO721183:KSO721382 LCK721183:LCK721382 LMG721183:LMG721382 LWC721183:LWC721382 MFY721183:MFY721382 MPU721183:MPU721382 MZQ721183:MZQ721382 NJM721183:NJM721382 NTI721183:NTI721382 ODE721183:ODE721382 ONA721183:ONA721382 OWW721183:OWW721382 PGS721183:PGS721382 PQO721183:PQO721382 QAK721183:QAK721382 QKG721183:QKG721382 QUC721183:QUC721382 RDY721183:RDY721382 RNU721183:RNU721382 RXQ721183:RXQ721382 SHM721183:SHM721382 SRI721183:SRI721382 TBE721183:TBE721382 TLA721183:TLA721382 TUW721183:TUW721382 UES721183:UES721382 UOO721183:UOO721382 UYK721183:UYK721382 VIG721183:VIG721382 VSC721183:VSC721382 WBY721183:WBY721382 WLU721183:WLU721382 WVQ721183:WVQ721382 I786719:I786918 JE786719:JE786918 TA786719:TA786918 ACW786719:ACW786918 AMS786719:AMS786918 AWO786719:AWO786918 BGK786719:BGK786918 BQG786719:BQG786918 CAC786719:CAC786918 CJY786719:CJY786918 CTU786719:CTU786918 DDQ786719:DDQ786918 DNM786719:DNM786918 DXI786719:DXI786918 EHE786719:EHE786918 ERA786719:ERA786918 FAW786719:FAW786918 FKS786719:FKS786918 FUO786719:FUO786918 GEK786719:GEK786918 GOG786719:GOG786918 GYC786719:GYC786918 HHY786719:HHY786918 HRU786719:HRU786918 IBQ786719:IBQ786918 ILM786719:ILM786918 IVI786719:IVI786918 JFE786719:JFE786918 JPA786719:JPA786918 JYW786719:JYW786918 KIS786719:KIS786918 KSO786719:KSO786918 LCK786719:LCK786918 LMG786719:LMG786918 LWC786719:LWC786918 MFY786719:MFY786918 MPU786719:MPU786918 MZQ786719:MZQ786918 NJM786719:NJM786918 NTI786719:NTI786918 ODE786719:ODE786918 ONA786719:ONA786918 OWW786719:OWW786918 PGS786719:PGS786918 PQO786719:PQO786918 QAK786719:QAK786918 QKG786719:QKG786918 QUC786719:QUC786918 RDY786719:RDY786918 RNU786719:RNU786918 RXQ786719:RXQ786918 SHM786719:SHM786918 SRI786719:SRI786918 TBE786719:TBE786918 TLA786719:TLA786918 TUW786719:TUW786918 UES786719:UES786918 UOO786719:UOO786918 UYK786719:UYK786918 VIG786719:VIG786918 VSC786719:VSC786918 WBY786719:WBY786918 WLU786719:WLU786918 WVQ786719:WVQ786918 I852255:I852454 JE852255:JE852454 TA852255:TA852454 ACW852255:ACW852454 AMS852255:AMS852454 AWO852255:AWO852454 BGK852255:BGK852454 BQG852255:BQG852454 CAC852255:CAC852454 CJY852255:CJY852454 CTU852255:CTU852454 DDQ852255:DDQ852454 DNM852255:DNM852454 DXI852255:DXI852454 EHE852255:EHE852454 ERA852255:ERA852454 FAW852255:FAW852454 FKS852255:FKS852454 FUO852255:FUO852454 GEK852255:GEK852454 GOG852255:GOG852454 GYC852255:GYC852454 HHY852255:HHY852454 HRU852255:HRU852454 IBQ852255:IBQ852454 ILM852255:ILM852454 IVI852255:IVI852454 JFE852255:JFE852454 JPA852255:JPA852454 JYW852255:JYW852454 KIS852255:KIS852454 KSO852255:KSO852454 LCK852255:LCK852454 LMG852255:LMG852454 LWC852255:LWC852454 MFY852255:MFY852454 MPU852255:MPU852454 MZQ852255:MZQ852454 NJM852255:NJM852454 NTI852255:NTI852454 ODE852255:ODE852454 ONA852255:ONA852454 OWW852255:OWW852454 PGS852255:PGS852454 PQO852255:PQO852454 QAK852255:QAK852454 QKG852255:QKG852454 QUC852255:QUC852454 RDY852255:RDY852454 RNU852255:RNU852454 RXQ852255:RXQ852454 SHM852255:SHM852454 SRI852255:SRI852454 TBE852255:TBE852454 TLA852255:TLA852454 TUW852255:TUW852454 UES852255:UES852454 UOO852255:UOO852454 UYK852255:UYK852454 VIG852255:VIG852454 VSC852255:VSC852454 WBY852255:WBY852454 WLU852255:WLU852454 WVQ852255:WVQ852454 I917791:I917990 JE917791:JE917990 TA917791:TA917990 ACW917791:ACW917990 AMS917791:AMS917990 AWO917791:AWO917990 BGK917791:BGK917990 BQG917791:BQG917990 CAC917791:CAC917990 CJY917791:CJY917990 CTU917791:CTU917990 DDQ917791:DDQ917990 DNM917791:DNM917990 DXI917791:DXI917990 EHE917791:EHE917990 ERA917791:ERA917990 FAW917791:FAW917990 FKS917791:FKS917990 FUO917791:FUO917990 GEK917791:GEK917990 GOG917791:GOG917990 GYC917791:GYC917990 HHY917791:HHY917990 HRU917791:HRU917990 IBQ917791:IBQ917990 ILM917791:ILM917990 IVI917791:IVI917990 JFE917791:JFE917990 JPA917791:JPA917990 JYW917791:JYW917990 KIS917791:KIS917990 KSO917791:KSO917990 LCK917791:LCK917990 LMG917791:LMG917990 LWC917791:LWC917990 MFY917791:MFY917990 MPU917791:MPU917990 MZQ917791:MZQ917990 NJM917791:NJM917990 NTI917791:NTI917990 ODE917791:ODE917990 ONA917791:ONA917990 OWW917791:OWW917990 PGS917791:PGS917990 PQO917791:PQO917990 QAK917791:QAK917990 QKG917791:QKG917990 QUC917791:QUC917990 RDY917791:RDY917990 RNU917791:RNU917990 RXQ917791:RXQ917990 SHM917791:SHM917990 SRI917791:SRI917990 TBE917791:TBE917990 TLA917791:TLA917990 TUW917791:TUW917990 UES917791:UES917990 UOO917791:UOO917990 UYK917791:UYK917990 VIG917791:VIG917990 VSC917791:VSC917990 WBY917791:WBY917990 WLU917791:WLU917990 WVQ917791:WVQ917990 I983327:I983526 JE983327:JE983526 TA983327:TA983526 ACW983327:ACW983526 AMS983327:AMS983526 AWO983327:AWO983526 BGK983327:BGK983526 BQG983327:BQG983526 CAC983327:CAC983526 CJY983327:CJY983526 CTU983327:CTU983526 DDQ983327:DDQ983526 DNM983327:DNM983526 DXI983327:DXI983526 EHE983327:EHE983526 ERA983327:ERA983526 FAW983327:FAW983526 FKS983327:FKS983526 FUO983327:FUO983526 GEK983327:GEK983526 GOG983327:GOG983526 GYC983327:GYC983526 HHY983327:HHY983526 HRU983327:HRU983526 IBQ983327:IBQ983526 ILM983327:ILM983526 IVI983327:IVI983526 JFE983327:JFE983526 JPA983327:JPA983526 JYW983327:JYW983526 KIS983327:KIS983526 KSO983327:KSO983526 LCK983327:LCK983526 LMG983327:LMG983526 LWC983327:LWC983526 MFY983327:MFY983526 MPU983327:MPU983526 MZQ983327:MZQ983526 NJM983327:NJM983526 NTI983327:NTI983526 ODE983327:ODE983526 ONA983327:ONA983526 OWW983327:OWW983526 PGS983327:PGS983526 PQO983327:PQO983526 QAK983327:QAK983526 QKG983327:QKG983526 QUC983327:QUC983526 RDY983327:RDY983526 RNU983327:RNU983526 RXQ983327:RXQ983526 SHM983327:SHM983526 SRI983327:SRI983526 TBE983327:TBE983526 TLA983327:TLA983526 I2:I194 I196:I204 I208 I215:I226 I228:I242 I245:I265 I268 I273:I284 I288:I710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workbookViewId="0">
      <selection activeCell="H13" sqref="H13"/>
    </sheetView>
  </sheetViews>
  <sheetFormatPr defaultRowHeight="14.25"/>
  <cols>
    <col min="1" max="1" width="9.375" customWidth="1"/>
    <col min="2" max="2" width="8.5" customWidth="1"/>
    <col min="3" max="4" width="6" customWidth="1"/>
    <col min="5" max="5" width="8.875" customWidth="1"/>
    <col min="6" max="6" width="9.375" customWidth="1"/>
    <col min="7" max="7" width="5.5" customWidth="1"/>
    <col min="8" max="8" width="5.25" customWidth="1"/>
    <col min="9" max="9" width="5" customWidth="1"/>
    <col min="10" max="10" width="4.625" customWidth="1"/>
    <col min="11" max="11" width="4.5" customWidth="1"/>
    <col min="12" max="12" width="11.5" customWidth="1"/>
    <col min="13" max="13" width="9.5" customWidth="1"/>
    <col min="14" max="14" width="7.625" bestFit="1" customWidth="1"/>
    <col min="15" max="21" width="3.875" customWidth="1"/>
    <col min="22" max="22" width="4.75" customWidth="1"/>
    <col min="23" max="23" width="4.5" customWidth="1"/>
    <col min="24" max="24" width="7.625" bestFit="1" customWidth="1"/>
    <col min="25" max="25" width="3.25" customWidth="1"/>
    <col min="26" max="26" width="7.375" customWidth="1"/>
    <col min="27" max="27" width="5.625" customWidth="1"/>
    <col min="28" max="28" width="3.25" customWidth="1"/>
    <col min="29" max="29" width="7.375" customWidth="1"/>
    <col min="30" max="30" width="5.625" customWidth="1"/>
    <col min="31" max="32" width="3.25" customWidth="1"/>
    <col min="33" max="33" width="7.375" customWidth="1"/>
    <col min="34" max="34" width="6.5" customWidth="1"/>
    <col min="35" max="35" width="3.25" customWidth="1"/>
    <col min="36" max="36" width="8.25" customWidth="1"/>
    <col min="37" max="37" width="4.5" customWidth="1"/>
    <col min="38" max="108" width="240.25" bestFit="1" customWidth="1"/>
    <col min="109" max="109" width="5.5" customWidth="1"/>
  </cols>
  <sheetData>
    <row r="1" spans="1:24">
      <c r="A1" s="78" t="s">
        <v>300</v>
      </c>
      <c r="B1" s="78"/>
      <c r="L1" s="78" t="s">
        <v>293</v>
      </c>
    </row>
    <row r="3" spans="1:24">
      <c r="L3" s="74" t="s">
        <v>263</v>
      </c>
      <c r="M3" s="75" t="s">
        <v>247</v>
      </c>
    </row>
    <row r="4" spans="1:24">
      <c r="A4" s="72"/>
      <c r="L4" s="72"/>
    </row>
    <row r="5" spans="1:24">
      <c r="A5" s="74" t="s">
        <v>141</v>
      </c>
      <c r="B5" s="74" t="s">
        <v>263</v>
      </c>
      <c r="C5" s="75"/>
      <c r="D5" s="75"/>
      <c r="E5" s="75"/>
      <c r="J5" s="75"/>
      <c r="K5" s="75"/>
      <c r="L5" s="74" t="s">
        <v>277</v>
      </c>
      <c r="M5" s="75" t="s">
        <v>141</v>
      </c>
    </row>
    <row r="6" spans="1:24">
      <c r="A6" s="74" t="s">
        <v>278</v>
      </c>
      <c r="B6" s="75" t="s">
        <v>27</v>
      </c>
      <c r="C6" s="75" t="s">
        <v>139</v>
      </c>
      <c r="D6" s="75" t="s">
        <v>24</v>
      </c>
      <c r="E6" s="75" t="s">
        <v>140</v>
      </c>
      <c r="F6" s="90"/>
      <c r="J6" s="75"/>
      <c r="K6" s="75"/>
      <c r="L6" s="75" t="s">
        <v>142</v>
      </c>
      <c r="M6" s="76">
        <v>37</v>
      </c>
    </row>
    <row r="7" spans="1:24">
      <c r="A7" s="75" t="s">
        <v>279</v>
      </c>
      <c r="B7" s="76"/>
      <c r="C7" s="76"/>
      <c r="D7" s="76"/>
      <c r="E7" s="76"/>
      <c r="J7" s="75"/>
      <c r="K7" s="76"/>
      <c r="L7" s="75" t="s">
        <v>143</v>
      </c>
      <c r="M7" s="76">
        <v>31</v>
      </c>
      <c r="X7" s="91"/>
    </row>
    <row r="8" spans="1:24">
      <c r="A8" s="77" t="s">
        <v>292</v>
      </c>
      <c r="B8" s="76"/>
      <c r="C8" s="76"/>
      <c r="D8" s="76">
        <v>24</v>
      </c>
      <c r="E8" s="76">
        <v>24</v>
      </c>
      <c r="F8" s="92"/>
      <c r="J8" s="76"/>
      <c r="K8" s="76"/>
      <c r="L8" s="75" t="s">
        <v>92</v>
      </c>
      <c r="M8" s="76">
        <v>317</v>
      </c>
      <c r="X8" s="91"/>
    </row>
    <row r="9" spans="1:24">
      <c r="A9" s="77" t="s">
        <v>237</v>
      </c>
      <c r="B9" s="76"/>
      <c r="C9" s="76"/>
      <c r="D9" s="76">
        <v>32</v>
      </c>
      <c r="E9" s="76">
        <v>32</v>
      </c>
      <c r="F9" s="92"/>
      <c r="J9" s="76"/>
      <c r="K9" s="76"/>
      <c r="L9" s="75" t="s">
        <v>144</v>
      </c>
      <c r="M9" s="76">
        <v>75</v>
      </c>
      <c r="X9" s="91"/>
    </row>
    <row r="10" spans="1:24">
      <c r="A10" s="77" t="s">
        <v>238</v>
      </c>
      <c r="B10" s="76"/>
      <c r="C10" s="76"/>
      <c r="D10" s="76">
        <v>48</v>
      </c>
      <c r="E10" s="76">
        <v>48</v>
      </c>
      <c r="F10" s="92"/>
      <c r="J10" s="76"/>
      <c r="K10" s="76"/>
      <c r="L10" s="75" t="s">
        <v>25</v>
      </c>
      <c r="M10" s="76">
        <v>19</v>
      </c>
      <c r="X10" s="91"/>
    </row>
    <row r="11" spans="1:24">
      <c r="A11" s="77" t="s">
        <v>239</v>
      </c>
      <c r="B11" s="76"/>
      <c r="C11" s="76">
        <v>1</v>
      </c>
      <c r="D11" s="76">
        <v>41</v>
      </c>
      <c r="E11" s="76">
        <v>42</v>
      </c>
      <c r="F11" s="92"/>
      <c r="J11" s="76"/>
      <c r="K11" s="76"/>
      <c r="L11" s="75" t="s">
        <v>233</v>
      </c>
      <c r="M11" s="76">
        <v>8</v>
      </c>
      <c r="X11" s="91"/>
    </row>
    <row r="12" spans="1:24">
      <c r="A12" s="77" t="s">
        <v>240</v>
      </c>
      <c r="B12" s="76">
        <v>2</v>
      </c>
      <c r="C12" s="76">
        <v>1</v>
      </c>
      <c r="D12" s="76">
        <v>48</v>
      </c>
      <c r="E12" s="76">
        <v>51</v>
      </c>
      <c r="F12" s="92"/>
      <c r="J12" s="76"/>
      <c r="K12" s="76"/>
      <c r="L12" s="75" t="s">
        <v>145</v>
      </c>
      <c r="M12" s="76">
        <v>190</v>
      </c>
      <c r="X12" s="91"/>
    </row>
    <row r="13" spans="1:24">
      <c r="A13" s="77" t="s">
        <v>241</v>
      </c>
      <c r="B13" s="76"/>
      <c r="C13" s="76">
        <v>2</v>
      </c>
      <c r="D13" s="76">
        <v>59</v>
      </c>
      <c r="E13" s="76">
        <v>61</v>
      </c>
      <c r="F13" s="92"/>
      <c r="J13" s="76"/>
      <c r="K13" s="76"/>
      <c r="L13" s="75" t="s">
        <v>147</v>
      </c>
      <c r="M13" s="76">
        <v>35</v>
      </c>
      <c r="X13" s="91"/>
    </row>
    <row r="14" spans="1:24">
      <c r="A14" s="77" t="s">
        <v>242</v>
      </c>
      <c r="B14" s="76"/>
      <c r="C14" s="76">
        <v>1</v>
      </c>
      <c r="D14" s="76">
        <v>55</v>
      </c>
      <c r="E14" s="76">
        <v>56</v>
      </c>
      <c r="F14" s="92"/>
      <c r="J14" s="76"/>
      <c r="K14" s="76"/>
      <c r="L14" s="75" t="s">
        <v>146</v>
      </c>
      <c r="M14" s="76">
        <v>20</v>
      </c>
      <c r="X14" s="91"/>
    </row>
    <row r="15" spans="1:24">
      <c r="A15" s="77" t="s">
        <v>243</v>
      </c>
      <c r="B15" s="76">
        <v>2</v>
      </c>
      <c r="C15" s="76">
        <v>5</v>
      </c>
      <c r="D15" s="76">
        <v>77</v>
      </c>
      <c r="E15" s="76">
        <v>84</v>
      </c>
      <c r="F15" s="92"/>
      <c r="J15" s="76"/>
      <c r="K15" s="76"/>
      <c r="L15" s="75" t="s">
        <v>348</v>
      </c>
      <c r="M15" s="76">
        <v>5</v>
      </c>
      <c r="X15" s="91"/>
    </row>
    <row r="16" spans="1:24">
      <c r="A16" s="77" t="s">
        <v>244</v>
      </c>
      <c r="B16" s="76">
        <v>1</v>
      </c>
      <c r="C16" s="76"/>
      <c r="D16" s="76">
        <v>65</v>
      </c>
      <c r="E16" s="76">
        <v>66</v>
      </c>
      <c r="F16" s="92"/>
      <c r="J16" s="76"/>
      <c r="K16" s="76"/>
      <c r="L16" s="75" t="s">
        <v>349</v>
      </c>
      <c r="M16" s="76">
        <v>4</v>
      </c>
      <c r="X16" s="91"/>
    </row>
    <row r="17" spans="1:14">
      <c r="A17" s="77" t="s">
        <v>245</v>
      </c>
      <c r="B17" s="76">
        <v>1</v>
      </c>
      <c r="C17" s="76">
        <v>1</v>
      </c>
      <c r="D17" s="76">
        <v>33</v>
      </c>
      <c r="E17" s="76">
        <v>35</v>
      </c>
      <c r="F17" s="92"/>
      <c r="J17" s="76"/>
      <c r="K17" s="76"/>
      <c r="L17" s="75" t="s">
        <v>140</v>
      </c>
      <c r="M17" s="76">
        <v>741</v>
      </c>
    </row>
    <row r="18" spans="1:14">
      <c r="A18" s="77" t="s">
        <v>301</v>
      </c>
      <c r="B18" s="76">
        <v>2</v>
      </c>
      <c r="C18" s="76"/>
      <c r="D18" s="76">
        <v>54</v>
      </c>
      <c r="E18" s="76">
        <v>56</v>
      </c>
      <c r="F18" s="92"/>
      <c r="J18" s="76"/>
    </row>
    <row r="19" spans="1:14">
      <c r="A19" s="77" t="s">
        <v>304</v>
      </c>
      <c r="B19" s="76">
        <v>3</v>
      </c>
      <c r="C19" s="76">
        <v>2</v>
      </c>
      <c r="D19" s="76">
        <v>70</v>
      </c>
      <c r="E19" s="76">
        <v>75</v>
      </c>
      <c r="J19" s="76"/>
    </row>
    <row r="20" spans="1:14">
      <c r="A20" s="75" t="s">
        <v>335</v>
      </c>
      <c r="B20" s="76"/>
      <c r="C20" s="76"/>
      <c r="D20" s="76"/>
      <c r="E20" s="76"/>
      <c r="J20" s="76"/>
    </row>
    <row r="21" spans="1:14">
      <c r="A21" s="77" t="s">
        <v>292</v>
      </c>
      <c r="B21" s="76">
        <v>5</v>
      </c>
      <c r="C21" s="76"/>
      <c r="D21" s="76">
        <v>33</v>
      </c>
      <c r="E21" s="76">
        <v>38</v>
      </c>
      <c r="J21" s="76"/>
    </row>
    <row r="22" spans="1:14">
      <c r="A22" s="77" t="s">
        <v>237</v>
      </c>
      <c r="B22" s="76">
        <v>4</v>
      </c>
      <c r="C22" s="76"/>
      <c r="D22" s="76">
        <v>37</v>
      </c>
      <c r="E22" s="76">
        <v>41</v>
      </c>
    </row>
    <row r="23" spans="1:14">
      <c r="A23" s="77" t="s">
        <v>238</v>
      </c>
      <c r="B23" s="76">
        <v>4</v>
      </c>
      <c r="C23" s="76"/>
      <c r="D23" s="76">
        <v>28</v>
      </c>
      <c r="E23" s="76">
        <v>32</v>
      </c>
    </row>
    <row r="24" spans="1:14">
      <c r="A24" s="75" t="s">
        <v>140</v>
      </c>
      <c r="B24" s="76">
        <v>24</v>
      </c>
      <c r="C24" s="76">
        <v>13</v>
      </c>
      <c r="D24" s="76">
        <v>704</v>
      </c>
      <c r="E24" s="76">
        <v>741</v>
      </c>
    </row>
    <row r="25" spans="1:14">
      <c r="A25" s="75"/>
      <c r="B25" s="76"/>
      <c r="C25" s="76"/>
      <c r="D25" s="76"/>
      <c r="E25" s="76"/>
    </row>
    <row r="26" spans="1:14">
      <c r="A26" s="75"/>
      <c r="B26" s="76"/>
      <c r="C26" s="76"/>
      <c r="D26" s="76"/>
      <c r="E26" s="76"/>
    </row>
    <row r="27" spans="1:14">
      <c r="A27" s="75"/>
      <c r="B27" s="76"/>
      <c r="C27" s="76"/>
      <c r="D27" s="76"/>
      <c r="E27" s="76"/>
    </row>
    <row r="28" spans="1:14">
      <c r="A28" s="100" t="s">
        <v>295</v>
      </c>
      <c r="B28" s="100" t="s">
        <v>27</v>
      </c>
      <c r="C28" s="100" t="s">
        <v>139</v>
      </c>
      <c r="D28" s="100" t="s">
        <v>24</v>
      </c>
      <c r="E28" s="100" t="s">
        <v>140</v>
      </c>
      <c r="F28" s="97" t="s">
        <v>294</v>
      </c>
      <c r="L28" s="97" t="s">
        <v>277</v>
      </c>
      <c r="M28" s="97" t="s">
        <v>297</v>
      </c>
      <c r="N28" s="97" t="s">
        <v>294</v>
      </c>
    </row>
    <row r="29" spans="1:14">
      <c r="A29" s="94" t="s">
        <v>243</v>
      </c>
      <c r="B29" s="95">
        <v>2</v>
      </c>
      <c r="C29" s="95">
        <v>5</v>
      </c>
      <c r="D29" s="95">
        <v>77</v>
      </c>
      <c r="E29" s="95">
        <v>84</v>
      </c>
      <c r="F29" s="96">
        <f t="shared" ref="F29:F40" si="0">$E29/$E$41</f>
        <v>0.13333333333333333</v>
      </c>
      <c r="L29" s="93" t="s">
        <v>92</v>
      </c>
      <c r="M29" s="95">
        <v>317</v>
      </c>
      <c r="N29" s="98">
        <f t="shared" ref="N29:N39" si="1">$M29/$M$40</f>
        <v>0.42780026990553305</v>
      </c>
    </row>
    <row r="30" spans="1:14">
      <c r="A30" s="94" t="s">
        <v>304</v>
      </c>
      <c r="B30" s="95">
        <v>3</v>
      </c>
      <c r="C30" s="95">
        <v>2</v>
      </c>
      <c r="D30" s="95">
        <v>70</v>
      </c>
      <c r="E30" s="95">
        <v>75</v>
      </c>
      <c r="F30" s="96">
        <f t="shared" si="0"/>
        <v>0.11904761904761904</v>
      </c>
      <c r="L30" s="93" t="s">
        <v>145</v>
      </c>
      <c r="M30" s="95">
        <v>190</v>
      </c>
      <c r="N30" s="98">
        <f t="shared" si="1"/>
        <v>0.25641025641025639</v>
      </c>
    </row>
    <row r="31" spans="1:14">
      <c r="A31" s="94" t="s">
        <v>244</v>
      </c>
      <c r="B31" s="95">
        <v>1</v>
      </c>
      <c r="C31" s="95"/>
      <c r="D31" s="95">
        <v>65</v>
      </c>
      <c r="E31" s="95">
        <v>66</v>
      </c>
      <c r="F31" s="96">
        <f t="shared" si="0"/>
        <v>0.10476190476190476</v>
      </c>
      <c r="L31" s="93" t="s">
        <v>144</v>
      </c>
      <c r="M31" s="95">
        <v>75</v>
      </c>
      <c r="N31" s="98">
        <f t="shared" si="1"/>
        <v>0.10121457489878542</v>
      </c>
    </row>
    <row r="32" spans="1:14">
      <c r="A32" s="94" t="s">
        <v>241</v>
      </c>
      <c r="B32" s="95"/>
      <c r="C32" s="95">
        <v>2</v>
      </c>
      <c r="D32" s="95">
        <v>59</v>
      </c>
      <c r="E32" s="95">
        <v>61</v>
      </c>
      <c r="F32" s="96">
        <f t="shared" si="0"/>
        <v>9.6825396825396828E-2</v>
      </c>
      <c r="L32" s="93" t="s">
        <v>142</v>
      </c>
      <c r="M32" s="95">
        <v>37</v>
      </c>
      <c r="N32" s="98">
        <f t="shared" si="1"/>
        <v>4.9932523616734142E-2</v>
      </c>
    </row>
    <row r="33" spans="1:14">
      <c r="A33" s="94" t="s">
        <v>242</v>
      </c>
      <c r="B33" s="95"/>
      <c r="C33" s="95">
        <v>1</v>
      </c>
      <c r="D33" s="95">
        <v>55</v>
      </c>
      <c r="E33" s="95">
        <v>56</v>
      </c>
      <c r="F33" s="96">
        <f t="shared" si="0"/>
        <v>8.8888888888888892E-2</v>
      </c>
      <c r="L33" s="93" t="s">
        <v>147</v>
      </c>
      <c r="M33" s="95">
        <v>35</v>
      </c>
      <c r="N33" s="98">
        <f t="shared" si="1"/>
        <v>4.7233468286099867E-2</v>
      </c>
    </row>
    <row r="34" spans="1:14">
      <c r="A34" s="94" t="s">
        <v>301</v>
      </c>
      <c r="B34" s="95">
        <v>2</v>
      </c>
      <c r="C34" s="95"/>
      <c r="D34" s="95">
        <v>54</v>
      </c>
      <c r="E34" s="95">
        <v>56</v>
      </c>
      <c r="F34" s="96">
        <f t="shared" si="0"/>
        <v>8.8888888888888892E-2</v>
      </c>
      <c r="L34" s="93" t="s">
        <v>143</v>
      </c>
      <c r="M34" s="95">
        <v>31</v>
      </c>
      <c r="N34" s="98">
        <f t="shared" si="1"/>
        <v>4.1835357624831308E-2</v>
      </c>
    </row>
    <row r="35" spans="1:14">
      <c r="A35" s="94" t="s">
        <v>240</v>
      </c>
      <c r="B35" s="95">
        <v>2</v>
      </c>
      <c r="C35" s="95">
        <v>1</v>
      </c>
      <c r="D35" s="95">
        <v>48</v>
      </c>
      <c r="E35" s="95">
        <v>51</v>
      </c>
      <c r="F35" s="96">
        <f t="shared" si="0"/>
        <v>8.0952380952380956E-2</v>
      </c>
      <c r="L35" s="93" t="s">
        <v>146</v>
      </c>
      <c r="M35" s="95">
        <v>20</v>
      </c>
      <c r="N35" s="98">
        <f t="shared" si="1"/>
        <v>2.6990553306342781E-2</v>
      </c>
    </row>
    <row r="36" spans="1:14">
      <c r="A36" s="94" t="s">
        <v>238</v>
      </c>
      <c r="B36" s="95"/>
      <c r="C36" s="95"/>
      <c r="D36" s="95">
        <v>48</v>
      </c>
      <c r="E36" s="95">
        <v>48</v>
      </c>
      <c r="F36" s="96">
        <f t="shared" si="0"/>
        <v>7.6190476190476197E-2</v>
      </c>
      <c r="L36" s="93" t="s">
        <v>25</v>
      </c>
      <c r="M36" s="95">
        <v>19</v>
      </c>
      <c r="N36" s="98">
        <f t="shared" si="1"/>
        <v>2.564102564102564E-2</v>
      </c>
    </row>
    <row r="37" spans="1:14">
      <c r="A37" s="94" t="s">
        <v>239</v>
      </c>
      <c r="B37" s="95"/>
      <c r="C37" s="95">
        <v>1</v>
      </c>
      <c r="D37" s="95">
        <v>41</v>
      </c>
      <c r="E37" s="95">
        <v>42</v>
      </c>
      <c r="F37" s="96">
        <f t="shared" si="0"/>
        <v>6.6666666666666666E-2</v>
      </c>
      <c r="L37" s="93" t="s">
        <v>233</v>
      </c>
      <c r="M37" s="95">
        <v>8</v>
      </c>
      <c r="N37" s="98">
        <f t="shared" si="1"/>
        <v>1.0796221322537112E-2</v>
      </c>
    </row>
    <row r="38" spans="1:14">
      <c r="A38" s="94" t="s">
        <v>245</v>
      </c>
      <c r="B38" s="95">
        <v>1</v>
      </c>
      <c r="C38" s="95">
        <v>1</v>
      </c>
      <c r="D38" s="95">
        <v>33</v>
      </c>
      <c r="E38" s="95">
        <v>35</v>
      </c>
      <c r="F38" s="96">
        <f t="shared" si="0"/>
        <v>5.5555555555555552E-2</v>
      </c>
      <c r="L38" s="93" t="s">
        <v>348</v>
      </c>
      <c r="M38" s="95">
        <v>5</v>
      </c>
      <c r="N38" s="98">
        <f t="shared" si="1"/>
        <v>6.7476383265856954E-3</v>
      </c>
    </row>
    <row r="39" spans="1:14">
      <c r="A39" s="94" t="s">
        <v>237</v>
      </c>
      <c r="B39" s="95"/>
      <c r="C39" s="95"/>
      <c r="D39" s="95">
        <v>32</v>
      </c>
      <c r="E39" s="95">
        <v>32</v>
      </c>
      <c r="F39" s="96">
        <f t="shared" si="0"/>
        <v>5.0793650793650794E-2</v>
      </c>
      <c r="L39" s="93" t="s">
        <v>349</v>
      </c>
      <c r="M39" s="95">
        <v>4</v>
      </c>
      <c r="N39" s="98">
        <f t="shared" si="1"/>
        <v>5.3981106612685558E-3</v>
      </c>
    </row>
    <row r="40" spans="1:14">
      <c r="A40" s="94" t="s">
        <v>292</v>
      </c>
      <c r="B40" s="95"/>
      <c r="C40" s="95"/>
      <c r="D40" s="95">
        <v>24</v>
      </c>
      <c r="E40" s="95">
        <v>24</v>
      </c>
      <c r="F40" s="96">
        <f t="shared" si="0"/>
        <v>3.8095238095238099E-2</v>
      </c>
      <c r="L40" s="97" t="s">
        <v>140</v>
      </c>
      <c r="M40" s="99">
        <f>SUM(M29:M39)</f>
        <v>741</v>
      </c>
      <c r="N40" s="98">
        <f t="shared" ref="N40" si="2">$M40/$M$40</f>
        <v>1</v>
      </c>
    </row>
    <row r="41" spans="1:14">
      <c r="A41" s="93" t="s">
        <v>140</v>
      </c>
      <c r="B41" s="95">
        <f>SUM(B29:B40)</f>
        <v>11</v>
      </c>
      <c r="C41" s="95">
        <f>SUM(C29:C40)</f>
        <v>13</v>
      </c>
      <c r="D41" s="95">
        <f>SUM(D29:D40)</f>
        <v>606</v>
      </c>
      <c r="E41" s="95">
        <f>SUM(E29:E40)</f>
        <v>630</v>
      </c>
      <c r="F41" s="96">
        <f t="shared" ref="F41" si="3">$E41/$E$41</f>
        <v>1</v>
      </c>
      <c r="L41" s="101"/>
      <c r="M41" s="102"/>
      <c r="N41" s="103"/>
    </row>
    <row r="42" spans="1:14">
      <c r="A42" s="94" t="s">
        <v>296</v>
      </c>
      <c r="B42" s="96">
        <f>B41/E41</f>
        <v>1.7460317460317461E-2</v>
      </c>
      <c r="C42" s="96">
        <f>C41/E41</f>
        <v>2.0634920634920634E-2</v>
      </c>
      <c r="D42" s="96">
        <f>D41/E41</f>
        <v>0.96190476190476193</v>
      </c>
      <c r="E42" s="96">
        <f>SUM(B42:D42)</f>
        <v>1</v>
      </c>
      <c r="F42" s="95"/>
      <c r="L42" s="101"/>
      <c r="M42" s="102"/>
      <c r="N42" s="103"/>
    </row>
    <row r="45" spans="1:14">
      <c r="A45" s="100" t="s">
        <v>328</v>
      </c>
      <c r="B45" s="100" t="s">
        <v>27</v>
      </c>
      <c r="C45" s="100" t="s">
        <v>139</v>
      </c>
      <c r="D45" s="100" t="s">
        <v>24</v>
      </c>
      <c r="E45" s="100" t="s">
        <v>140</v>
      </c>
      <c r="F45" s="97" t="s">
        <v>294</v>
      </c>
    </row>
    <row r="46" spans="1:14">
      <c r="A46" s="94" t="s">
        <v>237</v>
      </c>
      <c r="B46" s="95">
        <v>4</v>
      </c>
      <c r="C46" s="95"/>
      <c r="D46" s="95">
        <v>37</v>
      </c>
      <c r="E46" s="95">
        <v>41</v>
      </c>
      <c r="F46" s="96">
        <f>$E46/$E$58</f>
        <v>0.36936936936936937</v>
      </c>
    </row>
    <row r="47" spans="1:14">
      <c r="A47" s="94" t="s">
        <v>292</v>
      </c>
      <c r="B47" s="95">
        <v>5</v>
      </c>
      <c r="C47" s="95"/>
      <c r="D47" s="95">
        <v>33</v>
      </c>
      <c r="E47" s="95">
        <v>38</v>
      </c>
      <c r="F47" s="96">
        <f>$E47/$E$58</f>
        <v>0.34234234234234234</v>
      </c>
    </row>
    <row r="48" spans="1:14">
      <c r="A48" s="94" t="s">
        <v>238</v>
      </c>
      <c r="B48" s="95">
        <v>4</v>
      </c>
      <c r="C48" s="95"/>
      <c r="D48" s="95">
        <v>28</v>
      </c>
      <c r="E48" s="95">
        <v>32</v>
      </c>
      <c r="F48" s="96">
        <f>$E48/$E$41</f>
        <v>5.0793650793650794E-2</v>
      </c>
    </row>
    <row r="49" spans="1:6">
      <c r="A49" s="94" t="s">
        <v>239</v>
      </c>
      <c r="B49" s="95"/>
      <c r="C49" s="95"/>
      <c r="D49" s="95"/>
      <c r="E49" s="95"/>
      <c r="F49" s="96">
        <f t="shared" ref="F49:F57" si="4">$E49/$E$41</f>
        <v>0</v>
      </c>
    </row>
    <row r="50" spans="1:6">
      <c r="A50" s="94" t="s">
        <v>240</v>
      </c>
      <c r="B50" s="95"/>
      <c r="C50" s="95"/>
      <c r="D50" s="95"/>
      <c r="E50" s="95"/>
      <c r="F50" s="96">
        <f t="shared" si="4"/>
        <v>0</v>
      </c>
    </row>
    <row r="51" spans="1:6">
      <c r="A51" s="94" t="s">
        <v>241</v>
      </c>
      <c r="B51" s="95"/>
      <c r="C51" s="95"/>
      <c r="D51" s="95"/>
      <c r="E51" s="95"/>
      <c r="F51" s="96">
        <f>$E51/$E$41</f>
        <v>0</v>
      </c>
    </row>
    <row r="52" spans="1:6">
      <c r="A52" s="94" t="s">
        <v>242</v>
      </c>
      <c r="B52" s="95"/>
      <c r="C52" s="95"/>
      <c r="D52" s="95"/>
      <c r="E52" s="95"/>
      <c r="F52" s="96">
        <f t="shared" si="4"/>
        <v>0</v>
      </c>
    </row>
    <row r="53" spans="1:6">
      <c r="A53" s="94" t="s">
        <v>243</v>
      </c>
      <c r="B53" s="95"/>
      <c r="C53" s="95"/>
      <c r="D53" s="95"/>
      <c r="E53" s="95"/>
      <c r="F53" s="96">
        <f t="shared" si="4"/>
        <v>0</v>
      </c>
    </row>
    <row r="54" spans="1:6">
      <c r="A54" s="94" t="s">
        <v>244</v>
      </c>
      <c r="B54" s="95"/>
      <c r="C54" s="95"/>
      <c r="D54" s="95"/>
      <c r="E54" s="95"/>
      <c r="F54" s="96">
        <f t="shared" si="4"/>
        <v>0</v>
      </c>
    </row>
    <row r="55" spans="1:6">
      <c r="A55" s="94" t="s">
        <v>245</v>
      </c>
      <c r="B55" s="95"/>
      <c r="C55" s="95"/>
      <c r="D55" s="95"/>
      <c r="E55" s="95"/>
      <c r="F55" s="96">
        <f t="shared" si="4"/>
        <v>0</v>
      </c>
    </row>
    <row r="56" spans="1:6">
      <c r="A56" s="94" t="s">
        <v>301</v>
      </c>
      <c r="B56" s="95"/>
      <c r="C56" s="95"/>
      <c r="D56" s="95"/>
      <c r="E56" s="95"/>
      <c r="F56" s="96">
        <f t="shared" si="4"/>
        <v>0</v>
      </c>
    </row>
    <row r="57" spans="1:6">
      <c r="A57" s="94" t="s">
        <v>304</v>
      </c>
      <c r="B57" s="95"/>
      <c r="C57" s="95"/>
      <c r="D57" s="95"/>
      <c r="E57" s="95"/>
      <c r="F57" s="96">
        <f t="shared" si="4"/>
        <v>0</v>
      </c>
    </row>
    <row r="58" spans="1:6">
      <c r="A58" s="93" t="s">
        <v>336</v>
      </c>
      <c r="B58" s="95">
        <f>SUM(B46:B57)</f>
        <v>13</v>
      </c>
      <c r="C58" s="95">
        <f>SUM(C46:C57)</f>
        <v>0</v>
      </c>
      <c r="D58" s="95">
        <f>SUM(D46:D57)</f>
        <v>98</v>
      </c>
      <c r="E58" s="95">
        <f>SUM(E46:E57)</f>
        <v>111</v>
      </c>
      <c r="F58" s="96">
        <f>$E58/$E$58</f>
        <v>1</v>
      </c>
    </row>
    <row r="59" spans="1:6">
      <c r="A59" s="94" t="s">
        <v>296</v>
      </c>
      <c r="B59" s="96">
        <f>B58/E58</f>
        <v>0.11711711711711711</v>
      </c>
      <c r="C59" s="96">
        <f>C58/E58</f>
        <v>0</v>
      </c>
      <c r="D59" s="96">
        <f>D58/E58</f>
        <v>0.88288288288288286</v>
      </c>
      <c r="E59" s="96">
        <f>SUM(B59:D59)</f>
        <v>1</v>
      </c>
      <c r="F59" s="95"/>
    </row>
  </sheetData>
  <sortState ref="A46:F48">
    <sortCondition descending="1" ref="E46:E48"/>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election activeCell="C10" sqref="C10"/>
    </sheetView>
  </sheetViews>
  <sheetFormatPr defaultRowHeight="14.25"/>
  <cols>
    <col min="2" max="2" width="11.25" customWidth="1"/>
    <col min="3" max="3" width="9.125" customWidth="1"/>
    <col min="4" max="4" width="12.375" customWidth="1"/>
    <col min="5" max="5" width="11.25" customWidth="1"/>
    <col min="6" max="6" width="31.75" customWidth="1"/>
    <col min="7" max="7" width="57" style="79" customWidth="1"/>
    <col min="8" max="8" width="9.125" customWidth="1"/>
    <col min="9" max="9" width="17.625" customWidth="1"/>
    <col min="11" max="12" width="11.25" customWidth="1"/>
    <col min="13" max="14" width="15.5" customWidth="1"/>
    <col min="15" max="15" width="19.75" customWidth="1"/>
    <col min="18" max="18" width="17.625" customWidth="1"/>
    <col min="19" max="19" width="11.25" customWidth="1"/>
  </cols>
  <sheetData>
    <row r="1" spans="1:19">
      <c r="A1" t="s">
        <v>248</v>
      </c>
      <c r="B1" t="s">
        <v>246</v>
      </c>
      <c r="C1" t="s">
        <v>249</v>
      </c>
      <c r="D1" t="s">
        <v>250</v>
      </c>
      <c r="E1" t="s">
        <v>251</v>
      </c>
      <c r="F1" t="s">
        <v>252</v>
      </c>
      <c r="G1" s="79" t="s">
        <v>253</v>
      </c>
      <c r="H1" t="s">
        <v>254</v>
      </c>
      <c r="I1" t="s">
        <v>255</v>
      </c>
      <c r="J1" t="s">
        <v>256</v>
      </c>
      <c r="K1" t="s">
        <v>257</v>
      </c>
      <c r="L1" t="s">
        <v>258</v>
      </c>
      <c r="M1" t="s">
        <v>259</v>
      </c>
      <c r="N1" t="s">
        <v>260</v>
      </c>
      <c r="O1" t="s">
        <v>261</v>
      </c>
      <c r="P1" t="s">
        <v>262</v>
      </c>
      <c r="Q1" t="s">
        <v>263</v>
      </c>
      <c r="R1" t="s">
        <v>264</v>
      </c>
      <c r="S1" t="s">
        <v>265</v>
      </c>
    </row>
    <row r="2" spans="1:19" s="86" customFormat="1" ht="42.75">
      <c r="A2" s="86">
        <v>195</v>
      </c>
      <c r="B2" s="87">
        <v>42520</v>
      </c>
      <c r="C2" s="86" t="s">
        <v>43</v>
      </c>
      <c r="D2" s="86" t="s">
        <v>32</v>
      </c>
      <c r="E2" s="86" t="s">
        <v>266</v>
      </c>
      <c r="F2" s="86" t="s">
        <v>280</v>
      </c>
      <c r="G2" s="88" t="s">
        <v>281</v>
      </c>
      <c r="H2" s="86" t="s">
        <v>28</v>
      </c>
      <c r="I2" s="86">
        <v>0</v>
      </c>
      <c r="J2" s="86">
        <v>0</v>
      </c>
      <c r="K2" s="86" t="s">
        <v>275</v>
      </c>
      <c r="L2" s="86" t="s">
        <v>267</v>
      </c>
      <c r="M2" s="87">
        <v>42534</v>
      </c>
      <c r="N2" s="89">
        <v>0</v>
      </c>
      <c r="O2" s="86">
        <v>142</v>
      </c>
      <c r="P2" s="86" t="s">
        <v>26</v>
      </c>
      <c r="Q2" s="86" t="s">
        <v>27</v>
      </c>
      <c r="R2" s="86" t="s">
        <v>282</v>
      </c>
      <c r="S2" s="86" t="s">
        <v>145</v>
      </c>
    </row>
    <row r="3" spans="1:19" s="82" customFormat="1" ht="28.5">
      <c r="A3" s="82">
        <v>174</v>
      </c>
      <c r="B3" s="83">
        <v>42510</v>
      </c>
      <c r="C3" s="82" t="s">
        <v>43</v>
      </c>
      <c r="D3" s="82" t="s">
        <v>32</v>
      </c>
      <c r="E3" s="82" t="s">
        <v>266</v>
      </c>
      <c r="F3" s="82" t="s">
        <v>272</v>
      </c>
      <c r="G3" s="84" t="s">
        <v>273</v>
      </c>
      <c r="H3" s="82" t="s">
        <v>28</v>
      </c>
      <c r="I3" s="82">
        <v>0.1</v>
      </c>
      <c r="J3" s="82" t="s">
        <v>274</v>
      </c>
      <c r="K3" s="82" t="s">
        <v>275</v>
      </c>
      <c r="L3" s="82" t="s">
        <v>267</v>
      </c>
      <c r="M3" s="83">
        <v>42517</v>
      </c>
      <c r="N3" s="83">
        <v>42652</v>
      </c>
      <c r="O3" s="82">
        <v>152</v>
      </c>
      <c r="P3" s="82" t="s">
        <v>26</v>
      </c>
      <c r="Q3" s="82" t="s">
        <v>27</v>
      </c>
      <c r="R3" s="82" t="s">
        <v>276</v>
      </c>
      <c r="S3" s="82" t="s">
        <v>147</v>
      </c>
    </row>
    <row r="4" spans="1:19" s="82" customFormat="1" ht="85.5">
      <c r="A4" s="82">
        <v>284</v>
      </c>
      <c r="B4" s="83">
        <v>42569</v>
      </c>
      <c r="C4" s="82" t="s">
        <v>43</v>
      </c>
      <c r="D4" s="82" t="s">
        <v>32</v>
      </c>
      <c r="E4" s="82" t="s">
        <v>266</v>
      </c>
      <c r="F4" s="82" t="s">
        <v>283</v>
      </c>
      <c r="G4" s="84" t="s">
        <v>284</v>
      </c>
      <c r="H4" s="82" t="s">
        <v>28</v>
      </c>
      <c r="I4" s="82">
        <v>2</v>
      </c>
      <c r="J4" s="82">
        <v>0</v>
      </c>
      <c r="K4" s="82" t="s">
        <v>275</v>
      </c>
      <c r="L4" s="82" t="s">
        <v>267</v>
      </c>
      <c r="M4" s="83">
        <v>42587</v>
      </c>
      <c r="N4" s="85">
        <v>0</v>
      </c>
      <c r="O4" s="82">
        <v>93</v>
      </c>
      <c r="P4" s="82" t="s">
        <v>26</v>
      </c>
      <c r="Q4" s="82" t="s">
        <v>27</v>
      </c>
      <c r="R4" s="82" t="s">
        <v>285</v>
      </c>
      <c r="S4" s="82" t="s">
        <v>147</v>
      </c>
    </row>
    <row r="5" spans="1:19" s="56" customFormat="1" ht="57">
      <c r="A5" s="56">
        <v>452</v>
      </c>
      <c r="B5" s="80">
        <v>42640</v>
      </c>
      <c r="C5" s="56" t="s">
        <v>43</v>
      </c>
      <c r="D5" s="56" t="s">
        <v>32</v>
      </c>
      <c r="E5" s="56" t="s">
        <v>266</v>
      </c>
      <c r="F5" s="81" t="s">
        <v>268</v>
      </c>
      <c r="G5" s="81" t="s">
        <v>269</v>
      </c>
      <c r="H5" s="56" t="s">
        <v>28</v>
      </c>
      <c r="I5" s="56">
        <v>0.1</v>
      </c>
      <c r="J5" s="56">
        <v>0</v>
      </c>
      <c r="K5" s="56" t="s">
        <v>270</v>
      </c>
      <c r="L5" s="56" t="s">
        <v>267</v>
      </c>
      <c r="M5" s="80">
        <v>42643</v>
      </c>
      <c r="N5" s="80">
        <v>42657</v>
      </c>
      <c r="O5" s="56">
        <v>22</v>
      </c>
      <c r="P5" s="56" t="s">
        <v>26</v>
      </c>
      <c r="Q5" s="56" t="s">
        <v>27</v>
      </c>
      <c r="R5" s="56" t="s">
        <v>271</v>
      </c>
      <c r="S5" s="56" t="s">
        <v>145</v>
      </c>
    </row>
    <row r="6" spans="1:19" s="86" customFormat="1" ht="71.25">
      <c r="A6" s="86">
        <v>485</v>
      </c>
      <c r="B6" s="87">
        <v>42662</v>
      </c>
      <c r="C6" s="86" t="s">
        <v>43</v>
      </c>
      <c r="D6" s="86" t="s">
        <v>32</v>
      </c>
      <c r="E6" s="86" t="s">
        <v>266</v>
      </c>
      <c r="F6" s="86" t="s">
        <v>286</v>
      </c>
      <c r="G6" s="88" t="s">
        <v>287</v>
      </c>
      <c r="H6" s="86" t="s">
        <v>28</v>
      </c>
      <c r="I6" s="86">
        <v>0</v>
      </c>
      <c r="J6" s="86">
        <v>0</v>
      </c>
      <c r="K6" s="86" t="s">
        <v>275</v>
      </c>
      <c r="L6" s="86" t="s">
        <v>267</v>
      </c>
      <c r="M6" s="87">
        <v>42664</v>
      </c>
      <c r="N6" s="89">
        <v>0</v>
      </c>
      <c r="O6" s="86">
        <v>0</v>
      </c>
      <c r="P6" s="86" t="s">
        <v>26</v>
      </c>
      <c r="Q6" s="86" t="s">
        <v>27</v>
      </c>
      <c r="R6" s="86" t="s">
        <v>288</v>
      </c>
      <c r="S6" s="86" t="s">
        <v>147</v>
      </c>
    </row>
    <row r="7" spans="1:19" s="86" customFormat="1" ht="28.5">
      <c r="A7" s="86">
        <v>482</v>
      </c>
      <c r="B7" s="87">
        <v>42662</v>
      </c>
      <c r="C7" s="86" t="s">
        <v>43</v>
      </c>
      <c r="D7" s="86" t="s">
        <v>32</v>
      </c>
      <c r="E7" s="86" t="s">
        <v>266</v>
      </c>
      <c r="F7" s="86" t="s">
        <v>289</v>
      </c>
      <c r="G7" s="88" t="s">
        <v>290</v>
      </c>
      <c r="H7" s="86" t="s">
        <v>28</v>
      </c>
      <c r="I7" s="86">
        <v>0.1</v>
      </c>
      <c r="J7" s="86">
        <v>0</v>
      </c>
      <c r="K7" s="86" t="s">
        <v>275</v>
      </c>
      <c r="L7" s="86" t="s">
        <v>267</v>
      </c>
      <c r="M7" s="87">
        <v>42663</v>
      </c>
      <c r="N7" s="89">
        <v>0</v>
      </c>
      <c r="O7" s="86">
        <v>0</v>
      </c>
      <c r="P7" s="86" t="s">
        <v>26</v>
      </c>
      <c r="Q7" s="86" t="s">
        <v>27</v>
      </c>
      <c r="R7" s="86" t="s">
        <v>291</v>
      </c>
      <c r="S7" s="86" t="s">
        <v>145</v>
      </c>
    </row>
  </sheetData>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D18" sqref="D18"/>
    </sheetView>
  </sheetViews>
  <sheetFormatPr defaultRowHeight="14.25"/>
  <cols>
    <col min="1" max="1" width="27.125" customWidth="1"/>
  </cols>
  <sheetData>
    <row r="1" spans="1:2" ht="16.5">
      <c r="A1" s="17" t="s">
        <v>187</v>
      </c>
      <c r="B1" s="75"/>
    </row>
    <row r="2" spans="1:2" ht="16.5">
      <c r="A2" s="17" t="s">
        <v>153</v>
      </c>
      <c r="B2" s="75"/>
    </row>
    <row r="3" spans="1:2" ht="16.5">
      <c r="A3" s="17" t="s">
        <v>154</v>
      </c>
      <c r="B3" s="75"/>
    </row>
    <row r="4" spans="1:2" ht="16.5">
      <c r="A4" s="17" t="s">
        <v>155</v>
      </c>
      <c r="B4" s="75"/>
    </row>
    <row r="5" spans="1:2" ht="16.5">
      <c r="A5" s="17" t="s">
        <v>156</v>
      </c>
      <c r="B5" s="75"/>
    </row>
    <row r="6" spans="1:2" ht="16.5">
      <c r="A6" s="17" t="s">
        <v>157</v>
      </c>
      <c r="B6" s="75"/>
    </row>
    <row r="7" spans="1:2" ht="16.5">
      <c r="A7" s="17" t="s">
        <v>158</v>
      </c>
      <c r="B7" s="75"/>
    </row>
    <row r="8" spans="1:2" ht="16.5">
      <c r="A8" s="17" t="s">
        <v>159</v>
      </c>
      <c r="B8" s="75"/>
    </row>
    <row r="9" spans="1:2" ht="16.5">
      <c r="A9" s="17" t="s">
        <v>234</v>
      </c>
      <c r="B9" s="75"/>
    </row>
    <row r="10" spans="1:2">
      <c r="A10" s="107" t="s">
        <v>370</v>
      </c>
      <c r="B10" s="75"/>
    </row>
    <row r="11" spans="1:2" ht="16.5">
      <c r="A11" s="17" t="s">
        <v>350</v>
      </c>
      <c r="B11" s="75"/>
    </row>
    <row r="12" spans="1:2">
      <c r="B12" s="75"/>
    </row>
    <row r="13" spans="1:2">
      <c r="B13" s="75"/>
    </row>
  </sheetData>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0" sqref="B10"/>
    </sheetView>
  </sheetViews>
  <sheetFormatPr defaultRowHeight="14.25"/>
  <cols>
    <col min="1" max="1" width="11.625" bestFit="1" customWidth="1"/>
    <col min="2" max="2" width="34.75" customWidth="1"/>
    <col min="3" max="3" width="16.25" bestFit="1" customWidth="1"/>
  </cols>
  <sheetData>
    <row r="1" spans="1:3" ht="30.75" customHeight="1">
      <c r="A1" s="18" t="s">
        <v>188</v>
      </c>
      <c r="B1" s="18"/>
      <c r="C1" s="18"/>
    </row>
    <row r="2" spans="1:3" ht="30.75" customHeight="1">
      <c r="A2" s="18" t="s">
        <v>150</v>
      </c>
      <c r="B2" s="18"/>
      <c r="C2" s="18"/>
    </row>
    <row r="3" spans="1:3" ht="30.75" customHeight="1">
      <c r="A3" s="18" t="s">
        <v>151</v>
      </c>
      <c r="B3" s="18"/>
      <c r="C3" s="18"/>
    </row>
    <row r="4" spans="1:3" ht="30.75" customHeight="1">
      <c r="A4" s="18" t="s">
        <v>152</v>
      </c>
      <c r="B4" s="18"/>
      <c r="C4" s="18"/>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文档信息</vt:lpstr>
      <vt:lpstr>数据提取变更记录表_新模板</vt:lpstr>
      <vt:lpstr>变更记录表_产品</vt:lpstr>
      <vt:lpstr>数据透视表</vt:lpstr>
      <vt:lpstr>高优先级未解决</vt:lpstr>
      <vt:lpstr>原因类别</vt:lpstr>
      <vt:lpstr>优先级定义</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娄华</dc:creator>
  <cp:lastModifiedBy>HK</cp:lastModifiedBy>
  <cp:lastPrinted>2015-08-19T05:13:56Z</cp:lastPrinted>
  <dcterms:created xsi:type="dcterms:W3CDTF">2015-07-24T04:13:53Z</dcterms:created>
  <dcterms:modified xsi:type="dcterms:W3CDTF">2018-01-17T08:07:27Z</dcterms:modified>
</cp:coreProperties>
</file>