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01"/>
  <workbookPr/>
  <mc:AlternateContent xmlns:mc="http://schemas.openxmlformats.org/markup-compatibility/2006">
    <mc:Choice Requires="x15">
      <x15ac:absPath xmlns:x15ac="http://schemas.microsoft.com/office/spreadsheetml/2010/11/ac" url="D:\mycode\emer-testbed\data\"/>
    </mc:Choice>
  </mc:AlternateContent>
  <xr:revisionPtr revIDLastSave="0" documentId="13_ncr:1_{70752751-63BB-4FE5-A283-78707DE75DB5}" xr6:coauthVersionLast="38" xr6:coauthVersionMax="38" xr10:uidLastSave="{00000000-0000-0000-0000-000000000000}"/>
  <bookViews>
    <workbookView xWindow="0" yWindow="0" windowWidth="13800" windowHeight="12708" activeTab="3" xr2:uid="{00000000-000D-0000-FFFF-FFFF00000000}"/>
  </bookViews>
  <sheets>
    <sheet name="Sheet1" sheetId="1" r:id="rId1"/>
    <sheet name="Sheet2" sheetId="2" r:id="rId2"/>
    <sheet name="tasks with area size" sheetId="3" r:id="rId3"/>
    <sheet name="original task" sheetId="4" r:id="rId4"/>
  </sheets>
  <calcPr calcId="179021" concurrentCalc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17" i="4" l="1"/>
  <c r="L18" i="4"/>
  <c r="L19" i="4"/>
  <c r="L20" i="4"/>
  <c r="L21" i="4"/>
  <c r="L22" i="4"/>
  <c r="L16" i="4"/>
  <c r="L10" i="4"/>
  <c r="L11" i="4"/>
  <c r="L12" i="4"/>
  <c r="L13" i="4"/>
  <c r="L14" i="4"/>
  <c r="L15" i="4"/>
  <c r="L9" i="4"/>
  <c r="L3" i="4"/>
  <c r="L4" i="4"/>
  <c r="L5" i="4"/>
  <c r="L6" i="4"/>
  <c r="L7" i="4"/>
  <c r="L8" i="4"/>
  <c r="L2" i="4"/>
  <c r="C2" i="4"/>
  <c r="D10" i="4"/>
  <c r="D11" i="4"/>
  <c r="D12" i="4"/>
  <c r="D13" i="4"/>
  <c r="D14" i="4"/>
  <c r="D15" i="4"/>
  <c r="D9" i="4"/>
  <c r="C10" i="4"/>
  <c r="C11" i="4"/>
  <c r="C12" i="4"/>
  <c r="C13" i="4"/>
  <c r="C14" i="4"/>
  <c r="C15" i="4"/>
  <c r="C9" i="4"/>
  <c r="C3" i="4"/>
  <c r="C4" i="4"/>
  <c r="C5" i="4"/>
  <c r="C6" i="4"/>
  <c r="C7" i="4"/>
  <c r="C8" i="4"/>
  <c r="I2" i="4"/>
</calcChain>
</file>

<file path=xl/sharedStrings.xml><?xml version="1.0" encoding="utf-8"?>
<sst xmlns="http://schemas.openxmlformats.org/spreadsheetml/2006/main" count="90" uniqueCount="75">
  <si>
    <t>select image average time</t>
  </si>
  <si>
    <t>1.3981227636337281 seconds</t>
  </si>
  <si>
    <t>total detection time used</t>
  </si>
  <si>
    <t>The average time used</t>
  </si>
  <si>
    <t>total tasks solved in all area/all tasks</t>
  </si>
  <si>
    <t>area size</t>
  </si>
  <si>
    <t>maximum number of volunteers in each area</t>
  </si>
  <si>
    <t>182/2230</t>
  </si>
  <si>
    <t>365/4579</t>
  </si>
  <si>
    <t>553/6833</t>
  </si>
  <si>
    <t>681/8897</t>
  </si>
  <si>
    <t>921/11281</t>
  </si>
  <si>
    <t>1047/13782</t>
  </si>
  <si>
    <t>1260/16090</t>
  </si>
  <si>
    <t>351/2162</t>
  </si>
  <si>
    <t>679/4527</t>
  </si>
  <si>
    <t>1042/6697</t>
  </si>
  <si>
    <t>1390/8930</t>
  </si>
  <si>
    <t>1729/11069</t>
  </si>
  <si>
    <t>2074/13475</t>
  </si>
  <si>
    <t>2415/15484</t>
  </si>
  <si>
    <t>506/2250</t>
  </si>
  <si>
    <t>1025/4552</t>
  </si>
  <si>
    <t>1556/6792</t>
  </si>
  <si>
    <t>2026/8857</t>
  </si>
  <si>
    <t>2492/11341</t>
  </si>
  <si>
    <t>3095/13421</t>
  </si>
  <si>
    <t>3671/15813</t>
  </si>
  <si>
    <t>670/2319</t>
  </si>
  <si>
    <t>1360/4466</t>
  </si>
  <si>
    <t>2076/6830</t>
  </si>
  <si>
    <t>2731/9077</t>
  </si>
  <si>
    <t>3316/11020</t>
  </si>
  <si>
    <t>3959/13441</t>
  </si>
  <si>
    <t>4924/15998</t>
  </si>
  <si>
    <t>823/2292</t>
  </si>
  <si>
    <t>1596/4418</t>
  </si>
  <si>
    <t>2410/6811</t>
  </si>
  <si>
    <t>3236/8927</t>
  </si>
  <si>
    <t>4127/11408</t>
  </si>
  <si>
    <t>4819/13420</t>
  </si>
  <si>
    <t>5610/15214</t>
  </si>
  <si>
    <t>993/2215</t>
  </si>
  <si>
    <t>1970/4629</t>
  </si>
  <si>
    <t>2816/6714</t>
  </si>
  <si>
    <t>3835/8965</t>
  </si>
  <si>
    <t>4735/11082</t>
  </si>
  <si>
    <t>5567/13427</t>
  </si>
  <si>
    <t>6553/15743</t>
  </si>
  <si>
    <t>1030/2271</t>
  </si>
  <si>
    <t>2179/4497</t>
  </si>
  <si>
    <t>3339/6685</t>
  </si>
  <si>
    <t>4250/8993</t>
  </si>
  <si>
    <t>5429/11259</t>
  </si>
  <si>
    <t>6537/13305</t>
  </si>
  <si>
    <t>7507/15688</t>
  </si>
  <si>
    <t>1182/2260</t>
  </si>
  <si>
    <t>2472/4619</t>
  </si>
  <si>
    <t>3490/6815</t>
  </si>
  <si>
    <t>4675/8905</t>
  </si>
  <si>
    <t>5969/11189</t>
  </si>
  <si>
    <t>6883/13327</t>
  </si>
  <si>
    <t>8245/15655</t>
  </si>
  <si>
    <t>Average execution time for one task</t>
  </si>
  <si>
    <t>or percentage that can be react in 10s</t>
  </si>
  <si>
    <t>different response time</t>
  </si>
  <si>
    <t>solvedPlace</t>
  </si>
  <si>
    <t>areaSize</t>
  </si>
  <si>
    <t>taskAmount</t>
  </si>
  <si>
    <t>tasks solved locally</t>
  </si>
  <si>
    <t>tasks solved remotely</t>
  </si>
  <si>
    <t>scheme</t>
  </si>
  <si>
    <t>without emer-fog</t>
  </si>
  <si>
    <t>longest execution time</t>
  </si>
  <si>
    <t>emer-fog without scheduling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</si>
</sst>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2" borderId="0" xfId="0" applyFill="1">
      <alignment vertical="center"/>
    </xf>
    <xf numFmtId="0" fontId="0" fillId="0" borderId="0" xfId="0" applyFill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6"/>
  <sheetViews>
    <sheetView topLeftCell="A4" workbookViewId="0">
      <selection activeCell="I11" sqref="I11"/>
    </sheetView>
  </sheetViews>
  <sheetFormatPr defaultColWidth="8.77734375" defaultRowHeight="14.4"/>
  <cols>
    <col min="2" max="2" width="12.44140625"/>
  </cols>
  <sheetData>
    <row r="1" spans="1:9" ht="57.6">
      <c r="A1" s="1" t="s">
        <v>0</v>
      </c>
      <c r="B1" s="1" t="s">
        <v>1</v>
      </c>
    </row>
    <row r="2" spans="1:9" ht="57.6">
      <c r="A2" s="1" t="s">
        <v>2</v>
      </c>
      <c r="B2" s="1">
        <v>1.14345574378967</v>
      </c>
    </row>
    <row r="3" spans="1:9" ht="57.6">
      <c r="A3" s="1" t="s">
        <v>3</v>
      </c>
      <c r="B3" s="1">
        <v>0.228691148757934</v>
      </c>
    </row>
    <row r="6" spans="1:9" ht="86.4">
      <c r="A6" s="1" t="s">
        <v>4</v>
      </c>
      <c r="B6" t="s">
        <v>5</v>
      </c>
      <c r="C6">
        <v>500</v>
      </c>
      <c r="D6">
        <v>1000</v>
      </c>
      <c r="E6">
        <v>1500</v>
      </c>
      <c r="F6">
        <v>2000</v>
      </c>
      <c r="G6">
        <v>2500</v>
      </c>
      <c r="H6">
        <v>3000</v>
      </c>
      <c r="I6">
        <v>3500</v>
      </c>
    </row>
    <row r="7" spans="1:9" ht="100.8">
      <c r="A7" s="1" t="s">
        <v>6</v>
      </c>
    </row>
    <row r="8" spans="1:9">
      <c r="A8">
        <v>0</v>
      </c>
    </row>
    <row r="9" spans="1:9">
      <c r="A9">
        <v>1</v>
      </c>
      <c r="C9" t="s">
        <v>7</v>
      </c>
      <c r="D9" t="s">
        <v>8</v>
      </c>
      <c r="E9" t="s">
        <v>9</v>
      </c>
      <c r="F9" t="s">
        <v>10</v>
      </c>
      <c r="G9" t="s">
        <v>11</v>
      </c>
      <c r="H9" t="s">
        <v>12</v>
      </c>
      <c r="I9" t="s">
        <v>13</v>
      </c>
    </row>
    <row r="10" spans="1:9">
      <c r="A10">
        <v>2</v>
      </c>
      <c r="C10" t="s">
        <v>14</v>
      </c>
      <c r="D10" t="s">
        <v>15</v>
      </c>
      <c r="E10" t="s">
        <v>16</v>
      </c>
      <c r="F10" t="s">
        <v>17</v>
      </c>
      <c r="G10" t="s">
        <v>18</v>
      </c>
      <c r="H10" t="s">
        <v>19</v>
      </c>
      <c r="I10" t="s">
        <v>20</v>
      </c>
    </row>
    <row r="11" spans="1:9" s="2" customFormat="1">
      <c r="A11" s="2">
        <v>3</v>
      </c>
      <c r="C11" s="2" t="s">
        <v>21</v>
      </c>
      <c r="D11" s="2" t="s">
        <v>22</v>
      </c>
      <c r="E11" s="2" t="s">
        <v>23</v>
      </c>
      <c r="F11" s="2" t="s">
        <v>24</v>
      </c>
      <c r="G11" s="2" t="s">
        <v>25</v>
      </c>
      <c r="H11" s="2" t="s">
        <v>26</v>
      </c>
      <c r="I11" s="2" t="s">
        <v>27</v>
      </c>
    </row>
    <row r="12" spans="1:9">
      <c r="A12">
        <v>4</v>
      </c>
      <c r="C12" t="s">
        <v>28</v>
      </c>
      <c r="D12" t="s">
        <v>29</v>
      </c>
      <c r="E12" t="s">
        <v>30</v>
      </c>
      <c r="F12" t="s">
        <v>31</v>
      </c>
      <c r="G12" t="s">
        <v>32</v>
      </c>
      <c r="H12" t="s">
        <v>33</v>
      </c>
      <c r="I12" t="s">
        <v>34</v>
      </c>
    </row>
    <row r="13" spans="1:9">
      <c r="A13">
        <v>5</v>
      </c>
      <c r="C13" t="s">
        <v>35</v>
      </c>
      <c r="D13" t="s">
        <v>36</v>
      </c>
      <c r="E13" t="s">
        <v>37</v>
      </c>
      <c r="F13" t="s">
        <v>38</v>
      </c>
      <c r="G13" t="s">
        <v>39</v>
      </c>
      <c r="H13" t="s">
        <v>40</v>
      </c>
      <c r="I13" t="s">
        <v>41</v>
      </c>
    </row>
    <row r="14" spans="1:9">
      <c r="A14">
        <v>6</v>
      </c>
      <c r="C14" t="s">
        <v>42</v>
      </c>
      <c r="D14" t="s">
        <v>43</v>
      </c>
      <c r="E14" t="s">
        <v>44</v>
      </c>
      <c r="F14" t="s">
        <v>45</v>
      </c>
      <c r="G14" t="s">
        <v>46</v>
      </c>
      <c r="H14" t="s">
        <v>47</v>
      </c>
      <c r="I14" t="s">
        <v>48</v>
      </c>
    </row>
    <row r="15" spans="1:9">
      <c r="A15">
        <v>7</v>
      </c>
      <c r="C15" t="s">
        <v>49</v>
      </c>
      <c r="D15" t="s">
        <v>50</v>
      </c>
      <c r="E15" t="s">
        <v>51</v>
      </c>
      <c r="F15" t="s">
        <v>52</v>
      </c>
      <c r="G15" t="s">
        <v>53</v>
      </c>
      <c r="H15" t="s">
        <v>54</v>
      </c>
      <c r="I15" t="s">
        <v>55</v>
      </c>
    </row>
    <row r="16" spans="1:9">
      <c r="A16">
        <v>8</v>
      </c>
      <c r="C16" t="s">
        <v>56</v>
      </c>
      <c r="D16" t="s">
        <v>57</v>
      </c>
      <c r="E16" t="s">
        <v>58</v>
      </c>
      <c r="F16" t="s">
        <v>59</v>
      </c>
      <c r="G16" t="s">
        <v>60</v>
      </c>
      <c r="H16" t="s">
        <v>61</v>
      </c>
      <c r="I16" t="s">
        <v>62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4"/>
  <sheetViews>
    <sheetView workbookViewId="0">
      <selection activeCell="E14" sqref="E14"/>
    </sheetView>
  </sheetViews>
  <sheetFormatPr defaultColWidth="8.77734375" defaultRowHeight="14.4"/>
  <sheetData>
    <row r="1" spans="1:7" ht="72">
      <c r="A1" s="1" t="s">
        <v>63</v>
      </c>
      <c r="B1" t="s">
        <v>5</v>
      </c>
      <c r="C1">
        <v>500</v>
      </c>
      <c r="D1">
        <v>1000</v>
      </c>
      <c r="E1">
        <v>1500</v>
      </c>
      <c r="F1">
        <v>2500</v>
      </c>
      <c r="G1">
        <v>3000</v>
      </c>
    </row>
    <row r="2" spans="1:7" ht="100.8">
      <c r="A2" s="1" t="s">
        <v>6</v>
      </c>
    </row>
    <row r="3" spans="1:7">
      <c r="A3">
        <v>3</v>
      </c>
    </row>
    <row r="4" spans="1:7">
      <c r="A4">
        <v>4</v>
      </c>
    </row>
    <row r="5" spans="1:7">
      <c r="A5">
        <v>5</v>
      </c>
    </row>
    <row r="6" spans="1:7">
      <c r="A6">
        <v>6</v>
      </c>
    </row>
    <row r="7" spans="1:7">
      <c r="A7">
        <v>7</v>
      </c>
    </row>
    <row r="8" spans="1:7">
      <c r="A8">
        <v>8</v>
      </c>
    </row>
    <row r="22" spans="1:1">
      <c r="A22" s="1"/>
    </row>
    <row r="23" spans="1:1" ht="86.4">
      <c r="A23" s="1" t="s">
        <v>64</v>
      </c>
    </row>
    <row r="24" spans="1:1" ht="43.2">
      <c r="A24" s="1" t="s">
        <v>65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343ED6-F4B8-493F-A0CE-92CA161348EC}">
  <dimension ref="A1:C15"/>
  <sheetViews>
    <sheetView workbookViewId="0">
      <selection activeCell="F30" sqref="F30"/>
    </sheetView>
  </sheetViews>
  <sheetFormatPr defaultRowHeight="14.4"/>
  <sheetData>
    <row r="1" spans="1:3">
      <c r="A1" t="s">
        <v>66</v>
      </c>
      <c r="B1" t="s">
        <v>67</v>
      </c>
      <c r="C1" t="s">
        <v>68</v>
      </c>
    </row>
    <row r="2" spans="1:3">
      <c r="A2" t="s">
        <v>69</v>
      </c>
      <c r="B2">
        <v>500</v>
      </c>
      <c r="C2" s="1">
        <v>506</v>
      </c>
    </row>
    <row r="3" spans="1:3">
      <c r="A3" t="s">
        <v>69</v>
      </c>
      <c r="B3">
        <v>1000</v>
      </c>
      <c r="C3" s="1">
        <v>1025</v>
      </c>
    </row>
    <row r="4" spans="1:3">
      <c r="A4" t="s">
        <v>69</v>
      </c>
      <c r="B4">
        <v>1500</v>
      </c>
      <c r="C4" s="1">
        <v>1556</v>
      </c>
    </row>
    <row r="5" spans="1:3">
      <c r="A5" t="s">
        <v>69</v>
      </c>
      <c r="B5">
        <v>2000</v>
      </c>
      <c r="C5" s="1">
        <v>2026</v>
      </c>
    </row>
    <row r="6" spans="1:3">
      <c r="A6" t="s">
        <v>69</v>
      </c>
      <c r="B6">
        <v>2500</v>
      </c>
      <c r="C6" s="1">
        <v>2492</v>
      </c>
    </row>
    <row r="7" spans="1:3">
      <c r="A7" t="s">
        <v>69</v>
      </c>
      <c r="B7">
        <v>3000</v>
      </c>
      <c r="C7" s="1">
        <v>3095</v>
      </c>
    </row>
    <row r="8" spans="1:3">
      <c r="A8" t="s">
        <v>69</v>
      </c>
      <c r="B8">
        <v>3500</v>
      </c>
      <c r="C8" s="1">
        <v>3671</v>
      </c>
    </row>
    <row r="9" spans="1:3">
      <c r="A9" t="s">
        <v>70</v>
      </c>
      <c r="B9">
        <v>500</v>
      </c>
      <c r="C9" s="1">
        <v>2250</v>
      </c>
    </row>
    <row r="10" spans="1:3">
      <c r="A10" t="s">
        <v>70</v>
      </c>
      <c r="B10">
        <v>1000</v>
      </c>
      <c r="C10" s="1">
        <v>4552</v>
      </c>
    </row>
    <row r="11" spans="1:3">
      <c r="A11" t="s">
        <v>70</v>
      </c>
      <c r="B11">
        <v>1500</v>
      </c>
      <c r="C11" s="1">
        <v>6792</v>
      </c>
    </row>
    <row r="12" spans="1:3">
      <c r="A12" t="s">
        <v>70</v>
      </c>
      <c r="B12">
        <v>2000</v>
      </c>
      <c r="C12" s="1">
        <v>8857</v>
      </c>
    </row>
    <row r="13" spans="1:3">
      <c r="A13" t="s">
        <v>70</v>
      </c>
      <c r="B13">
        <v>2500</v>
      </c>
      <c r="C13" s="1">
        <v>11341</v>
      </c>
    </row>
    <row r="14" spans="1:3">
      <c r="A14" t="s">
        <v>70</v>
      </c>
      <c r="B14">
        <v>3000</v>
      </c>
      <c r="C14" s="1">
        <v>13421</v>
      </c>
    </row>
    <row r="15" spans="1:3">
      <c r="A15" t="s">
        <v>70</v>
      </c>
      <c r="B15">
        <v>3500</v>
      </c>
      <c r="C15" s="1">
        <v>15813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FBDEE-5A86-4FBF-82C5-EC2A93BC7B31}">
  <dimension ref="A1:L25"/>
  <sheetViews>
    <sheetView tabSelected="1" workbookViewId="0">
      <selection activeCell="L22" sqref="L22"/>
    </sheetView>
  </sheetViews>
  <sheetFormatPr defaultRowHeight="14.4"/>
  <cols>
    <col min="8" max="8" width="11.5546875" bestFit="1" customWidth="1"/>
  </cols>
  <sheetData>
    <row r="1" spans="1:12" ht="43.2">
      <c r="A1" s="1" t="s">
        <v>71</v>
      </c>
      <c r="B1" t="s">
        <v>5</v>
      </c>
      <c r="C1" s="1" t="s">
        <v>73</v>
      </c>
    </row>
    <row r="2" spans="1:12" ht="28.8">
      <c r="A2" s="1" t="s">
        <v>72</v>
      </c>
      <c r="B2">
        <v>500</v>
      </c>
      <c r="C2">
        <f>2.541579*F2/(B2/500)</f>
        <v>5718.5527499999998</v>
      </c>
      <c r="E2">
        <v>506</v>
      </c>
      <c r="F2" s="2">
        <v>2250</v>
      </c>
      <c r="H2" s="1">
        <v>1.3981227636337199</v>
      </c>
      <c r="I2">
        <f>H2+H3</f>
        <v>2.5415785074233899</v>
      </c>
      <c r="K2">
        <v>50</v>
      </c>
      <c r="L2">
        <f>2.541579*2233/(3500/K2)</f>
        <v>81.076370100000005</v>
      </c>
    </row>
    <row r="3" spans="1:12">
      <c r="A3" s="1"/>
      <c r="B3">
        <v>1000</v>
      </c>
      <c r="C3">
        <f t="shared" ref="C3:C8" si="0">2.541579*F3/(B3/500)</f>
        <v>5784.6338040000001</v>
      </c>
      <c r="E3">
        <v>1025</v>
      </c>
      <c r="F3" s="2">
        <v>4552</v>
      </c>
      <c r="H3" s="1">
        <v>1.14345574378967</v>
      </c>
      <c r="K3">
        <v>100</v>
      </c>
      <c r="L3">
        <f t="shared" ref="L3:L8" si="1">2.541579*2233/(3500/K3)</f>
        <v>162.15274020000001</v>
      </c>
    </row>
    <row r="4" spans="1:12">
      <c r="A4" s="1"/>
      <c r="B4">
        <v>1500</v>
      </c>
      <c r="C4">
        <f t="shared" si="0"/>
        <v>5754.1348560000006</v>
      </c>
      <c r="E4">
        <v>1556</v>
      </c>
      <c r="F4" s="2">
        <v>6792</v>
      </c>
      <c r="K4">
        <v>200</v>
      </c>
      <c r="L4">
        <f t="shared" si="1"/>
        <v>324.30548040000002</v>
      </c>
    </row>
    <row r="5" spans="1:12">
      <c r="A5" s="1"/>
      <c r="B5">
        <v>2000</v>
      </c>
      <c r="C5">
        <f t="shared" si="0"/>
        <v>5627.6913007499998</v>
      </c>
      <c r="E5">
        <v>2026</v>
      </c>
      <c r="F5" s="2">
        <v>8857</v>
      </c>
      <c r="K5">
        <v>250</v>
      </c>
      <c r="L5">
        <f t="shared" si="1"/>
        <v>405.38185049999998</v>
      </c>
    </row>
    <row r="6" spans="1:12">
      <c r="A6" s="1"/>
      <c r="B6">
        <v>2500</v>
      </c>
      <c r="C6">
        <f t="shared" si="0"/>
        <v>5764.8094878000002</v>
      </c>
      <c r="E6">
        <v>2492</v>
      </c>
      <c r="F6" s="2">
        <v>11341</v>
      </c>
      <c r="I6">
        <v>2.5415785074233899</v>
      </c>
      <c r="K6">
        <v>300</v>
      </c>
      <c r="L6">
        <f t="shared" si="1"/>
        <v>486.4582206</v>
      </c>
    </row>
    <row r="7" spans="1:12">
      <c r="A7" s="1"/>
      <c r="B7">
        <v>3000</v>
      </c>
      <c r="C7">
        <f t="shared" si="0"/>
        <v>5685.0886264999999</v>
      </c>
      <c r="E7">
        <v>3095</v>
      </c>
      <c r="F7" s="2">
        <v>13421</v>
      </c>
      <c r="K7">
        <v>350</v>
      </c>
      <c r="L7">
        <f t="shared" si="1"/>
        <v>567.53459069999997</v>
      </c>
    </row>
    <row r="8" spans="1:12">
      <c r="A8" s="1"/>
      <c r="B8">
        <v>3500</v>
      </c>
      <c r="C8">
        <f t="shared" si="0"/>
        <v>5741.4269610000001</v>
      </c>
      <c r="E8">
        <v>3671</v>
      </c>
      <c r="F8" s="2">
        <v>15813</v>
      </c>
      <c r="K8">
        <v>400</v>
      </c>
      <c r="L8">
        <f t="shared" si="1"/>
        <v>648.61096080000004</v>
      </c>
    </row>
    <row r="9" spans="1:12" ht="57.6">
      <c r="A9" s="1" t="s">
        <v>74</v>
      </c>
      <c r="B9">
        <v>500</v>
      </c>
      <c r="C9">
        <f>(3*1.39812276)+F2*1.14345574/(B2/500)</f>
        <v>2576.9697832800002</v>
      </c>
      <c r="D9">
        <f>3*1.34+(F2-E2)*1.14/(B2/500)</f>
        <v>1992.1799999999998</v>
      </c>
      <c r="F9" s="3"/>
      <c r="K9">
        <v>50</v>
      </c>
      <c r="L9">
        <f>3*1.4+2233*1.143/(3500/K9)</f>
        <v>40.661699999999996</v>
      </c>
    </row>
    <row r="10" spans="1:12">
      <c r="A10" s="1"/>
      <c r="B10">
        <v>1000</v>
      </c>
      <c r="C10">
        <f t="shared" ref="C10:C15" si="2">(3*1.39812276)+F3*1.14345574/(B3/500)</f>
        <v>2606.6996325200003</v>
      </c>
      <c r="D10">
        <f t="shared" ref="D10:D15" si="3">3*1.34+(F3-E3)*1.14/(B3/500)</f>
        <v>2014.4099999999999</v>
      </c>
      <c r="K10">
        <v>100</v>
      </c>
      <c r="L10">
        <f t="shared" ref="L10:L15" si="4">3*1.4+2233*1.143/(3500/K10)</f>
        <v>77.123400000000004</v>
      </c>
    </row>
    <row r="11" spans="1:12">
      <c r="A11" s="1"/>
      <c r="B11">
        <v>1500</v>
      </c>
      <c r="C11">
        <f t="shared" si="2"/>
        <v>2592.9781636400003</v>
      </c>
      <c r="D11">
        <f t="shared" si="3"/>
        <v>1993.6999999999996</v>
      </c>
      <c r="K11">
        <v>200</v>
      </c>
      <c r="L11">
        <f t="shared" si="4"/>
        <v>150.04679999999999</v>
      </c>
    </row>
    <row r="12" spans="1:12">
      <c r="A12" s="1"/>
      <c r="B12">
        <v>2000</v>
      </c>
      <c r="C12">
        <f t="shared" si="2"/>
        <v>2536.0912405750005</v>
      </c>
      <c r="D12">
        <f t="shared" si="3"/>
        <v>1950.8549999999998</v>
      </c>
      <c r="K12">
        <v>250</v>
      </c>
      <c r="L12">
        <f t="shared" si="4"/>
        <v>186.5085</v>
      </c>
    </row>
    <row r="13" spans="1:12">
      <c r="A13" s="1"/>
      <c r="B13">
        <v>2500</v>
      </c>
      <c r="C13">
        <f t="shared" si="2"/>
        <v>2597.780677748</v>
      </c>
      <c r="D13">
        <f t="shared" si="3"/>
        <v>2021.5919999999996</v>
      </c>
      <c r="K13">
        <v>300</v>
      </c>
      <c r="L13">
        <f t="shared" si="4"/>
        <v>222.97020000000001</v>
      </c>
    </row>
    <row r="14" spans="1:12">
      <c r="A14" s="1"/>
      <c r="B14">
        <v>3000</v>
      </c>
      <c r="C14">
        <f t="shared" si="2"/>
        <v>2561.9142827033334</v>
      </c>
      <c r="D14">
        <f t="shared" si="3"/>
        <v>1965.9599999999998</v>
      </c>
      <c r="K14">
        <v>350</v>
      </c>
      <c r="L14">
        <f t="shared" si="4"/>
        <v>259.43189999999998</v>
      </c>
    </row>
    <row r="15" spans="1:12">
      <c r="A15" s="1"/>
      <c r="B15">
        <v>3500</v>
      </c>
      <c r="C15">
        <f t="shared" si="2"/>
        <v>2587.2608849400003</v>
      </c>
      <c r="D15">
        <f t="shared" si="3"/>
        <v>1981.4314285714283</v>
      </c>
      <c r="K15">
        <v>400</v>
      </c>
      <c r="L15">
        <f t="shared" si="4"/>
        <v>295.89359999999999</v>
      </c>
    </row>
    <row r="16" spans="1:12">
      <c r="A16" s="1"/>
      <c r="K16">
        <v>50</v>
      </c>
      <c r="L16">
        <f>3*1.4+(2233-517)*1.143/(3500/K16)</f>
        <v>32.219828571428565</v>
      </c>
    </row>
    <row r="17" spans="1:12">
      <c r="A17" s="1"/>
      <c r="K17">
        <v>100</v>
      </c>
      <c r="L17">
        <f t="shared" ref="L17:L22" si="5">3*1.4+(2233-517)*1.143/(3500/K17)</f>
        <v>60.239657142857141</v>
      </c>
    </row>
    <row r="18" spans="1:12">
      <c r="A18" s="1"/>
      <c r="K18">
        <v>200</v>
      </c>
      <c r="L18">
        <f t="shared" si="5"/>
        <v>116.27931428571428</v>
      </c>
    </row>
    <row r="19" spans="1:12">
      <c r="A19" s="1"/>
      <c r="K19">
        <v>250</v>
      </c>
      <c r="L19">
        <f t="shared" si="5"/>
        <v>144.29914285714284</v>
      </c>
    </row>
    <row r="20" spans="1:12">
      <c r="A20" s="1"/>
      <c r="K20">
        <v>300</v>
      </c>
      <c r="L20">
        <f t="shared" si="5"/>
        <v>172.31897142857142</v>
      </c>
    </row>
    <row r="21" spans="1:12">
      <c r="A21" s="1"/>
      <c r="K21">
        <v>350</v>
      </c>
      <c r="L21">
        <f t="shared" si="5"/>
        <v>200.33879999999999</v>
      </c>
    </row>
    <row r="22" spans="1:12">
      <c r="A22" s="1"/>
      <c r="K22">
        <v>400</v>
      </c>
      <c r="L22">
        <f t="shared" si="5"/>
        <v>228.35862857142854</v>
      </c>
    </row>
    <row r="23" spans="1:12">
      <c r="A23" s="1"/>
    </row>
    <row r="24" spans="1:12">
      <c r="A24" s="1"/>
    </row>
    <row r="25" spans="1:12">
      <c r="A2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tasks with area size</vt:lpstr>
      <vt:lpstr>original task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</dc:creator>
  <cp:lastModifiedBy>Zhang Qiaolun</cp:lastModifiedBy>
  <dcterms:created xsi:type="dcterms:W3CDTF">2018-11-02T09:06:00Z</dcterms:created>
  <dcterms:modified xsi:type="dcterms:W3CDTF">2018-11-02T21:35:12Z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