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Jessbuggy/Dropbox/Summer 1L/Wei Cui/tax administration/demographic graphics/"/>
    </mc:Choice>
  </mc:AlternateContent>
  <bookViews>
    <workbookView xWindow="40" yWindow="460" windowWidth="25600" windowHeight="15460" firstSheet="3" activeTab="7"/>
  </bookViews>
  <sheets>
    <sheet name="STB edu composition 1996-2007" sheetId="1" r:id="rId1"/>
    <sheet name="LTB  edu composition 1996-2007" sheetId="3" r:id="rId2"/>
    <sheet name="STB composition by age1996-2007" sheetId="5" r:id="rId3"/>
    <sheet name="LTB composition by age1996-2007" sheetId="6" r:id="rId4"/>
    <sheet name="STB distri. unit type 2000-2003" sheetId="7" r:id="rId5"/>
    <sheet name="LTB distri. unit type2000-2003" sheetId="8" r:id="rId6"/>
    <sheet name="STB distr of units 2000-2002" sheetId="9" r:id="rId7"/>
    <sheet name="LTB distri. of units 2000-2002" sheetId="11" r:id="rId8"/>
  </sheets>
  <definedNames>
    <definedName name="_xlnm._FilterDatabase" localSheetId="1" hidden="1">'LTB  edu composition 1996-2007'!$A$2:$I$271</definedName>
    <definedName name="_xlnm._FilterDatabase" localSheetId="3" hidden="1">'LTB composition by age1996-2007'!$A$2:$Y$2</definedName>
    <definedName name="_xlnm._FilterDatabase" localSheetId="7" hidden="1">'LTB distri. of units 2000-2002'!$A$2:$G$101</definedName>
    <definedName name="_xlnm._FilterDatabase" localSheetId="5" hidden="1">'LTB distri. unit type2000-2003'!$A$2:$G$123</definedName>
    <definedName name="_xlnm._FilterDatabase" localSheetId="4" hidden="1">'STB distri. unit type 2000-2003'!$A$2:$G$135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0" i="1" l="1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E243" i="6"/>
  <c r="D243" i="6"/>
  <c r="I244" i="6"/>
  <c r="H244" i="6"/>
  <c r="I245" i="6"/>
  <c r="H245" i="6"/>
  <c r="I246" i="6"/>
  <c r="H246" i="6"/>
  <c r="I247" i="6"/>
  <c r="H247" i="6"/>
  <c r="I248" i="6"/>
  <c r="H248" i="6"/>
  <c r="I249" i="6"/>
  <c r="H249" i="6"/>
  <c r="I250" i="6"/>
  <c r="H250" i="6"/>
  <c r="I251" i="6"/>
  <c r="H251" i="6"/>
  <c r="I252" i="6"/>
  <c r="H252" i="6"/>
  <c r="I253" i="6"/>
  <c r="H253" i="6"/>
  <c r="I254" i="6"/>
  <c r="H254" i="6"/>
  <c r="I255" i="6"/>
  <c r="H255" i="6"/>
  <c r="I256" i="6"/>
  <c r="H256" i="6"/>
  <c r="I257" i="6"/>
  <c r="H257" i="6"/>
  <c r="I258" i="6"/>
  <c r="H258" i="6"/>
  <c r="I259" i="6"/>
  <c r="H259" i="6"/>
  <c r="I260" i="6"/>
  <c r="H260" i="6"/>
  <c r="I261" i="6"/>
  <c r="H261" i="6"/>
  <c r="I262" i="6"/>
  <c r="H262" i="6"/>
  <c r="I263" i="6"/>
  <c r="H263" i="6"/>
  <c r="I264" i="6"/>
  <c r="H264" i="6"/>
  <c r="I265" i="6"/>
  <c r="H265" i="6"/>
  <c r="I266" i="6"/>
  <c r="H266" i="6"/>
  <c r="I267" i="6"/>
  <c r="H267" i="6"/>
  <c r="I268" i="6"/>
  <c r="H268" i="6"/>
  <c r="I269" i="6"/>
  <c r="H269" i="6"/>
  <c r="I270" i="6"/>
  <c r="H270" i="6"/>
  <c r="I271" i="6"/>
  <c r="H271" i="6"/>
  <c r="I243" i="6"/>
  <c r="H243" i="6"/>
  <c r="I214" i="6"/>
  <c r="H214" i="6"/>
  <c r="I215" i="6"/>
  <c r="H215" i="6"/>
  <c r="I216" i="6"/>
  <c r="H216" i="6"/>
  <c r="I217" i="6"/>
  <c r="H217" i="6"/>
  <c r="I218" i="6"/>
  <c r="H218" i="6"/>
  <c r="I219" i="6"/>
  <c r="H219" i="6"/>
  <c r="I220" i="6"/>
  <c r="H220" i="6"/>
  <c r="I221" i="6"/>
  <c r="H221" i="6"/>
  <c r="I222" i="6"/>
  <c r="H222" i="6"/>
  <c r="I223" i="6"/>
  <c r="H223" i="6"/>
  <c r="I224" i="6"/>
  <c r="H224" i="6"/>
  <c r="I225" i="6"/>
  <c r="H225" i="6"/>
  <c r="I226" i="6"/>
  <c r="H226" i="6"/>
  <c r="I227" i="6"/>
  <c r="H227" i="6"/>
  <c r="I228" i="6"/>
  <c r="H228" i="6"/>
  <c r="I229" i="6"/>
  <c r="H229" i="6"/>
  <c r="I230" i="6"/>
  <c r="H230" i="6"/>
  <c r="I231" i="6"/>
  <c r="H231" i="6"/>
  <c r="I232" i="6"/>
  <c r="H232" i="6"/>
  <c r="I233" i="6"/>
  <c r="H233" i="6"/>
  <c r="I234" i="6"/>
  <c r="H234" i="6"/>
  <c r="I235" i="6"/>
  <c r="H235" i="6"/>
  <c r="I236" i="6"/>
  <c r="H236" i="6"/>
  <c r="I237" i="6"/>
  <c r="H237" i="6"/>
  <c r="I238" i="6"/>
  <c r="H238" i="6"/>
  <c r="I239" i="6"/>
  <c r="H239" i="6"/>
  <c r="I240" i="6"/>
  <c r="H240" i="6"/>
  <c r="I241" i="6"/>
  <c r="H241" i="6"/>
  <c r="I242" i="6"/>
  <c r="H242" i="6"/>
  <c r="I213" i="6"/>
  <c r="H21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93" i="6"/>
  <c r="G93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E64" i="6"/>
  <c r="F64" i="6"/>
  <c r="G64" i="6"/>
  <c r="H64" i="6"/>
  <c r="I64" i="6"/>
  <c r="J64" i="6"/>
  <c r="K64" i="6"/>
  <c r="D64" i="6"/>
  <c r="E65" i="6"/>
  <c r="F65" i="6"/>
  <c r="G65" i="6"/>
  <c r="H65" i="6"/>
  <c r="I65" i="6"/>
  <c r="J65" i="6"/>
  <c r="K65" i="6"/>
  <c r="D65" i="6"/>
  <c r="E66" i="6"/>
  <c r="F66" i="6"/>
  <c r="G66" i="6"/>
  <c r="H66" i="6"/>
  <c r="I66" i="6"/>
  <c r="J66" i="6"/>
  <c r="K66" i="6"/>
  <c r="D66" i="6"/>
  <c r="E67" i="6"/>
  <c r="F67" i="6"/>
  <c r="G67" i="6"/>
  <c r="H67" i="6"/>
  <c r="I67" i="6"/>
  <c r="J67" i="6"/>
  <c r="K67" i="6"/>
  <c r="D67" i="6"/>
  <c r="E68" i="6"/>
  <c r="F68" i="6"/>
  <c r="G68" i="6"/>
  <c r="H68" i="6"/>
  <c r="I68" i="6"/>
  <c r="J68" i="6"/>
  <c r="K68" i="6"/>
  <c r="D68" i="6"/>
  <c r="E69" i="6"/>
  <c r="F69" i="6"/>
  <c r="G69" i="6"/>
  <c r="H69" i="6"/>
  <c r="I69" i="6"/>
  <c r="J69" i="6"/>
  <c r="K69" i="6"/>
  <c r="D69" i="6"/>
  <c r="E70" i="6"/>
  <c r="F70" i="6"/>
  <c r="G70" i="6"/>
  <c r="H70" i="6"/>
  <c r="I70" i="6"/>
  <c r="J70" i="6"/>
  <c r="K70" i="6"/>
  <c r="D70" i="6"/>
  <c r="E71" i="6"/>
  <c r="F71" i="6"/>
  <c r="G71" i="6"/>
  <c r="H71" i="6"/>
  <c r="I71" i="6"/>
  <c r="J71" i="6"/>
  <c r="K71" i="6"/>
  <c r="D71" i="6"/>
  <c r="E72" i="6"/>
  <c r="F72" i="6"/>
  <c r="G72" i="6"/>
  <c r="H72" i="6"/>
  <c r="I72" i="6"/>
  <c r="J72" i="6"/>
  <c r="K72" i="6"/>
  <c r="D72" i="6"/>
  <c r="E73" i="6"/>
  <c r="F73" i="6"/>
  <c r="G73" i="6"/>
  <c r="H73" i="6"/>
  <c r="I73" i="6"/>
  <c r="J73" i="6"/>
  <c r="K73" i="6"/>
  <c r="D73" i="6"/>
  <c r="E74" i="6"/>
  <c r="F74" i="6"/>
  <c r="G74" i="6"/>
  <c r="H74" i="6"/>
  <c r="I74" i="6"/>
  <c r="J74" i="6"/>
  <c r="K74" i="6"/>
  <c r="D74" i="6"/>
  <c r="E75" i="6"/>
  <c r="F75" i="6"/>
  <c r="G75" i="6"/>
  <c r="H75" i="6"/>
  <c r="I75" i="6"/>
  <c r="J75" i="6"/>
  <c r="K75" i="6"/>
  <c r="D75" i="6"/>
  <c r="E76" i="6"/>
  <c r="F76" i="6"/>
  <c r="G76" i="6"/>
  <c r="H76" i="6"/>
  <c r="I76" i="6"/>
  <c r="J76" i="6"/>
  <c r="K76" i="6"/>
  <c r="D76" i="6"/>
  <c r="E77" i="6"/>
  <c r="F77" i="6"/>
  <c r="G77" i="6"/>
  <c r="H77" i="6"/>
  <c r="I77" i="6"/>
  <c r="J77" i="6"/>
  <c r="K77" i="6"/>
  <c r="D77" i="6"/>
  <c r="E78" i="6"/>
  <c r="F78" i="6"/>
  <c r="G78" i="6"/>
  <c r="H78" i="6"/>
  <c r="I78" i="6"/>
  <c r="J78" i="6"/>
  <c r="K78" i="6"/>
  <c r="D78" i="6"/>
  <c r="E79" i="6"/>
  <c r="F79" i="6"/>
  <c r="G79" i="6"/>
  <c r="H79" i="6"/>
  <c r="I79" i="6"/>
  <c r="J79" i="6"/>
  <c r="K79" i="6"/>
  <c r="D79" i="6"/>
  <c r="E80" i="6"/>
  <c r="F80" i="6"/>
  <c r="G80" i="6"/>
  <c r="H80" i="6"/>
  <c r="I80" i="6"/>
  <c r="J80" i="6"/>
  <c r="K80" i="6"/>
  <c r="D80" i="6"/>
  <c r="E81" i="6"/>
  <c r="F81" i="6"/>
  <c r="G81" i="6"/>
  <c r="H81" i="6"/>
  <c r="I81" i="6"/>
  <c r="J81" i="6"/>
  <c r="K81" i="6"/>
  <c r="D81" i="6"/>
  <c r="E82" i="6"/>
  <c r="F82" i="6"/>
  <c r="G82" i="6"/>
  <c r="H82" i="6"/>
  <c r="I82" i="6"/>
  <c r="J82" i="6"/>
  <c r="K82" i="6"/>
  <c r="D82" i="6"/>
  <c r="E83" i="6"/>
  <c r="F83" i="6"/>
  <c r="G83" i="6"/>
  <c r="H83" i="6"/>
  <c r="I83" i="6"/>
  <c r="J83" i="6"/>
  <c r="K83" i="6"/>
  <c r="D83" i="6"/>
  <c r="E84" i="6"/>
  <c r="F84" i="6"/>
  <c r="G84" i="6"/>
  <c r="H84" i="6"/>
  <c r="I84" i="6"/>
  <c r="J84" i="6"/>
  <c r="K84" i="6"/>
  <c r="D84" i="6"/>
  <c r="E85" i="6"/>
  <c r="F85" i="6"/>
  <c r="G85" i="6"/>
  <c r="H85" i="6"/>
  <c r="I85" i="6"/>
  <c r="J85" i="6"/>
  <c r="K85" i="6"/>
  <c r="D85" i="6"/>
  <c r="E86" i="6"/>
  <c r="F86" i="6"/>
  <c r="G86" i="6"/>
  <c r="H86" i="6"/>
  <c r="I86" i="6"/>
  <c r="J86" i="6"/>
  <c r="K86" i="6"/>
  <c r="D86" i="6"/>
  <c r="E87" i="6"/>
  <c r="F87" i="6"/>
  <c r="G87" i="6"/>
  <c r="H87" i="6"/>
  <c r="I87" i="6"/>
  <c r="J87" i="6"/>
  <c r="K87" i="6"/>
  <c r="D87" i="6"/>
  <c r="E88" i="6"/>
  <c r="F88" i="6"/>
  <c r="G88" i="6"/>
  <c r="H88" i="6"/>
  <c r="I88" i="6"/>
  <c r="J88" i="6"/>
  <c r="K88" i="6"/>
  <c r="D88" i="6"/>
  <c r="E89" i="6"/>
  <c r="F89" i="6"/>
  <c r="G89" i="6"/>
  <c r="H89" i="6"/>
  <c r="I89" i="6"/>
  <c r="J89" i="6"/>
  <c r="K89" i="6"/>
  <c r="D89" i="6"/>
  <c r="E90" i="6"/>
  <c r="F90" i="6"/>
  <c r="G90" i="6"/>
  <c r="H90" i="6"/>
  <c r="I90" i="6"/>
  <c r="J90" i="6"/>
  <c r="K90" i="6"/>
  <c r="D90" i="6"/>
  <c r="E91" i="6"/>
  <c r="F91" i="6"/>
  <c r="G91" i="6"/>
  <c r="H91" i="6"/>
  <c r="I91" i="6"/>
  <c r="J91" i="6"/>
  <c r="K91" i="6"/>
  <c r="D91" i="6"/>
  <c r="E92" i="6"/>
  <c r="F92" i="6"/>
  <c r="G92" i="6"/>
  <c r="H92" i="6"/>
  <c r="I92" i="6"/>
  <c r="J92" i="6"/>
  <c r="K92" i="6"/>
  <c r="D92" i="6"/>
  <c r="F63" i="6"/>
  <c r="G63" i="6"/>
  <c r="H63" i="6"/>
  <c r="I63" i="6"/>
  <c r="J63" i="6"/>
  <c r="K63" i="6"/>
  <c r="E63" i="6"/>
  <c r="D63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E62" i="6"/>
  <c r="F62" i="6"/>
  <c r="G62" i="6"/>
  <c r="H62" i="6"/>
  <c r="I62" i="6"/>
  <c r="J62" i="6"/>
  <c r="K62" i="6"/>
  <c r="D62" i="6"/>
  <c r="E34" i="6"/>
  <c r="F34" i="6"/>
  <c r="G34" i="6"/>
  <c r="H34" i="6"/>
  <c r="I34" i="6"/>
  <c r="J34" i="6"/>
  <c r="K34" i="6"/>
  <c r="D34" i="6"/>
  <c r="E35" i="6"/>
  <c r="F35" i="6"/>
  <c r="G35" i="6"/>
  <c r="H35" i="6"/>
  <c r="I35" i="6"/>
  <c r="J35" i="6"/>
  <c r="K35" i="6"/>
  <c r="D35" i="6"/>
  <c r="E36" i="6"/>
  <c r="F36" i="6"/>
  <c r="G36" i="6"/>
  <c r="H36" i="6"/>
  <c r="I36" i="6"/>
  <c r="J36" i="6"/>
  <c r="K36" i="6"/>
  <c r="D36" i="6"/>
  <c r="E37" i="6"/>
  <c r="F37" i="6"/>
  <c r="G37" i="6"/>
  <c r="H37" i="6"/>
  <c r="I37" i="6"/>
  <c r="J37" i="6"/>
  <c r="K37" i="6"/>
  <c r="D37" i="6"/>
  <c r="E38" i="6"/>
  <c r="F38" i="6"/>
  <c r="G38" i="6"/>
  <c r="H38" i="6"/>
  <c r="I38" i="6"/>
  <c r="J38" i="6"/>
  <c r="K38" i="6"/>
  <c r="D38" i="6"/>
  <c r="E39" i="6"/>
  <c r="F39" i="6"/>
  <c r="G39" i="6"/>
  <c r="H39" i="6"/>
  <c r="I39" i="6"/>
  <c r="J39" i="6"/>
  <c r="K39" i="6"/>
  <c r="D39" i="6"/>
  <c r="E40" i="6"/>
  <c r="F40" i="6"/>
  <c r="G40" i="6"/>
  <c r="H40" i="6"/>
  <c r="I40" i="6"/>
  <c r="J40" i="6"/>
  <c r="K40" i="6"/>
  <c r="D40" i="6"/>
  <c r="E41" i="6"/>
  <c r="F41" i="6"/>
  <c r="G41" i="6"/>
  <c r="H41" i="6"/>
  <c r="I41" i="6"/>
  <c r="J41" i="6"/>
  <c r="K41" i="6"/>
  <c r="D41" i="6"/>
  <c r="E42" i="6"/>
  <c r="F42" i="6"/>
  <c r="G42" i="6"/>
  <c r="H42" i="6"/>
  <c r="I42" i="6"/>
  <c r="J42" i="6"/>
  <c r="K42" i="6"/>
  <c r="D42" i="6"/>
  <c r="E43" i="6"/>
  <c r="F43" i="6"/>
  <c r="G43" i="6"/>
  <c r="H43" i="6"/>
  <c r="I43" i="6"/>
  <c r="J43" i="6"/>
  <c r="K43" i="6"/>
  <c r="D43" i="6"/>
  <c r="E44" i="6"/>
  <c r="F44" i="6"/>
  <c r="G44" i="6"/>
  <c r="H44" i="6"/>
  <c r="I44" i="6"/>
  <c r="J44" i="6"/>
  <c r="K44" i="6"/>
  <c r="D44" i="6"/>
  <c r="E45" i="6"/>
  <c r="F45" i="6"/>
  <c r="G45" i="6"/>
  <c r="H45" i="6"/>
  <c r="I45" i="6"/>
  <c r="J45" i="6"/>
  <c r="K45" i="6"/>
  <c r="D45" i="6"/>
  <c r="E46" i="6"/>
  <c r="F46" i="6"/>
  <c r="G46" i="6"/>
  <c r="H46" i="6"/>
  <c r="I46" i="6"/>
  <c r="J46" i="6"/>
  <c r="K46" i="6"/>
  <c r="D46" i="6"/>
  <c r="E47" i="6"/>
  <c r="F47" i="6"/>
  <c r="G47" i="6"/>
  <c r="H47" i="6"/>
  <c r="I47" i="6"/>
  <c r="J47" i="6"/>
  <c r="K47" i="6"/>
  <c r="D47" i="6"/>
  <c r="E48" i="6"/>
  <c r="F48" i="6"/>
  <c r="G48" i="6"/>
  <c r="H48" i="6"/>
  <c r="I48" i="6"/>
  <c r="J48" i="6"/>
  <c r="K48" i="6"/>
  <c r="D48" i="6"/>
  <c r="E49" i="6"/>
  <c r="F49" i="6"/>
  <c r="G49" i="6"/>
  <c r="H49" i="6"/>
  <c r="I49" i="6"/>
  <c r="J49" i="6"/>
  <c r="K49" i="6"/>
  <c r="D49" i="6"/>
  <c r="E50" i="6"/>
  <c r="F50" i="6"/>
  <c r="G50" i="6"/>
  <c r="H50" i="6"/>
  <c r="I50" i="6"/>
  <c r="J50" i="6"/>
  <c r="K50" i="6"/>
  <c r="D50" i="6"/>
  <c r="E51" i="6"/>
  <c r="F51" i="6"/>
  <c r="G51" i="6"/>
  <c r="H51" i="6"/>
  <c r="I51" i="6"/>
  <c r="J51" i="6"/>
  <c r="K51" i="6"/>
  <c r="D51" i="6"/>
  <c r="E52" i="6"/>
  <c r="F52" i="6"/>
  <c r="G52" i="6"/>
  <c r="H52" i="6"/>
  <c r="I52" i="6"/>
  <c r="J52" i="6"/>
  <c r="K52" i="6"/>
  <c r="D52" i="6"/>
  <c r="E53" i="6"/>
  <c r="F53" i="6"/>
  <c r="G53" i="6"/>
  <c r="H53" i="6"/>
  <c r="I53" i="6"/>
  <c r="J53" i="6"/>
  <c r="K53" i="6"/>
  <c r="D53" i="6"/>
  <c r="E54" i="6"/>
  <c r="F54" i="6"/>
  <c r="G54" i="6"/>
  <c r="H54" i="6"/>
  <c r="I54" i="6"/>
  <c r="J54" i="6"/>
  <c r="K54" i="6"/>
  <c r="D54" i="6"/>
  <c r="E55" i="6"/>
  <c r="F55" i="6"/>
  <c r="G55" i="6"/>
  <c r="H55" i="6"/>
  <c r="I55" i="6"/>
  <c r="J55" i="6"/>
  <c r="K55" i="6"/>
  <c r="D55" i="6"/>
  <c r="E56" i="6"/>
  <c r="F56" i="6"/>
  <c r="G56" i="6"/>
  <c r="H56" i="6"/>
  <c r="I56" i="6"/>
  <c r="J56" i="6"/>
  <c r="K56" i="6"/>
  <c r="D56" i="6"/>
  <c r="E57" i="6"/>
  <c r="F57" i="6"/>
  <c r="G57" i="6"/>
  <c r="H57" i="6"/>
  <c r="I57" i="6"/>
  <c r="J57" i="6"/>
  <c r="K57" i="6"/>
  <c r="D57" i="6"/>
  <c r="E58" i="6"/>
  <c r="F58" i="6"/>
  <c r="G58" i="6"/>
  <c r="H58" i="6"/>
  <c r="I58" i="6"/>
  <c r="J58" i="6"/>
  <c r="K58" i="6"/>
  <c r="D58" i="6"/>
  <c r="E59" i="6"/>
  <c r="F59" i="6"/>
  <c r="G59" i="6"/>
  <c r="H59" i="6"/>
  <c r="I59" i="6"/>
  <c r="J59" i="6"/>
  <c r="K59" i="6"/>
  <c r="D59" i="6"/>
  <c r="E60" i="6"/>
  <c r="F60" i="6"/>
  <c r="G60" i="6"/>
  <c r="H60" i="6"/>
  <c r="I60" i="6"/>
  <c r="J60" i="6"/>
  <c r="K60" i="6"/>
  <c r="D60" i="6"/>
  <c r="E61" i="6"/>
  <c r="F61" i="6"/>
  <c r="G61" i="6"/>
  <c r="H61" i="6"/>
  <c r="I61" i="6"/>
  <c r="J61" i="6"/>
  <c r="K61" i="6"/>
  <c r="D61" i="6"/>
  <c r="F33" i="6"/>
  <c r="G33" i="6"/>
  <c r="H33" i="6"/>
  <c r="E33" i="6"/>
  <c r="I33" i="6"/>
  <c r="J33" i="6"/>
  <c r="K33" i="6"/>
  <c r="D33" i="6"/>
  <c r="C32" i="3"/>
  <c r="C59" i="3"/>
  <c r="C149" i="3"/>
  <c r="C95" i="3"/>
  <c r="C23" i="3"/>
  <c r="C230" i="3"/>
  <c r="C41" i="3"/>
  <c r="C265" i="3"/>
  <c r="C5" i="3"/>
  <c r="C131" i="3"/>
  <c r="C167" i="3"/>
  <c r="C77" i="3"/>
  <c r="C212" i="3"/>
  <c r="C140" i="3"/>
  <c r="C86" i="3"/>
  <c r="C158" i="3"/>
  <c r="C185" i="3"/>
  <c r="C194" i="3"/>
  <c r="C104" i="3"/>
  <c r="C113" i="3"/>
  <c r="C176" i="3"/>
  <c r="C239" i="3"/>
  <c r="C50" i="3"/>
  <c r="C221" i="3"/>
  <c r="C14" i="3"/>
  <c r="C247" i="3"/>
  <c r="C203" i="3"/>
  <c r="C256" i="3"/>
  <c r="C68" i="3"/>
  <c r="C94" i="3"/>
  <c r="C103" i="3"/>
  <c r="C112" i="3"/>
  <c r="C121" i="3"/>
  <c r="C122" i="3"/>
  <c r="D122" i="3"/>
  <c r="F122" i="3"/>
  <c r="G122" i="3"/>
  <c r="H122" i="3"/>
  <c r="I122" i="3"/>
  <c r="E122" i="3"/>
  <c r="D59" i="3"/>
  <c r="F59" i="3"/>
  <c r="G59" i="3"/>
  <c r="H59" i="3"/>
  <c r="I59" i="3"/>
  <c r="E59" i="3"/>
  <c r="D149" i="3"/>
  <c r="F149" i="3"/>
  <c r="G149" i="3"/>
  <c r="H149" i="3"/>
  <c r="I149" i="3"/>
  <c r="E149" i="3"/>
  <c r="D95" i="3"/>
  <c r="F95" i="3"/>
  <c r="G95" i="3"/>
  <c r="H95" i="3"/>
  <c r="I95" i="3"/>
  <c r="E95" i="3"/>
  <c r="D23" i="3"/>
  <c r="F23" i="3"/>
  <c r="G23" i="3"/>
  <c r="H23" i="3"/>
  <c r="I23" i="3"/>
  <c r="E23" i="3"/>
  <c r="D230" i="3"/>
  <c r="F230" i="3"/>
  <c r="G230" i="3"/>
  <c r="H230" i="3"/>
  <c r="I230" i="3"/>
  <c r="E230" i="3"/>
  <c r="D41" i="3"/>
  <c r="F41" i="3"/>
  <c r="G41" i="3"/>
  <c r="H41" i="3"/>
  <c r="I41" i="3"/>
  <c r="E41" i="3"/>
  <c r="D265" i="3"/>
  <c r="F265" i="3"/>
  <c r="G265" i="3"/>
  <c r="H265" i="3"/>
  <c r="I265" i="3"/>
  <c r="E265" i="3"/>
  <c r="D5" i="3"/>
  <c r="F5" i="3"/>
  <c r="G5" i="3"/>
  <c r="H5" i="3"/>
  <c r="I5" i="3"/>
  <c r="E5" i="3"/>
  <c r="D131" i="3"/>
  <c r="F131" i="3"/>
  <c r="G131" i="3"/>
  <c r="H131" i="3"/>
  <c r="I131" i="3"/>
  <c r="E131" i="3"/>
  <c r="D167" i="3"/>
  <c r="F167" i="3"/>
  <c r="G167" i="3"/>
  <c r="H167" i="3"/>
  <c r="I167" i="3"/>
  <c r="E167" i="3"/>
  <c r="D77" i="3"/>
  <c r="F77" i="3"/>
  <c r="G77" i="3"/>
  <c r="H77" i="3"/>
  <c r="I77" i="3"/>
  <c r="E77" i="3"/>
  <c r="D212" i="3"/>
  <c r="F212" i="3"/>
  <c r="G212" i="3"/>
  <c r="H212" i="3"/>
  <c r="I212" i="3"/>
  <c r="E212" i="3"/>
  <c r="D140" i="3"/>
  <c r="F140" i="3"/>
  <c r="G140" i="3"/>
  <c r="H140" i="3"/>
  <c r="I140" i="3"/>
  <c r="E140" i="3"/>
  <c r="D86" i="3"/>
  <c r="F86" i="3"/>
  <c r="G86" i="3"/>
  <c r="H86" i="3"/>
  <c r="I86" i="3"/>
  <c r="E86" i="3"/>
  <c r="D158" i="3"/>
  <c r="F158" i="3"/>
  <c r="G158" i="3"/>
  <c r="H158" i="3"/>
  <c r="I158" i="3"/>
  <c r="E158" i="3"/>
  <c r="D185" i="3"/>
  <c r="F185" i="3"/>
  <c r="G185" i="3"/>
  <c r="H185" i="3"/>
  <c r="I185" i="3"/>
  <c r="E185" i="3"/>
  <c r="D194" i="3"/>
  <c r="F194" i="3"/>
  <c r="G194" i="3"/>
  <c r="H194" i="3"/>
  <c r="I194" i="3"/>
  <c r="E194" i="3"/>
  <c r="D104" i="3"/>
  <c r="F104" i="3"/>
  <c r="G104" i="3"/>
  <c r="H104" i="3"/>
  <c r="I104" i="3"/>
  <c r="E104" i="3"/>
  <c r="D113" i="3"/>
  <c r="F113" i="3"/>
  <c r="G113" i="3"/>
  <c r="H113" i="3"/>
  <c r="I113" i="3"/>
  <c r="E113" i="3"/>
  <c r="D176" i="3"/>
  <c r="F176" i="3"/>
  <c r="G176" i="3"/>
  <c r="H176" i="3"/>
  <c r="I176" i="3"/>
  <c r="E176" i="3"/>
  <c r="D239" i="3"/>
  <c r="F239" i="3"/>
  <c r="G239" i="3"/>
  <c r="H239" i="3"/>
  <c r="I239" i="3"/>
  <c r="E239" i="3"/>
  <c r="D50" i="3"/>
  <c r="F50" i="3"/>
  <c r="G50" i="3"/>
  <c r="H50" i="3"/>
  <c r="I50" i="3"/>
  <c r="E50" i="3"/>
  <c r="D221" i="3"/>
  <c r="F221" i="3"/>
  <c r="G221" i="3"/>
  <c r="H221" i="3"/>
  <c r="I221" i="3"/>
  <c r="E221" i="3"/>
  <c r="D14" i="3"/>
  <c r="F14" i="3"/>
  <c r="G14" i="3"/>
  <c r="H14" i="3"/>
  <c r="I14" i="3"/>
  <c r="E14" i="3"/>
  <c r="D247" i="3"/>
  <c r="F247" i="3"/>
  <c r="G247" i="3"/>
  <c r="H247" i="3"/>
  <c r="I247" i="3"/>
  <c r="E247" i="3"/>
  <c r="D203" i="3"/>
  <c r="F203" i="3"/>
  <c r="G203" i="3"/>
  <c r="H203" i="3"/>
  <c r="I203" i="3"/>
  <c r="E203" i="3"/>
  <c r="D256" i="3"/>
  <c r="F256" i="3"/>
  <c r="G256" i="3"/>
  <c r="H256" i="3"/>
  <c r="I256" i="3"/>
  <c r="E256" i="3"/>
  <c r="D68" i="3"/>
  <c r="F68" i="3"/>
  <c r="G68" i="3"/>
  <c r="H68" i="3"/>
  <c r="I68" i="3"/>
  <c r="E68" i="3"/>
  <c r="G32" i="3"/>
  <c r="H32" i="3"/>
  <c r="I32" i="3"/>
  <c r="F32" i="3"/>
  <c r="D32" i="3"/>
  <c r="C31" i="3"/>
  <c r="C58" i="3"/>
  <c r="C148" i="3"/>
  <c r="C22" i="3"/>
  <c r="C229" i="3"/>
  <c r="C40" i="3"/>
  <c r="C264" i="3"/>
  <c r="C4" i="3"/>
  <c r="C130" i="3"/>
  <c r="C166" i="3"/>
  <c r="C76" i="3"/>
  <c r="C211" i="3"/>
  <c r="C139" i="3"/>
  <c r="C85" i="3"/>
  <c r="C157" i="3"/>
  <c r="C184" i="3"/>
  <c r="C193" i="3"/>
  <c r="C175" i="3"/>
  <c r="C238" i="3"/>
  <c r="C49" i="3"/>
  <c r="C220" i="3"/>
  <c r="C13" i="3"/>
  <c r="C246" i="3"/>
  <c r="C202" i="3"/>
  <c r="C255" i="3"/>
  <c r="C67" i="3"/>
  <c r="D121" i="3"/>
  <c r="F121" i="3"/>
  <c r="G121" i="3"/>
  <c r="H121" i="3"/>
  <c r="I121" i="3"/>
  <c r="E121" i="3"/>
  <c r="D58" i="3"/>
  <c r="F58" i="3"/>
  <c r="G58" i="3"/>
  <c r="H58" i="3"/>
  <c r="I58" i="3"/>
  <c r="E58" i="3"/>
  <c r="D148" i="3"/>
  <c r="F148" i="3"/>
  <c r="G148" i="3"/>
  <c r="H148" i="3"/>
  <c r="I148" i="3"/>
  <c r="E148" i="3"/>
  <c r="D94" i="3"/>
  <c r="F94" i="3"/>
  <c r="G94" i="3"/>
  <c r="H94" i="3"/>
  <c r="I94" i="3"/>
  <c r="E94" i="3"/>
  <c r="D22" i="3"/>
  <c r="F22" i="3"/>
  <c r="G22" i="3"/>
  <c r="H22" i="3"/>
  <c r="I22" i="3"/>
  <c r="E22" i="3"/>
  <c r="D229" i="3"/>
  <c r="F229" i="3"/>
  <c r="G229" i="3"/>
  <c r="H229" i="3"/>
  <c r="I229" i="3"/>
  <c r="E229" i="3"/>
  <c r="D40" i="3"/>
  <c r="F40" i="3"/>
  <c r="G40" i="3"/>
  <c r="H40" i="3"/>
  <c r="I40" i="3"/>
  <c r="E40" i="3"/>
  <c r="D264" i="3"/>
  <c r="F264" i="3"/>
  <c r="G264" i="3"/>
  <c r="H264" i="3"/>
  <c r="I264" i="3"/>
  <c r="E264" i="3"/>
  <c r="D4" i="3"/>
  <c r="F4" i="3"/>
  <c r="G4" i="3"/>
  <c r="H4" i="3"/>
  <c r="I4" i="3"/>
  <c r="E4" i="3"/>
  <c r="D130" i="3"/>
  <c r="F130" i="3"/>
  <c r="G130" i="3"/>
  <c r="H130" i="3"/>
  <c r="I130" i="3"/>
  <c r="E130" i="3"/>
  <c r="D166" i="3"/>
  <c r="F166" i="3"/>
  <c r="G166" i="3"/>
  <c r="H166" i="3"/>
  <c r="I166" i="3"/>
  <c r="E166" i="3"/>
  <c r="D76" i="3"/>
  <c r="F76" i="3"/>
  <c r="G76" i="3"/>
  <c r="H76" i="3"/>
  <c r="I76" i="3"/>
  <c r="E76" i="3"/>
  <c r="D211" i="3"/>
  <c r="F211" i="3"/>
  <c r="G211" i="3"/>
  <c r="H211" i="3"/>
  <c r="I211" i="3"/>
  <c r="E211" i="3"/>
  <c r="D139" i="3"/>
  <c r="F139" i="3"/>
  <c r="G139" i="3"/>
  <c r="H139" i="3"/>
  <c r="I139" i="3"/>
  <c r="E139" i="3"/>
  <c r="D85" i="3"/>
  <c r="F85" i="3"/>
  <c r="G85" i="3"/>
  <c r="H85" i="3"/>
  <c r="I85" i="3"/>
  <c r="E85" i="3"/>
  <c r="D157" i="3"/>
  <c r="F157" i="3"/>
  <c r="G157" i="3"/>
  <c r="H157" i="3"/>
  <c r="I157" i="3"/>
  <c r="E157" i="3"/>
  <c r="D184" i="3"/>
  <c r="F184" i="3"/>
  <c r="G184" i="3"/>
  <c r="H184" i="3"/>
  <c r="I184" i="3"/>
  <c r="E184" i="3"/>
  <c r="D193" i="3"/>
  <c r="F193" i="3"/>
  <c r="G193" i="3"/>
  <c r="H193" i="3"/>
  <c r="I193" i="3"/>
  <c r="E193" i="3"/>
  <c r="D103" i="3"/>
  <c r="F103" i="3"/>
  <c r="G103" i="3"/>
  <c r="H103" i="3"/>
  <c r="I103" i="3"/>
  <c r="E103" i="3"/>
  <c r="D112" i="3"/>
  <c r="F112" i="3"/>
  <c r="G112" i="3"/>
  <c r="H112" i="3"/>
  <c r="I112" i="3"/>
  <c r="E112" i="3"/>
  <c r="D175" i="3"/>
  <c r="F175" i="3"/>
  <c r="G175" i="3"/>
  <c r="H175" i="3"/>
  <c r="I175" i="3"/>
  <c r="E175" i="3"/>
  <c r="D238" i="3"/>
  <c r="F238" i="3"/>
  <c r="G238" i="3"/>
  <c r="H238" i="3"/>
  <c r="I238" i="3"/>
  <c r="E238" i="3"/>
  <c r="D49" i="3"/>
  <c r="F49" i="3"/>
  <c r="G49" i="3"/>
  <c r="H49" i="3"/>
  <c r="I49" i="3"/>
  <c r="E49" i="3"/>
  <c r="D220" i="3"/>
  <c r="F220" i="3"/>
  <c r="G220" i="3"/>
  <c r="H220" i="3"/>
  <c r="I220" i="3"/>
  <c r="E220" i="3"/>
  <c r="D13" i="3"/>
  <c r="F13" i="3"/>
  <c r="G13" i="3"/>
  <c r="H13" i="3"/>
  <c r="I13" i="3"/>
  <c r="E13" i="3"/>
  <c r="D246" i="3"/>
  <c r="F246" i="3"/>
  <c r="G246" i="3"/>
  <c r="H246" i="3"/>
  <c r="I246" i="3"/>
  <c r="E246" i="3"/>
  <c r="D202" i="3"/>
  <c r="F202" i="3"/>
  <c r="G202" i="3"/>
  <c r="H202" i="3"/>
  <c r="I202" i="3"/>
  <c r="E202" i="3"/>
  <c r="D255" i="3"/>
  <c r="F255" i="3"/>
  <c r="G255" i="3"/>
  <c r="H255" i="3"/>
  <c r="I255" i="3"/>
  <c r="E255" i="3"/>
  <c r="D67" i="3"/>
  <c r="F67" i="3"/>
  <c r="G67" i="3"/>
  <c r="H67" i="3"/>
  <c r="I67" i="3"/>
  <c r="E67" i="3"/>
  <c r="G31" i="3"/>
  <c r="H31" i="3"/>
  <c r="I31" i="3"/>
  <c r="F31" i="3"/>
  <c r="D31" i="3"/>
  <c r="D32" i="1"/>
  <c r="E32" i="1"/>
  <c r="G32" i="1"/>
  <c r="H32" i="1"/>
  <c r="I32" i="1"/>
  <c r="J32" i="1"/>
  <c r="F32" i="1"/>
  <c r="D59" i="1"/>
  <c r="E59" i="1"/>
  <c r="G59" i="1"/>
  <c r="H59" i="1"/>
  <c r="I59" i="1"/>
  <c r="J59" i="1"/>
  <c r="D167" i="1"/>
  <c r="Q167" i="1"/>
  <c r="E167" i="1"/>
  <c r="G167" i="1"/>
  <c r="H167" i="1"/>
  <c r="I167" i="1"/>
  <c r="J167" i="1"/>
  <c r="F167" i="1"/>
  <c r="D95" i="1"/>
  <c r="E95" i="1"/>
  <c r="G95" i="1"/>
  <c r="H95" i="1"/>
  <c r="I95" i="1"/>
  <c r="J95" i="1"/>
  <c r="D23" i="1"/>
  <c r="E23" i="1"/>
  <c r="G23" i="1"/>
  <c r="H23" i="1"/>
  <c r="I23" i="1"/>
  <c r="J23" i="1"/>
  <c r="F23" i="1"/>
  <c r="D257" i="1"/>
  <c r="E257" i="1"/>
  <c r="G257" i="1"/>
  <c r="H257" i="1"/>
  <c r="I257" i="1"/>
  <c r="J257" i="1"/>
  <c r="D41" i="1"/>
  <c r="E41" i="1"/>
  <c r="G41" i="1"/>
  <c r="H41" i="1"/>
  <c r="I41" i="1"/>
  <c r="J41" i="1"/>
  <c r="D292" i="1"/>
  <c r="E292" i="1"/>
  <c r="G292" i="1"/>
  <c r="H292" i="1"/>
  <c r="I292" i="1"/>
  <c r="J292" i="1"/>
  <c r="D5" i="1"/>
  <c r="E5" i="1"/>
  <c r="G5" i="1"/>
  <c r="H5" i="1"/>
  <c r="I5" i="1"/>
  <c r="J5" i="1"/>
  <c r="D149" i="1"/>
  <c r="Q149" i="1"/>
  <c r="E149" i="1"/>
  <c r="G149" i="1"/>
  <c r="H149" i="1"/>
  <c r="I149" i="1"/>
  <c r="J149" i="1"/>
  <c r="D185" i="1"/>
  <c r="Q185" i="1"/>
  <c r="E185" i="1"/>
  <c r="G185" i="1"/>
  <c r="H185" i="1"/>
  <c r="I185" i="1"/>
  <c r="J185" i="1"/>
  <c r="D77" i="1"/>
  <c r="E77" i="1"/>
  <c r="G77" i="1"/>
  <c r="H77" i="1"/>
  <c r="I77" i="1"/>
  <c r="J77" i="1"/>
  <c r="D230" i="1"/>
  <c r="E230" i="1"/>
  <c r="G230" i="1"/>
  <c r="H230" i="1"/>
  <c r="I230" i="1"/>
  <c r="J230" i="1"/>
  <c r="F230" i="1"/>
  <c r="D158" i="1"/>
  <c r="Q158" i="1"/>
  <c r="E158" i="1"/>
  <c r="G158" i="1"/>
  <c r="H158" i="1"/>
  <c r="I158" i="1"/>
  <c r="J158" i="1"/>
  <c r="D86" i="1"/>
  <c r="E86" i="1"/>
  <c r="G86" i="1"/>
  <c r="H86" i="1"/>
  <c r="I86" i="1"/>
  <c r="J86" i="1"/>
  <c r="D176" i="1"/>
  <c r="Q176" i="1"/>
  <c r="E176" i="1"/>
  <c r="G176" i="1"/>
  <c r="H176" i="1"/>
  <c r="I176" i="1"/>
  <c r="J176" i="1"/>
  <c r="D203" i="1"/>
  <c r="Q203" i="1"/>
  <c r="E203" i="1"/>
  <c r="G203" i="1"/>
  <c r="H203" i="1"/>
  <c r="I203" i="1"/>
  <c r="J203" i="1"/>
  <c r="D212" i="1"/>
  <c r="Q212" i="1"/>
  <c r="E212" i="1"/>
  <c r="G212" i="1"/>
  <c r="H212" i="1"/>
  <c r="I212" i="1"/>
  <c r="J212" i="1"/>
  <c r="F212" i="1"/>
  <c r="D104" i="1"/>
  <c r="E104" i="1"/>
  <c r="G104" i="1"/>
  <c r="H104" i="1"/>
  <c r="I104" i="1"/>
  <c r="J104" i="1"/>
  <c r="D113" i="1"/>
  <c r="E113" i="1"/>
  <c r="G113" i="1"/>
  <c r="H113" i="1"/>
  <c r="I113" i="1"/>
  <c r="J113" i="1"/>
  <c r="F113" i="1"/>
  <c r="D194" i="1"/>
  <c r="Q194" i="1"/>
  <c r="E194" i="1"/>
  <c r="G194" i="1"/>
  <c r="H194" i="1"/>
  <c r="I194" i="1"/>
  <c r="J194" i="1"/>
  <c r="F194" i="1"/>
  <c r="D266" i="1"/>
  <c r="E266" i="1"/>
  <c r="G266" i="1"/>
  <c r="H266" i="1"/>
  <c r="I266" i="1"/>
  <c r="J266" i="1"/>
  <c r="D50" i="1"/>
  <c r="E50" i="1"/>
  <c r="G50" i="1"/>
  <c r="H50" i="1"/>
  <c r="I50" i="1"/>
  <c r="J50" i="1"/>
  <c r="D248" i="1"/>
  <c r="E248" i="1"/>
  <c r="G248" i="1"/>
  <c r="H248" i="1"/>
  <c r="I248" i="1"/>
  <c r="J248" i="1"/>
  <c r="D14" i="1"/>
  <c r="E14" i="1"/>
  <c r="G14" i="1"/>
  <c r="H14" i="1"/>
  <c r="I14" i="1"/>
  <c r="J14" i="1"/>
  <c r="D239" i="1"/>
  <c r="E239" i="1"/>
  <c r="G239" i="1"/>
  <c r="H239" i="1"/>
  <c r="I239" i="1"/>
  <c r="J239" i="1"/>
  <c r="D274" i="1"/>
  <c r="E274" i="1"/>
  <c r="G274" i="1"/>
  <c r="H274" i="1"/>
  <c r="I274" i="1"/>
  <c r="J274" i="1"/>
  <c r="D221" i="1"/>
  <c r="Q221" i="1"/>
  <c r="E221" i="1"/>
  <c r="G221" i="1"/>
  <c r="H221" i="1"/>
  <c r="I221" i="1"/>
  <c r="J221" i="1"/>
  <c r="D283" i="1"/>
  <c r="E283" i="1"/>
  <c r="G283" i="1"/>
  <c r="H283" i="1"/>
  <c r="I283" i="1"/>
  <c r="J283" i="1"/>
  <c r="F283" i="1"/>
  <c r="D68" i="1"/>
  <c r="E68" i="1"/>
  <c r="G68" i="1"/>
  <c r="H68" i="1"/>
  <c r="I68" i="1"/>
  <c r="J68" i="1"/>
  <c r="F68" i="1"/>
  <c r="D140" i="1"/>
  <c r="Q140" i="1"/>
  <c r="E140" i="1"/>
  <c r="G140" i="1"/>
  <c r="H140" i="1"/>
  <c r="I140" i="1"/>
  <c r="J140" i="1"/>
  <c r="F140" i="1"/>
  <c r="E131" i="1"/>
  <c r="G131" i="1"/>
  <c r="H131" i="1"/>
  <c r="I131" i="1"/>
  <c r="J131" i="1"/>
  <c r="E122" i="1"/>
  <c r="G122" i="1"/>
  <c r="H122" i="1"/>
  <c r="I122" i="1"/>
  <c r="D122" i="1"/>
  <c r="J122" i="1"/>
  <c r="F122" i="1"/>
  <c r="D103" i="1"/>
  <c r="D112" i="1"/>
  <c r="D121" i="1"/>
  <c r="D131" i="1"/>
  <c r="F131" i="1"/>
  <c r="D31" i="1"/>
  <c r="E31" i="1"/>
  <c r="G31" i="1"/>
  <c r="H31" i="1"/>
  <c r="I31" i="1"/>
  <c r="J31" i="1"/>
  <c r="D58" i="1"/>
  <c r="E58" i="1"/>
  <c r="G58" i="1"/>
  <c r="H58" i="1"/>
  <c r="I58" i="1"/>
  <c r="J58" i="1"/>
  <c r="D166" i="1"/>
  <c r="Q166" i="1"/>
  <c r="E166" i="1"/>
  <c r="G166" i="1"/>
  <c r="H166" i="1"/>
  <c r="I166" i="1"/>
  <c r="J166" i="1"/>
  <c r="F166" i="1"/>
  <c r="D94" i="1"/>
  <c r="E94" i="1"/>
  <c r="G94" i="1"/>
  <c r="H94" i="1"/>
  <c r="I94" i="1"/>
  <c r="J94" i="1"/>
  <c r="F94" i="1"/>
  <c r="D22" i="1"/>
  <c r="E22" i="1"/>
  <c r="G22" i="1"/>
  <c r="H22" i="1"/>
  <c r="I22" i="1"/>
  <c r="J22" i="1"/>
  <c r="D256" i="1"/>
  <c r="E256" i="1"/>
  <c r="G256" i="1"/>
  <c r="H256" i="1"/>
  <c r="I256" i="1"/>
  <c r="J256" i="1"/>
  <c r="D40" i="1"/>
  <c r="E40" i="1"/>
  <c r="G40" i="1"/>
  <c r="H40" i="1"/>
  <c r="I40" i="1"/>
  <c r="J40" i="1"/>
  <c r="D291" i="1"/>
  <c r="E291" i="1"/>
  <c r="G291" i="1"/>
  <c r="H291" i="1"/>
  <c r="I291" i="1"/>
  <c r="J291" i="1"/>
  <c r="D4" i="1"/>
  <c r="E4" i="1"/>
  <c r="G4" i="1"/>
  <c r="H4" i="1"/>
  <c r="I4" i="1"/>
  <c r="J4" i="1"/>
  <c r="D148" i="1"/>
  <c r="Q148" i="1"/>
  <c r="E148" i="1"/>
  <c r="G148" i="1"/>
  <c r="H148" i="1"/>
  <c r="I148" i="1"/>
  <c r="J148" i="1"/>
  <c r="D184" i="1"/>
  <c r="Q184" i="1"/>
  <c r="E184" i="1"/>
  <c r="G184" i="1"/>
  <c r="H184" i="1"/>
  <c r="I184" i="1"/>
  <c r="J184" i="1"/>
  <c r="D76" i="1"/>
  <c r="E76" i="1"/>
  <c r="G76" i="1"/>
  <c r="H76" i="1"/>
  <c r="I76" i="1"/>
  <c r="J76" i="1"/>
  <c r="F76" i="1"/>
  <c r="D229" i="1"/>
  <c r="E229" i="1"/>
  <c r="G229" i="1"/>
  <c r="H229" i="1"/>
  <c r="I229" i="1"/>
  <c r="J229" i="1"/>
  <c r="F229" i="1"/>
  <c r="D157" i="1"/>
  <c r="Q157" i="1"/>
  <c r="E157" i="1"/>
  <c r="G157" i="1"/>
  <c r="H157" i="1"/>
  <c r="I157" i="1"/>
  <c r="J157" i="1"/>
  <c r="F157" i="1"/>
  <c r="D85" i="1"/>
  <c r="E85" i="1"/>
  <c r="G85" i="1"/>
  <c r="H85" i="1"/>
  <c r="I85" i="1"/>
  <c r="J85" i="1"/>
  <c r="D175" i="1"/>
  <c r="Q175" i="1"/>
  <c r="E175" i="1"/>
  <c r="G175" i="1"/>
  <c r="H175" i="1"/>
  <c r="I175" i="1"/>
  <c r="J175" i="1"/>
  <c r="D202" i="1"/>
  <c r="Q202" i="1"/>
  <c r="E202" i="1"/>
  <c r="G202" i="1"/>
  <c r="H202" i="1"/>
  <c r="I202" i="1"/>
  <c r="J202" i="1"/>
  <c r="D211" i="1"/>
  <c r="Q211" i="1"/>
  <c r="E211" i="1"/>
  <c r="G211" i="1"/>
  <c r="H211" i="1"/>
  <c r="I211" i="1"/>
  <c r="J211" i="1"/>
  <c r="F211" i="1"/>
  <c r="E103" i="1"/>
  <c r="G103" i="1"/>
  <c r="H103" i="1"/>
  <c r="I103" i="1"/>
  <c r="J103" i="1"/>
  <c r="E112" i="1"/>
  <c r="G112" i="1"/>
  <c r="H112" i="1"/>
  <c r="I112" i="1"/>
  <c r="J112" i="1"/>
  <c r="F112" i="1"/>
  <c r="D193" i="1"/>
  <c r="Q193" i="1"/>
  <c r="E193" i="1"/>
  <c r="G193" i="1"/>
  <c r="H193" i="1"/>
  <c r="I193" i="1"/>
  <c r="J193" i="1"/>
  <c r="D265" i="1"/>
  <c r="E265" i="1"/>
  <c r="G265" i="1"/>
  <c r="H265" i="1"/>
  <c r="I265" i="1"/>
  <c r="J265" i="1"/>
  <c r="D49" i="1"/>
  <c r="E49" i="1"/>
  <c r="G49" i="1"/>
  <c r="H49" i="1"/>
  <c r="I49" i="1"/>
  <c r="J49" i="1"/>
  <c r="D247" i="1"/>
  <c r="E247" i="1"/>
  <c r="G247" i="1"/>
  <c r="H247" i="1"/>
  <c r="I247" i="1"/>
  <c r="J247" i="1"/>
  <c r="D13" i="1"/>
  <c r="E13" i="1"/>
  <c r="G13" i="1"/>
  <c r="H13" i="1"/>
  <c r="I13" i="1"/>
  <c r="J13" i="1"/>
  <c r="F13" i="1"/>
  <c r="D238" i="1"/>
  <c r="E238" i="1"/>
  <c r="G238" i="1"/>
  <c r="H238" i="1"/>
  <c r="I238" i="1"/>
  <c r="J238" i="1"/>
  <c r="D273" i="1"/>
  <c r="E273" i="1"/>
  <c r="G273" i="1"/>
  <c r="H273" i="1"/>
  <c r="I273" i="1"/>
  <c r="J273" i="1"/>
  <c r="D220" i="1"/>
  <c r="Q220" i="1"/>
  <c r="E220" i="1"/>
  <c r="G220" i="1"/>
  <c r="H220" i="1"/>
  <c r="I220" i="1"/>
  <c r="J220" i="1"/>
  <c r="F220" i="1"/>
  <c r="D282" i="1"/>
  <c r="E282" i="1"/>
  <c r="G282" i="1"/>
  <c r="H282" i="1"/>
  <c r="I282" i="1"/>
  <c r="J282" i="1"/>
  <c r="D67" i="1"/>
  <c r="E67" i="1"/>
  <c r="G67" i="1"/>
  <c r="H67" i="1"/>
  <c r="I67" i="1"/>
  <c r="J67" i="1"/>
  <c r="D139" i="1"/>
  <c r="Q139" i="1"/>
  <c r="E139" i="1"/>
  <c r="G139" i="1"/>
  <c r="H139" i="1"/>
  <c r="I139" i="1"/>
  <c r="J139" i="1"/>
  <c r="F139" i="1"/>
  <c r="E130" i="1"/>
  <c r="G130" i="1"/>
  <c r="H130" i="1"/>
  <c r="I130" i="1"/>
  <c r="J130" i="1"/>
  <c r="H121" i="1"/>
  <c r="I121" i="1"/>
  <c r="J121" i="1"/>
  <c r="G121" i="1"/>
  <c r="E121" i="1"/>
  <c r="F130" i="1"/>
  <c r="Q227" i="1"/>
  <c r="Q226" i="1"/>
  <c r="Q225" i="1"/>
  <c r="Q224" i="1"/>
  <c r="Q223" i="1"/>
  <c r="Q222" i="1"/>
  <c r="Q219" i="1"/>
  <c r="R218" i="1"/>
  <c r="Q216" i="1"/>
  <c r="Q215" i="1"/>
  <c r="Q214" i="1"/>
  <c r="Q213" i="1"/>
  <c r="Q210" i="1"/>
  <c r="Q209" i="1"/>
  <c r="Q208" i="1"/>
  <c r="Q207" i="1"/>
  <c r="Q206" i="1"/>
  <c r="Q205" i="1"/>
  <c r="Q204" i="1"/>
  <c r="Q201" i="1"/>
  <c r="Q200" i="1"/>
  <c r="Q199" i="1"/>
  <c r="Q198" i="1"/>
  <c r="Q197" i="1"/>
  <c r="Q196" i="1"/>
  <c r="Q195" i="1"/>
  <c r="Q192" i="1"/>
  <c r="Q191" i="1"/>
  <c r="Q190" i="1"/>
  <c r="Q189" i="1"/>
  <c r="Q188" i="1"/>
  <c r="Q187" i="1"/>
  <c r="Q186" i="1"/>
  <c r="Q183" i="1"/>
  <c r="Q182" i="1"/>
  <c r="Q181" i="1"/>
  <c r="Q180" i="1"/>
  <c r="Q179" i="1"/>
  <c r="Q178" i="1"/>
  <c r="Q177" i="1"/>
  <c r="Q174" i="1"/>
  <c r="Q173" i="1"/>
  <c r="Q172" i="1"/>
  <c r="Q171" i="1"/>
  <c r="Q170" i="1"/>
  <c r="Q169" i="1"/>
  <c r="Q168" i="1"/>
  <c r="Q165" i="1"/>
  <c r="Q164" i="1"/>
  <c r="Q163" i="1"/>
  <c r="Q162" i="1"/>
  <c r="Q161" i="1"/>
  <c r="Q160" i="1"/>
  <c r="Q159" i="1"/>
  <c r="Q156" i="1"/>
  <c r="Q155" i="1"/>
  <c r="Q154" i="1"/>
  <c r="Q153" i="1"/>
  <c r="Q152" i="1"/>
  <c r="Q151" i="1"/>
  <c r="Q150" i="1"/>
  <c r="Q147" i="1"/>
  <c r="Q146" i="1"/>
  <c r="Q145" i="1"/>
  <c r="Q144" i="1"/>
  <c r="Q143" i="1"/>
  <c r="Q142" i="1"/>
  <c r="Q141" i="1"/>
  <c r="Q138" i="1"/>
  <c r="Q137" i="1"/>
  <c r="Q136" i="1"/>
  <c r="Q135" i="1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54" i="5"/>
  <c r="C55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6" i="5"/>
  <c r="C57" i="5"/>
  <c r="C58" i="5"/>
  <c r="C59" i="5"/>
  <c r="C60" i="5"/>
  <c r="C61" i="5"/>
  <c r="C62" i="5"/>
  <c r="C63" i="5"/>
  <c r="C64" i="5"/>
  <c r="C65" i="5"/>
  <c r="C66" i="5"/>
  <c r="C100" i="5"/>
  <c r="C67" i="5"/>
  <c r="E69" i="5"/>
  <c r="F69" i="5"/>
  <c r="G69" i="5"/>
  <c r="H69" i="5"/>
  <c r="I69" i="5"/>
  <c r="J69" i="5"/>
  <c r="K69" i="5"/>
  <c r="D69" i="5"/>
  <c r="E70" i="5"/>
  <c r="F70" i="5"/>
  <c r="G70" i="5"/>
  <c r="H70" i="5"/>
  <c r="I70" i="5"/>
  <c r="J70" i="5"/>
  <c r="K70" i="5"/>
  <c r="D70" i="5"/>
  <c r="E71" i="5"/>
  <c r="F71" i="5"/>
  <c r="G71" i="5"/>
  <c r="H71" i="5"/>
  <c r="I71" i="5"/>
  <c r="J71" i="5"/>
  <c r="K71" i="5"/>
  <c r="D71" i="5"/>
  <c r="E72" i="5"/>
  <c r="F72" i="5"/>
  <c r="G72" i="5"/>
  <c r="H72" i="5"/>
  <c r="I72" i="5"/>
  <c r="J72" i="5"/>
  <c r="K72" i="5"/>
  <c r="D72" i="5"/>
  <c r="E73" i="5"/>
  <c r="F73" i="5"/>
  <c r="G73" i="5"/>
  <c r="H73" i="5"/>
  <c r="I73" i="5"/>
  <c r="J73" i="5"/>
  <c r="K73" i="5"/>
  <c r="D73" i="5"/>
  <c r="E74" i="5"/>
  <c r="F74" i="5"/>
  <c r="G74" i="5"/>
  <c r="H74" i="5"/>
  <c r="I74" i="5"/>
  <c r="J74" i="5"/>
  <c r="K74" i="5"/>
  <c r="D74" i="5"/>
  <c r="E75" i="5"/>
  <c r="F75" i="5"/>
  <c r="G75" i="5"/>
  <c r="H75" i="5"/>
  <c r="I75" i="5"/>
  <c r="J75" i="5"/>
  <c r="K75" i="5"/>
  <c r="D75" i="5"/>
  <c r="E76" i="5"/>
  <c r="F76" i="5"/>
  <c r="G76" i="5"/>
  <c r="H76" i="5"/>
  <c r="I76" i="5"/>
  <c r="J76" i="5"/>
  <c r="K76" i="5"/>
  <c r="D76" i="5"/>
  <c r="E77" i="5"/>
  <c r="F77" i="5"/>
  <c r="G77" i="5"/>
  <c r="H77" i="5"/>
  <c r="I77" i="5"/>
  <c r="J77" i="5"/>
  <c r="K77" i="5"/>
  <c r="D77" i="5"/>
  <c r="E78" i="5"/>
  <c r="F78" i="5"/>
  <c r="G78" i="5"/>
  <c r="H78" i="5"/>
  <c r="I78" i="5"/>
  <c r="J78" i="5"/>
  <c r="K78" i="5"/>
  <c r="D78" i="5"/>
  <c r="E79" i="5"/>
  <c r="F79" i="5"/>
  <c r="G79" i="5"/>
  <c r="H79" i="5"/>
  <c r="I79" i="5"/>
  <c r="J79" i="5"/>
  <c r="K79" i="5"/>
  <c r="D79" i="5"/>
  <c r="E80" i="5"/>
  <c r="F80" i="5"/>
  <c r="G80" i="5"/>
  <c r="H80" i="5"/>
  <c r="I80" i="5"/>
  <c r="J80" i="5"/>
  <c r="K80" i="5"/>
  <c r="D80" i="5"/>
  <c r="E81" i="5"/>
  <c r="F81" i="5"/>
  <c r="G81" i="5"/>
  <c r="H81" i="5"/>
  <c r="I81" i="5"/>
  <c r="J81" i="5"/>
  <c r="K81" i="5"/>
  <c r="D81" i="5"/>
  <c r="E82" i="5"/>
  <c r="F82" i="5"/>
  <c r="G82" i="5"/>
  <c r="H82" i="5"/>
  <c r="I82" i="5"/>
  <c r="J82" i="5"/>
  <c r="K82" i="5"/>
  <c r="D82" i="5"/>
  <c r="E83" i="5"/>
  <c r="F83" i="5"/>
  <c r="G83" i="5"/>
  <c r="H83" i="5"/>
  <c r="I83" i="5"/>
  <c r="J83" i="5"/>
  <c r="K83" i="5"/>
  <c r="D83" i="5"/>
  <c r="E84" i="5"/>
  <c r="F84" i="5"/>
  <c r="G84" i="5"/>
  <c r="H84" i="5"/>
  <c r="I84" i="5"/>
  <c r="J84" i="5"/>
  <c r="K84" i="5"/>
  <c r="D84" i="5"/>
  <c r="E85" i="5"/>
  <c r="F85" i="5"/>
  <c r="G85" i="5"/>
  <c r="H85" i="5"/>
  <c r="I85" i="5"/>
  <c r="J85" i="5"/>
  <c r="K85" i="5"/>
  <c r="D85" i="5"/>
  <c r="E86" i="5"/>
  <c r="F86" i="5"/>
  <c r="G86" i="5"/>
  <c r="H86" i="5"/>
  <c r="I86" i="5"/>
  <c r="J86" i="5"/>
  <c r="K86" i="5"/>
  <c r="D86" i="5"/>
  <c r="E87" i="5"/>
  <c r="F87" i="5"/>
  <c r="G87" i="5"/>
  <c r="H87" i="5"/>
  <c r="I87" i="5"/>
  <c r="J87" i="5"/>
  <c r="K87" i="5"/>
  <c r="D87" i="5"/>
  <c r="E88" i="5"/>
  <c r="F88" i="5"/>
  <c r="G88" i="5"/>
  <c r="H88" i="5"/>
  <c r="I88" i="5"/>
  <c r="J88" i="5"/>
  <c r="K88" i="5"/>
  <c r="D88" i="5"/>
  <c r="E89" i="5"/>
  <c r="F89" i="5"/>
  <c r="G89" i="5"/>
  <c r="H89" i="5"/>
  <c r="I89" i="5"/>
  <c r="J89" i="5"/>
  <c r="K89" i="5"/>
  <c r="D89" i="5"/>
  <c r="E90" i="5"/>
  <c r="F90" i="5"/>
  <c r="G90" i="5"/>
  <c r="H90" i="5"/>
  <c r="I90" i="5"/>
  <c r="J90" i="5"/>
  <c r="K90" i="5"/>
  <c r="D90" i="5"/>
  <c r="E91" i="5"/>
  <c r="F91" i="5"/>
  <c r="G91" i="5"/>
  <c r="H91" i="5"/>
  <c r="I91" i="5"/>
  <c r="J91" i="5"/>
  <c r="K91" i="5"/>
  <c r="D91" i="5"/>
  <c r="E92" i="5"/>
  <c r="F92" i="5"/>
  <c r="G92" i="5"/>
  <c r="H92" i="5"/>
  <c r="I92" i="5"/>
  <c r="J92" i="5"/>
  <c r="K92" i="5"/>
  <c r="D92" i="5"/>
  <c r="E93" i="5"/>
  <c r="F93" i="5"/>
  <c r="G93" i="5"/>
  <c r="H93" i="5"/>
  <c r="I93" i="5"/>
  <c r="J93" i="5"/>
  <c r="K93" i="5"/>
  <c r="D93" i="5"/>
  <c r="E94" i="5"/>
  <c r="F94" i="5"/>
  <c r="G94" i="5"/>
  <c r="H94" i="5"/>
  <c r="I94" i="5"/>
  <c r="J94" i="5"/>
  <c r="K94" i="5"/>
  <c r="D94" i="5"/>
  <c r="E95" i="5"/>
  <c r="F95" i="5"/>
  <c r="G95" i="5"/>
  <c r="H95" i="5"/>
  <c r="I95" i="5"/>
  <c r="J95" i="5"/>
  <c r="K95" i="5"/>
  <c r="D95" i="5"/>
  <c r="E96" i="5"/>
  <c r="F96" i="5"/>
  <c r="G96" i="5"/>
  <c r="H96" i="5"/>
  <c r="I96" i="5"/>
  <c r="J96" i="5"/>
  <c r="K96" i="5"/>
  <c r="D96" i="5"/>
  <c r="E97" i="5"/>
  <c r="F97" i="5"/>
  <c r="G97" i="5"/>
  <c r="H97" i="5"/>
  <c r="I97" i="5"/>
  <c r="J97" i="5"/>
  <c r="K97" i="5"/>
  <c r="D97" i="5"/>
  <c r="E98" i="5"/>
  <c r="F98" i="5"/>
  <c r="G98" i="5"/>
  <c r="H98" i="5"/>
  <c r="I98" i="5"/>
  <c r="J98" i="5"/>
  <c r="K98" i="5"/>
  <c r="D98" i="5"/>
  <c r="E99" i="5"/>
  <c r="F99" i="5"/>
  <c r="G99" i="5"/>
  <c r="H99" i="5"/>
  <c r="I99" i="5"/>
  <c r="J99" i="5"/>
  <c r="K99" i="5"/>
  <c r="D99" i="5"/>
  <c r="E100" i="5"/>
  <c r="F100" i="5"/>
  <c r="G100" i="5"/>
  <c r="H100" i="5"/>
  <c r="I100" i="5"/>
  <c r="J100" i="5"/>
  <c r="K100" i="5"/>
  <c r="D100" i="5"/>
  <c r="E68" i="5"/>
  <c r="F68" i="5"/>
  <c r="G68" i="5"/>
  <c r="H68" i="5"/>
  <c r="I68" i="5"/>
  <c r="J68" i="5"/>
  <c r="K68" i="5"/>
  <c r="D68" i="5"/>
  <c r="E67" i="5"/>
  <c r="F67" i="5"/>
  <c r="G67" i="5"/>
  <c r="H67" i="5"/>
  <c r="I67" i="5"/>
  <c r="J67" i="5"/>
  <c r="K67" i="5"/>
  <c r="D67" i="5"/>
  <c r="E36" i="5"/>
  <c r="F36" i="5"/>
  <c r="G36" i="5"/>
  <c r="H36" i="5"/>
  <c r="I36" i="5"/>
  <c r="J36" i="5"/>
  <c r="K36" i="5"/>
  <c r="D36" i="5"/>
  <c r="E37" i="5"/>
  <c r="F37" i="5"/>
  <c r="G37" i="5"/>
  <c r="H37" i="5"/>
  <c r="I37" i="5"/>
  <c r="J37" i="5"/>
  <c r="K37" i="5"/>
  <c r="D37" i="5"/>
  <c r="E38" i="5"/>
  <c r="F38" i="5"/>
  <c r="G38" i="5"/>
  <c r="H38" i="5"/>
  <c r="I38" i="5"/>
  <c r="J38" i="5"/>
  <c r="K38" i="5"/>
  <c r="D38" i="5"/>
  <c r="E39" i="5"/>
  <c r="F39" i="5"/>
  <c r="G39" i="5"/>
  <c r="H39" i="5"/>
  <c r="I39" i="5"/>
  <c r="J39" i="5"/>
  <c r="K39" i="5"/>
  <c r="D39" i="5"/>
  <c r="E40" i="5"/>
  <c r="F40" i="5"/>
  <c r="G40" i="5"/>
  <c r="H40" i="5"/>
  <c r="I40" i="5"/>
  <c r="J40" i="5"/>
  <c r="K40" i="5"/>
  <c r="D40" i="5"/>
  <c r="E41" i="5"/>
  <c r="F41" i="5"/>
  <c r="G41" i="5"/>
  <c r="H41" i="5"/>
  <c r="I41" i="5"/>
  <c r="J41" i="5"/>
  <c r="K41" i="5"/>
  <c r="D41" i="5"/>
  <c r="E42" i="5"/>
  <c r="F42" i="5"/>
  <c r="G42" i="5"/>
  <c r="H42" i="5"/>
  <c r="I42" i="5"/>
  <c r="J42" i="5"/>
  <c r="K42" i="5"/>
  <c r="D42" i="5"/>
  <c r="E43" i="5"/>
  <c r="F43" i="5"/>
  <c r="G43" i="5"/>
  <c r="H43" i="5"/>
  <c r="I43" i="5"/>
  <c r="J43" i="5"/>
  <c r="K43" i="5"/>
  <c r="D43" i="5"/>
  <c r="E44" i="5"/>
  <c r="F44" i="5"/>
  <c r="G44" i="5"/>
  <c r="H44" i="5"/>
  <c r="I44" i="5"/>
  <c r="J44" i="5"/>
  <c r="K44" i="5"/>
  <c r="D44" i="5"/>
  <c r="E45" i="5"/>
  <c r="F45" i="5"/>
  <c r="G45" i="5"/>
  <c r="H45" i="5"/>
  <c r="I45" i="5"/>
  <c r="J45" i="5"/>
  <c r="K45" i="5"/>
  <c r="D45" i="5"/>
  <c r="E46" i="5"/>
  <c r="F46" i="5"/>
  <c r="G46" i="5"/>
  <c r="H46" i="5"/>
  <c r="I46" i="5"/>
  <c r="J46" i="5"/>
  <c r="K46" i="5"/>
  <c r="D46" i="5"/>
  <c r="E47" i="5"/>
  <c r="F47" i="5"/>
  <c r="G47" i="5"/>
  <c r="H47" i="5"/>
  <c r="I47" i="5"/>
  <c r="J47" i="5"/>
  <c r="K47" i="5"/>
  <c r="D47" i="5"/>
  <c r="E48" i="5"/>
  <c r="F48" i="5"/>
  <c r="G48" i="5"/>
  <c r="H48" i="5"/>
  <c r="I48" i="5"/>
  <c r="J48" i="5"/>
  <c r="K48" i="5"/>
  <c r="D48" i="5"/>
  <c r="E49" i="5"/>
  <c r="F49" i="5"/>
  <c r="G49" i="5"/>
  <c r="H49" i="5"/>
  <c r="I49" i="5"/>
  <c r="J49" i="5"/>
  <c r="K49" i="5"/>
  <c r="D49" i="5"/>
  <c r="E50" i="5"/>
  <c r="F50" i="5"/>
  <c r="G50" i="5"/>
  <c r="H50" i="5"/>
  <c r="I50" i="5"/>
  <c r="J50" i="5"/>
  <c r="K50" i="5"/>
  <c r="D50" i="5"/>
  <c r="E51" i="5"/>
  <c r="F51" i="5"/>
  <c r="G51" i="5"/>
  <c r="H51" i="5"/>
  <c r="I51" i="5"/>
  <c r="J51" i="5"/>
  <c r="K51" i="5"/>
  <c r="D51" i="5"/>
  <c r="E52" i="5"/>
  <c r="F52" i="5"/>
  <c r="G52" i="5"/>
  <c r="H52" i="5"/>
  <c r="I52" i="5"/>
  <c r="J52" i="5"/>
  <c r="K52" i="5"/>
  <c r="D52" i="5"/>
  <c r="E53" i="5"/>
  <c r="F53" i="5"/>
  <c r="G53" i="5"/>
  <c r="H53" i="5"/>
  <c r="I53" i="5"/>
  <c r="J53" i="5"/>
  <c r="K53" i="5"/>
  <c r="D53" i="5"/>
  <c r="E54" i="5"/>
  <c r="F54" i="5"/>
  <c r="G54" i="5"/>
  <c r="H54" i="5"/>
  <c r="I54" i="5"/>
  <c r="J54" i="5"/>
  <c r="K54" i="5"/>
  <c r="D54" i="5"/>
  <c r="E55" i="5"/>
  <c r="F55" i="5"/>
  <c r="G55" i="5"/>
  <c r="H55" i="5"/>
  <c r="I55" i="5"/>
  <c r="J55" i="5"/>
  <c r="K55" i="5"/>
  <c r="D55" i="5"/>
  <c r="E56" i="5"/>
  <c r="F56" i="5"/>
  <c r="G56" i="5"/>
  <c r="H56" i="5"/>
  <c r="I56" i="5"/>
  <c r="J56" i="5"/>
  <c r="K56" i="5"/>
  <c r="D56" i="5"/>
  <c r="E57" i="5"/>
  <c r="F57" i="5"/>
  <c r="G57" i="5"/>
  <c r="H57" i="5"/>
  <c r="I57" i="5"/>
  <c r="J57" i="5"/>
  <c r="K57" i="5"/>
  <c r="D57" i="5"/>
  <c r="E58" i="5"/>
  <c r="F58" i="5"/>
  <c r="G58" i="5"/>
  <c r="H58" i="5"/>
  <c r="I58" i="5"/>
  <c r="J58" i="5"/>
  <c r="K58" i="5"/>
  <c r="D58" i="5"/>
  <c r="E59" i="5"/>
  <c r="F59" i="5"/>
  <c r="G59" i="5"/>
  <c r="H59" i="5"/>
  <c r="I59" i="5"/>
  <c r="J59" i="5"/>
  <c r="K59" i="5"/>
  <c r="D59" i="5"/>
  <c r="E60" i="5"/>
  <c r="F60" i="5"/>
  <c r="G60" i="5"/>
  <c r="H60" i="5"/>
  <c r="I60" i="5"/>
  <c r="J60" i="5"/>
  <c r="K60" i="5"/>
  <c r="D60" i="5"/>
  <c r="E61" i="5"/>
  <c r="F61" i="5"/>
  <c r="G61" i="5"/>
  <c r="H61" i="5"/>
  <c r="I61" i="5"/>
  <c r="J61" i="5"/>
  <c r="K61" i="5"/>
  <c r="D61" i="5"/>
  <c r="E62" i="5"/>
  <c r="F62" i="5"/>
  <c r="G62" i="5"/>
  <c r="H62" i="5"/>
  <c r="I62" i="5"/>
  <c r="J62" i="5"/>
  <c r="K62" i="5"/>
  <c r="D62" i="5"/>
  <c r="E63" i="5"/>
  <c r="F63" i="5"/>
  <c r="G63" i="5"/>
  <c r="H63" i="5"/>
  <c r="I63" i="5"/>
  <c r="J63" i="5"/>
  <c r="K63" i="5"/>
  <c r="D63" i="5"/>
  <c r="E64" i="5"/>
  <c r="F64" i="5"/>
  <c r="G64" i="5"/>
  <c r="H64" i="5"/>
  <c r="I64" i="5"/>
  <c r="J64" i="5"/>
  <c r="K64" i="5"/>
  <c r="D64" i="5"/>
  <c r="E65" i="5"/>
  <c r="F65" i="5"/>
  <c r="G65" i="5"/>
  <c r="H65" i="5"/>
  <c r="I65" i="5"/>
  <c r="J65" i="5"/>
  <c r="K65" i="5"/>
  <c r="D65" i="5"/>
  <c r="E66" i="5"/>
  <c r="F66" i="5"/>
  <c r="G66" i="5"/>
  <c r="H66" i="5"/>
  <c r="I66" i="5"/>
  <c r="J66" i="5"/>
  <c r="K66" i="5"/>
  <c r="D66" i="5"/>
  <c r="E35" i="5"/>
  <c r="F35" i="5"/>
  <c r="G35" i="5"/>
  <c r="H35" i="5"/>
  <c r="I35" i="5"/>
  <c r="J35" i="5"/>
  <c r="K35" i="5"/>
  <c r="D35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E266" i="5"/>
  <c r="D266" i="5"/>
  <c r="I234" i="5"/>
  <c r="H234" i="5"/>
  <c r="I235" i="5"/>
  <c r="H235" i="5"/>
  <c r="I236" i="5"/>
  <c r="I237" i="5"/>
  <c r="I238" i="5"/>
  <c r="I239" i="5"/>
  <c r="H239" i="5"/>
  <c r="I240" i="5"/>
  <c r="H240" i="5"/>
  <c r="I241" i="5"/>
  <c r="I242" i="5"/>
  <c r="H242" i="5"/>
  <c r="I243" i="5"/>
  <c r="H243" i="5"/>
  <c r="I244" i="5"/>
  <c r="I245" i="5"/>
  <c r="I246" i="5"/>
  <c r="I247" i="5"/>
  <c r="H247" i="5"/>
  <c r="I248" i="5"/>
  <c r="H248" i="5"/>
  <c r="I249" i="5"/>
  <c r="I250" i="5"/>
  <c r="H250" i="5"/>
  <c r="I251" i="5"/>
  <c r="H251" i="5"/>
  <c r="I252" i="5"/>
  <c r="I253" i="5"/>
  <c r="I254" i="5"/>
  <c r="I255" i="5"/>
  <c r="H255" i="5"/>
  <c r="I256" i="5"/>
  <c r="H256" i="5"/>
  <c r="I257" i="5"/>
  <c r="I258" i="5"/>
  <c r="H258" i="5"/>
  <c r="I259" i="5"/>
  <c r="H259" i="5"/>
  <c r="I260" i="5"/>
  <c r="I261" i="5"/>
  <c r="I262" i="5"/>
  <c r="I263" i="5"/>
  <c r="H263" i="5"/>
  <c r="I264" i="5"/>
  <c r="H264" i="5"/>
  <c r="I265" i="5"/>
  <c r="I233" i="5"/>
  <c r="I267" i="5"/>
  <c r="I268" i="5"/>
  <c r="I269" i="5"/>
  <c r="H269" i="5"/>
  <c r="I270" i="5"/>
  <c r="I271" i="5"/>
  <c r="H271" i="5"/>
  <c r="I272" i="5"/>
  <c r="I273" i="5"/>
  <c r="H273" i="5"/>
  <c r="I274" i="5"/>
  <c r="I275" i="5"/>
  <c r="I276" i="5"/>
  <c r="I277" i="5"/>
  <c r="H277" i="5"/>
  <c r="I278" i="5"/>
  <c r="I279" i="5"/>
  <c r="H279" i="5"/>
  <c r="I280" i="5"/>
  <c r="I281" i="5"/>
  <c r="H281" i="5"/>
  <c r="I282" i="5"/>
  <c r="I283" i="5"/>
  <c r="I284" i="5"/>
  <c r="I285" i="5"/>
  <c r="H285" i="5"/>
  <c r="I286" i="5"/>
  <c r="I287" i="5"/>
  <c r="H287" i="5"/>
  <c r="I288" i="5"/>
  <c r="I289" i="5"/>
  <c r="H289" i="5"/>
  <c r="I290" i="5"/>
  <c r="I291" i="5"/>
  <c r="I292" i="5"/>
  <c r="I293" i="5"/>
  <c r="H293" i="5"/>
  <c r="I294" i="5"/>
  <c r="I295" i="5"/>
  <c r="H295" i="5"/>
  <c r="I296" i="5"/>
  <c r="I297" i="5"/>
  <c r="H297" i="5"/>
  <c r="I298" i="5"/>
  <c r="I266" i="5"/>
  <c r="H266" i="5"/>
  <c r="H236" i="5"/>
  <c r="H237" i="5"/>
  <c r="H238" i="5"/>
  <c r="H241" i="5"/>
  <c r="H244" i="5"/>
  <c r="H245" i="5"/>
  <c r="H246" i="5"/>
  <c r="H249" i="5"/>
  <c r="H252" i="5"/>
  <c r="H253" i="5"/>
  <c r="H254" i="5"/>
  <c r="H257" i="5"/>
  <c r="H260" i="5"/>
  <c r="H261" i="5"/>
  <c r="H262" i="5"/>
  <c r="H265" i="5"/>
  <c r="H267" i="5"/>
  <c r="H268" i="5"/>
  <c r="H270" i="5"/>
  <c r="H272" i="5"/>
  <c r="H274" i="5"/>
  <c r="H275" i="5"/>
  <c r="H276" i="5"/>
  <c r="H278" i="5"/>
  <c r="H280" i="5"/>
  <c r="H282" i="5"/>
  <c r="H283" i="5"/>
  <c r="H284" i="5"/>
  <c r="H286" i="5"/>
  <c r="H288" i="5"/>
  <c r="H290" i="5"/>
  <c r="H291" i="5"/>
  <c r="H292" i="5"/>
  <c r="H294" i="5"/>
  <c r="H296" i="5"/>
  <c r="H298" i="5"/>
  <c r="H233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134" i="5"/>
  <c r="G134" i="5"/>
  <c r="F175" i="1"/>
  <c r="F273" i="1"/>
  <c r="F49" i="1"/>
  <c r="F202" i="1"/>
  <c r="F148" i="1"/>
  <c r="F291" i="1"/>
  <c r="F256" i="1"/>
  <c r="F22" i="1"/>
  <c r="F274" i="1"/>
  <c r="F14" i="1"/>
  <c r="F50" i="1"/>
  <c r="F266" i="1"/>
  <c r="F77" i="1"/>
  <c r="F149" i="1"/>
  <c r="F292" i="1"/>
  <c r="F31" i="1"/>
  <c r="F67" i="1"/>
  <c r="F282" i="1"/>
  <c r="F103" i="1"/>
  <c r="F85" i="1"/>
  <c r="F58" i="1"/>
  <c r="F104" i="1"/>
  <c r="F203" i="1"/>
  <c r="F86" i="1"/>
  <c r="F158" i="1"/>
  <c r="F95" i="1"/>
  <c r="F59" i="1"/>
  <c r="F176" i="1"/>
  <c r="F238" i="1"/>
  <c r="F247" i="1"/>
  <c r="F265" i="1"/>
  <c r="F193" i="1"/>
  <c r="F184" i="1"/>
  <c r="F4" i="1"/>
  <c r="F40" i="1"/>
  <c r="F221" i="1"/>
  <c r="F239" i="1"/>
  <c r="F248" i="1"/>
  <c r="F185" i="1"/>
  <c r="F5" i="1"/>
  <c r="F41" i="1"/>
  <c r="F257" i="1"/>
  <c r="E32" i="3"/>
  <c r="E31" i="3"/>
  <c r="F121" i="1"/>
  <c r="E243" i="1"/>
  <c r="F180" i="1"/>
  <c r="E126" i="1"/>
  <c r="E36" i="1"/>
  <c r="E63" i="1"/>
  <c r="E9" i="1"/>
  <c r="E270" i="1"/>
  <c r="E171" i="1"/>
  <c r="E99" i="1"/>
  <c r="E27" i="1"/>
  <c r="E261" i="1"/>
  <c r="E45" i="1"/>
  <c r="E296" i="1"/>
  <c r="E153" i="1"/>
  <c r="E81" i="1"/>
  <c r="E234" i="1"/>
  <c r="E189" i="1"/>
  <c r="E162" i="1"/>
  <c r="E207" i="1"/>
  <c r="E216" i="1"/>
  <c r="E108" i="1"/>
  <c r="E117" i="1"/>
  <c r="E198" i="1"/>
  <c r="E54" i="1"/>
  <c r="E252" i="1"/>
  <c r="E18" i="1"/>
  <c r="E277" i="1"/>
  <c r="E224" i="1"/>
  <c r="E286" i="1"/>
  <c r="E71" i="1"/>
  <c r="E143" i="1"/>
  <c r="E134" i="1"/>
  <c r="E242" i="1"/>
  <c r="E125" i="1"/>
  <c r="E35" i="1"/>
  <c r="E62" i="1"/>
  <c r="E170" i="1"/>
  <c r="E98" i="1"/>
  <c r="E26" i="1"/>
  <c r="E260" i="1"/>
  <c r="E44" i="1"/>
  <c r="E295" i="1"/>
  <c r="E8" i="1"/>
  <c r="E152" i="1"/>
  <c r="E188" i="1"/>
  <c r="E80" i="1"/>
  <c r="E233" i="1"/>
  <c r="E161" i="1"/>
  <c r="E89" i="1"/>
  <c r="E179" i="1"/>
  <c r="E206" i="1"/>
  <c r="E215" i="1"/>
  <c r="E107" i="1"/>
  <c r="E116" i="1"/>
  <c r="E197" i="1"/>
  <c r="E269" i="1"/>
  <c r="E53" i="1"/>
  <c r="E251" i="1"/>
  <c r="E17" i="1"/>
  <c r="E34" i="1"/>
  <c r="E61" i="1"/>
  <c r="E169" i="1"/>
  <c r="E97" i="1"/>
  <c r="E25" i="1"/>
  <c r="E259" i="1"/>
  <c r="E43" i="1"/>
  <c r="E294" i="1"/>
  <c r="E7" i="1"/>
  <c r="E151" i="1"/>
  <c r="E187" i="1"/>
  <c r="E79" i="1"/>
  <c r="E232" i="1"/>
  <c r="E160" i="1"/>
  <c r="E88" i="1"/>
  <c r="E178" i="1"/>
  <c r="E205" i="1"/>
  <c r="E214" i="1"/>
  <c r="E106" i="1"/>
  <c r="E115" i="1"/>
  <c r="E196" i="1"/>
  <c r="E268" i="1"/>
  <c r="E52" i="1"/>
  <c r="E250" i="1"/>
  <c r="E16" i="1"/>
  <c r="E241" i="1"/>
  <c r="E276" i="1"/>
  <c r="E223" i="1"/>
  <c r="E285" i="1"/>
  <c r="E70" i="1"/>
  <c r="E142" i="1"/>
  <c r="E133" i="1"/>
  <c r="E124" i="1"/>
</calcChain>
</file>

<file path=xl/sharedStrings.xml><?xml version="1.0" encoding="utf-8"?>
<sst xmlns="http://schemas.openxmlformats.org/spreadsheetml/2006/main" count="6073" uniqueCount="1606">
  <si>
    <t>年份</t>
  </si>
  <si>
    <t>正式职工总数</t>
  </si>
  <si>
    <t>正式职工研究生</t>
  </si>
  <si>
    <t>正式职工大学本科</t>
  </si>
  <si>
    <t>正式职工大学专科</t>
  </si>
  <si>
    <t>正式职工中专</t>
  </si>
  <si>
    <t>正式职工高中/技校/职高</t>
  </si>
  <si>
    <t>正式职工初中及以下</t>
  </si>
  <si>
    <t>省份</t>
  </si>
  <si>
    <t xml:space="preserve">    6</t>
    <phoneticPr fontId="0" type="noConversion"/>
  </si>
  <si>
    <t xml:space="preserve">    19</t>
    <phoneticPr fontId="0" type="noConversion"/>
  </si>
  <si>
    <t xml:space="preserve">    288</t>
    <phoneticPr fontId="0" type="noConversion"/>
  </si>
  <si>
    <t xml:space="preserve">  1479</t>
    <phoneticPr fontId="0" type="noConversion"/>
  </si>
  <si>
    <t xml:space="preserve">  168</t>
    <phoneticPr fontId="0" type="noConversion"/>
  </si>
  <si>
    <t xml:space="preserve">    85</t>
    <phoneticPr fontId="0" type="noConversion"/>
  </si>
  <si>
    <t xml:space="preserve">  255</t>
    <phoneticPr fontId="0" type="noConversion"/>
  </si>
  <si>
    <t xml:space="preserve">    154</t>
    <phoneticPr fontId="0" type="noConversion"/>
  </si>
  <si>
    <t xml:space="preserve">    185</t>
    <phoneticPr fontId="0" type="noConversion"/>
  </si>
  <si>
    <t xml:space="preserve">  474</t>
    <phoneticPr fontId="0" type="noConversion"/>
  </si>
  <si>
    <t xml:space="preserve">    81</t>
    <phoneticPr fontId="0" type="noConversion"/>
  </si>
  <si>
    <t xml:space="preserve">    18</t>
    <phoneticPr fontId="0" type="noConversion"/>
  </si>
  <si>
    <t xml:space="preserve">    507</t>
    <phoneticPr fontId="0" type="noConversion"/>
  </si>
  <si>
    <t xml:space="preserve">    103</t>
    <phoneticPr fontId="0" type="noConversion"/>
  </si>
  <si>
    <t xml:space="preserve">    4940</t>
    <phoneticPr fontId="0" type="noConversion"/>
  </si>
  <si>
    <t xml:space="preserve">    74</t>
    <phoneticPr fontId="0" type="noConversion"/>
  </si>
  <si>
    <t xml:space="preserve">    64</t>
    <phoneticPr fontId="0" type="noConversion"/>
  </si>
  <si>
    <t xml:space="preserve">    5</t>
    <phoneticPr fontId="0" type="noConversion"/>
  </si>
  <si>
    <t xml:space="preserve">    1</t>
    <phoneticPr fontId="0" type="noConversion"/>
  </si>
  <si>
    <t xml:space="preserve">    3</t>
    <phoneticPr fontId="0" type="noConversion"/>
  </si>
  <si>
    <t xml:space="preserve">    153</t>
    <phoneticPr fontId="0" type="noConversion"/>
  </si>
  <si>
    <t xml:space="preserve">    23</t>
    <phoneticPr fontId="0" type="noConversion"/>
  </si>
  <si>
    <t xml:space="preserve">    67</t>
    <phoneticPr fontId="0" type="noConversion"/>
  </si>
  <si>
    <t xml:space="preserve">  304</t>
    <phoneticPr fontId="0" type="noConversion"/>
  </si>
  <si>
    <t xml:space="preserve">  692</t>
    <phoneticPr fontId="0" type="noConversion"/>
  </si>
  <si>
    <t xml:space="preserve">  1019</t>
    <phoneticPr fontId="0" type="noConversion"/>
  </si>
  <si>
    <t xml:space="preserve">  1205</t>
    <phoneticPr fontId="0" type="noConversion"/>
  </si>
  <si>
    <t xml:space="preserve">  5258</t>
    <phoneticPr fontId="0" type="noConversion"/>
  </si>
  <si>
    <t xml:space="preserve">    192</t>
    <phoneticPr fontId="0" type="noConversion"/>
  </si>
  <si>
    <t xml:space="preserve">  524</t>
    <phoneticPr fontId="0" type="noConversion"/>
  </si>
  <si>
    <t xml:space="preserve">  1395</t>
    <phoneticPr fontId="0" type="noConversion"/>
  </si>
  <si>
    <t xml:space="preserve">    424</t>
    <phoneticPr fontId="0" type="noConversion"/>
  </si>
  <si>
    <t xml:space="preserve">    177</t>
    <phoneticPr fontId="0" type="noConversion"/>
  </si>
  <si>
    <t xml:space="preserve">    415</t>
    <phoneticPr fontId="0" type="noConversion"/>
  </si>
  <si>
    <t xml:space="preserve">    11</t>
    <phoneticPr fontId="0" type="noConversion"/>
  </si>
  <si>
    <t xml:space="preserve">    122</t>
    <phoneticPr fontId="0" type="noConversion"/>
  </si>
  <si>
    <t xml:space="preserve">    9</t>
    <phoneticPr fontId="0" type="noConversion"/>
  </si>
  <si>
    <t xml:space="preserve">  247</t>
    <phoneticPr fontId="0" type="noConversion"/>
  </si>
  <si>
    <t xml:space="preserve">    518</t>
    <phoneticPr fontId="0" type="noConversion"/>
  </si>
  <si>
    <t xml:space="preserve">    463</t>
    <phoneticPr fontId="0" type="noConversion"/>
  </si>
  <si>
    <t xml:space="preserve">    36</t>
    <phoneticPr fontId="0" type="noConversion"/>
  </si>
  <si>
    <t xml:space="preserve">    282</t>
    <phoneticPr fontId="0" type="noConversion"/>
  </si>
  <si>
    <t xml:space="preserve">  1048</t>
    <phoneticPr fontId="0" type="noConversion"/>
  </si>
  <si>
    <t xml:space="preserve">    26</t>
    <phoneticPr fontId="0" type="noConversion"/>
  </si>
  <si>
    <t xml:space="preserve">  2499</t>
    <phoneticPr fontId="0" type="noConversion"/>
  </si>
  <si>
    <t xml:space="preserve">  411</t>
    <phoneticPr fontId="0" type="noConversion"/>
  </si>
  <si>
    <t xml:space="preserve">  343</t>
    <phoneticPr fontId="0" type="noConversion"/>
  </si>
  <si>
    <t xml:space="preserve">  784</t>
    <phoneticPr fontId="0" type="noConversion"/>
  </si>
  <si>
    <t xml:space="preserve">  169</t>
    <phoneticPr fontId="0" type="noConversion"/>
  </si>
  <si>
    <t xml:space="preserve">  1192</t>
    <phoneticPr fontId="0" type="noConversion"/>
  </si>
  <si>
    <t xml:space="preserve">  504</t>
    <phoneticPr fontId="0" type="noConversion"/>
  </si>
  <si>
    <t xml:space="preserve">  2153</t>
    <phoneticPr fontId="0" type="noConversion"/>
  </si>
  <si>
    <t xml:space="preserve">  1669</t>
    <phoneticPr fontId="0" type="noConversion"/>
  </si>
  <si>
    <t xml:space="preserve">  1063</t>
    <phoneticPr fontId="0" type="noConversion"/>
  </si>
  <si>
    <t xml:space="preserve">  772</t>
    <phoneticPr fontId="0" type="noConversion"/>
  </si>
  <si>
    <t xml:space="preserve">    447</t>
    <phoneticPr fontId="0" type="noConversion"/>
  </si>
  <si>
    <t xml:space="preserve">    486</t>
    <phoneticPr fontId="0" type="noConversion"/>
  </si>
  <si>
    <t xml:space="preserve">    8</t>
    <phoneticPr fontId="0" type="noConversion"/>
  </si>
  <si>
    <t xml:space="preserve">    1325</t>
    <phoneticPr fontId="0" type="noConversion"/>
  </si>
  <si>
    <t xml:space="preserve">  202</t>
    <phoneticPr fontId="0" type="noConversion"/>
  </si>
  <si>
    <t xml:space="preserve">    88</t>
    <phoneticPr fontId="0" type="noConversion"/>
  </si>
  <si>
    <t xml:space="preserve">    24</t>
    <phoneticPr fontId="0" type="noConversion"/>
  </si>
  <si>
    <t>1167</t>
  </si>
  <si>
    <t>2703</t>
  </si>
  <si>
    <t>140</t>
  </si>
  <si>
    <t>148</t>
  </si>
  <si>
    <t>478</t>
  </si>
  <si>
    <t>6</t>
  </si>
  <si>
    <t>29</t>
  </si>
  <si>
    <t>20</t>
  </si>
  <si>
    <t>199</t>
  </si>
  <si>
    <t>353</t>
  </si>
  <si>
    <t>91</t>
  </si>
  <si>
    <t>1525</t>
  </si>
  <si>
    <t>525</t>
  </si>
  <si>
    <t>4678</t>
  </si>
  <si>
    <t>98</t>
  </si>
  <si>
    <t>73</t>
  </si>
  <si>
    <t>119</t>
  </si>
  <si>
    <t>497</t>
  </si>
  <si>
    <t>116</t>
  </si>
  <si>
    <t>649</t>
  </si>
  <si>
    <t>293</t>
  </si>
  <si>
    <t>79</t>
  </si>
  <si>
    <t>48</t>
  </si>
  <si>
    <t>2814</t>
  </si>
  <si>
    <t>368</t>
  </si>
  <si>
    <t>485</t>
  </si>
  <si>
    <t>282</t>
  </si>
  <si>
    <t>346</t>
  </si>
  <si>
    <t>382</t>
  </si>
  <si>
    <t>104</t>
  </si>
  <si>
    <t>152</t>
  </si>
  <si>
    <t>674</t>
  </si>
  <si>
    <t>496</t>
  </si>
  <si>
    <t>18</t>
  </si>
  <si>
    <t>662</t>
  </si>
  <si>
    <t>87</t>
  </si>
  <si>
    <t>399</t>
  </si>
  <si>
    <t>538</t>
  </si>
  <si>
    <t>162</t>
  </si>
  <si>
    <t>500</t>
  </si>
  <si>
    <t>143</t>
  </si>
  <si>
    <t>844</t>
  </si>
  <si>
    <t>40</t>
  </si>
  <si>
    <t>53</t>
  </si>
  <si>
    <t>1401</t>
  </si>
  <si>
    <t>5</t>
  </si>
  <si>
    <t>406</t>
  </si>
  <si>
    <t>8</t>
  </si>
  <si>
    <t>303</t>
  </si>
  <si>
    <t>198</t>
  </si>
  <si>
    <t>12</t>
  </si>
  <si>
    <t>88</t>
  </si>
  <si>
    <t>31</t>
  </si>
  <si>
    <t>666</t>
  </si>
  <si>
    <t>254</t>
  </si>
  <si>
    <t>192</t>
  </si>
  <si>
    <t>1</t>
  </si>
  <si>
    <t>16</t>
  </si>
  <si>
    <t>3</t>
  </si>
  <si>
    <t>6398</t>
  </si>
  <si>
    <t>14</t>
  </si>
  <si>
    <t>7</t>
  </si>
  <si>
    <t>692</t>
  </si>
  <si>
    <t>208</t>
  </si>
  <si>
    <t>534</t>
  </si>
  <si>
    <t>306</t>
  </si>
  <si>
    <t>317</t>
  </si>
  <si>
    <t>2210</t>
  </si>
  <si>
    <t>5716</t>
  </si>
  <si>
    <t>3668</t>
  </si>
  <si>
    <t>305</t>
  </si>
  <si>
    <t>185</t>
  </si>
  <si>
    <t>146</t>
  </si>
  <si>
    <t>522</t>
  </si>
  <si>
    <t>835</t>
  </si>
  <si>
    <t>155</t>
  </si>
  <si>
    <t>153</t>
  </si>
  <si>
    <t>70</t>
  </si>
  <si>
    <t>591</t>
  </si>
  <si>
    <t>108</t>
  </si>
  <si>
    <t>362</t>
  </si>
  <si>
    <t>85</t>
  </si>
  <si>
    <t>57</t>
  </si>
  <si>
    <t>456</t>
  </si>
  <si>
    <t>107</t>
  </si>
  <si>
    <t>37</t>
  </si>
  <si>
    <t>685</t>
  </si>
  <si>
    <t>32</t>
  </si>
  <si>
    <t>17</t>
  </si>
  <si>
    <t>1130</t>
  </si>
  <si>
    <t>13</t>
  </si>
  <si>
    <t>21</t>
  </si>
  <si>
    <t>1584</t>
  </si>
  <si>
    <t>96</t>
  </si>
  <si>
    <t>623</t>
  </si>
  <si>
    <t>340</t>
  </si>
  <si>
    <t>2320</t>
  </si>
  <si>
    <t>535</t>
  </si>
  <si>
    <t>24</t>
  </si>
  <si>
    <t>699</t>
  </si>
  <si>
    <t>212</t>
  </si>
  <si>
    <t>81</t>
  </si>
  <si>
    <t>89</t>
  </si>
  <si>
    <t>329</t>
  </si>
  <si>
    <t>100</t>
  </si>
  <si>
    <t>697</t>
  </si>
  <si>
    <t>56</t>
  </si>
  <si>
    <t>41</t>
  </si>
  <si>
    <t>612</t>
  </si>
  <si>
    <t>26</t>
  </si>
  <si>
    <t>1649</t>
  </si>
  <si>
    <t>227</t>
  </si>
  <si>
    <t>4123</t>
  </si>
  <si>
    <t>2004</t>
  </si>
  <si>
    <t>110</t>
  </si>
  <si>
    <t>2086</t>
  </si>
  <si>
    <t>2046</t>
  </si>
  <si>
    <t>235</t>
  </si>
  <si>
    <t>357</t>
  </si>
  <si>
    <t>818</t>
  </si>
  <si>
    <t>613</t>
  </si>
  <si>
    <t>169</t>
  </si>
  <si>
    <t>1696</t>
  </si>
  <si>
    <t>1023</t>
  </si>
  <si>
    <t>448</t>
  </si>
  <si>
    <t>337</t>
  </si>
  <si>
    <t>102</t>
  </si>
  <si>
    <t>130</t>
  </si>
  <si>
    <t>222</t>
  </si>
  <si>
    <t>11</t>
  </si>
  <si>
    <t>880</t>
  </si>
  <si>
    <t>2427</t>
  </si>
  <si>
    <t>1180</t>
  </si>
  <si>
    <t>1277</t>
  </si>
  <si>
    <t>25</t>
  </si>
  <si>
    <t>2193</t>
  </si>
  <si>
    <t>1682</t>
  </si>
  <si>
    <t>339</t>
  </si>
  <si>
    <t>93</t>
  </si>
  <si>
    <t>19</t>
  </si>
  <si>
    <t>2670</t>
  </si>
  <si>
    <t>2689</t>
  </si>
  <si>
    <t>171</t>
  </si>
  <si>
    <t>1247</t>
  </si>
  <si>
    <t>794</t>
  </si>
  <si>
    <t>3899</t>
  </si>
  <si>
    <t>46</t>
  </si>
  <si>
    <t>5140</t>
  </si>
  <si>
    <t>10</t>
  </si>
  <si>
    <t>316</t>
  </si>
  <si>
    <t>97</t>
  </si>
  <si>
    <t>2694</t>
  </si>
  <si>
    <t>2224</t>
  </si>
  <si>
    <t>1253</t>
  </si>
  <si>
    <t>650</t>
  </si>
  <si>
    <t>3C</t>
  </si>
  <si>
    <t>9</t>
  </si>
  <si>
    <t>47</t>
  </si>
  <si>
    <t>774</t>
  </si>
  <si>
    <t>1121</t>
  </si>
  <si>
    <t>295</t>
  </si>
  <si>
    <t>526</t>
  </si>
  <si>
    <t>2868</t>
  </si>
  <si>
    <t>3195</t>
  </si>
  <si>
    <t>1338</t>
  </si>
  <si>
    <t>15</t>
  </si>
  <si>
    <t>45</t>
  </si>
  <si>
    <t>1105</t>
  </si>
  <si>
    <t>2248</t>
  </si>
  <si>
    <t>2177</t>
  </si>
  <si>
    <t>773</t>
  </si>
  <si>
    <t>3959</t>
  </si>
  <si>
    <t>1938</t>
  </si>
  <si>
    <t>4402</t>
  </si>
  <si>
    <t>2981</t>
  </si>
  <si>
    <t>2802</t>
  </si>
  <si>
    <t>268</t>
  </si>
  <si>
    <t>711</t>
  </si>
  <si>
    <t>1827</t>
  </si>
  <si>
    <t>831</t>
  </si>
  <si>
    <t>2</t>
  </si>
  <si>
    <t>420</t>
  </si>
  <si>
    <t>288</t>
  </si>
  <si>
    <t>1464</t>
  </si>
  <si>
    <t>35</t>
  </si>
  <si>
    <t>76</t>
  </si>
  <si>
    <t>6987</t>
  </si>
  <si>
    <t>402</t>
  </si>
  <si>
    <t>4</t>
  </si>
  <si>
    <t>877</t>
  </si>
  <si>
    <t>488</t>
  </si>
  <si>
    <t>39</t>
  </si>
  <si>
    <t>51</t>
  </si>
  <si>
    <t>310</t>
  </si>
  <si>
    <t>422</t>
  </si>
  <si>
    <t>1772</t>
  </si>
  <si>
    <t>3864</t>
  </si>
  <si>
    <t>182</t>
  </si>
  <si>
    <t>83</t>
  </si>
  <si>
    <t>648</t>
  </si>
  <si>
    <t>291</t>
  </si>
  <si>
    <t>66</t>
  </si>
  <si>
    <t>62</t>
  </si>
  <si>
    <t>长春
税院</t>
  </si>
  <si>
    <t xml:space="preserve">    207</t>
    <phoneticPr fontId="0" type="noConversion"/>
  </si>
  <si>
    <t xml:space="preserve">  213</t>
    <phoneticPr fontId="0" type="noConversion"/>
  </si>
  <si>
    <t xml:space="preserve">  342</t>
    <phoneticPr fontId="0" type="noConversion"/>
  </si>
  <si>
    <t xml:space="preserve">  1638</t>
    <phoneticPr fontId="0" type="noConversion"/>
  </si>
  <si>
    <t xml:space="preserve">    212</t>
    <phoneticPr fontId="0" type="noConversion"/>
  </si>
  <si>
    <t xml:space="preserve">    195</t>
    <phoneticPr fontId="0" type="noConversion"/>
  </si>
  <si>
    <t xml:space="preserve">    116</t>
    <phoneticPr fontId="0" type="noConversion"/>
  </si>
  <si>
    <t xml:space="preserve">  800</t>
    <phoneticPr fontId="0" type="noConversion"/>
  </si>
  <si>
    <t xml:space="preserve">  27</t>
    <phoneticPr fontId="0" type="noConversion"/>
  </si>
  <si>
    <t xml:space="preserve">    321</t>
    <phoneticPr fontId="0" type="noConversion"/>
  </si>
  <si>
    <t xml:space="preserve">  2698</t>
    <phoneticPr fontId="0" type="noConversion"/>
  </si>
  <si>
    <t xml:space="preserve">    10</t>
    <phoneticPr fontId="0" type="noConversion"/>
  </si>
  <si>
    <t xml:space="preserve">    7</t>
    <phoneticPr fontId="0" type="noConversion"/>
  </si>
  <si>
    <t xml:space="preserve">  158</t>
    <phoneticPr fontId="0" type="noConversion"/>
  </si>
  <si>
    <t xml:space="preserve">  2252</t>
    <phoneticPr fontId="0" type="noConversion"/>
  </si>
  <si>
    <t xml:space="preserve">    58</t>
    <phoneticPr fontId="0" type="noConversion"/>
  </si>
  <si>
    <t xml:space="preserve">  3287</t>
    <phoneticPr fontId="0" type="noConversion"/>
  </si>
  <si>
    <t xml:space="preserve">  355</t>
    <phoneticPr fontId="0" type="noConversion"/>
  </si>
  <si>
    <t xml:space="preserve">    950</t>
    <phoneticPr fontId="0" type="noConversion"/>
  </si>
  <si>
    <t xml:space="preserve">  750</t>
    <phoneticPr fontId="0" type="noConversion"/>
  </si>
  <si>
    <t xml:space="preserve">  3370</t>
    <phoneticPr fontId="0" type="noConversion"/>
  </si>
  <si>
    <t xml:space="preserve">  139</t>
    <phoneticPr fontId="0" type="noConversion"/>
  </si>
  <si>
    <t xml:space="preserve">  1987</t>
    <phoneticPr fontId="0" type="noConversion"/>
  </si>
  <si>
    <t xml:space="preserve">  439</t>
    <phoneticPr fontId="0" type="noConversion"/>
  </si>
  <si>
    <t xml:space="preserve">  2814</t>
    <phoneticPr fontId="0" type="noConversion"/>
  </si>
  <si>
    <t xml:space="preserve">    6013</t>
    <phoneticPr fontId="0" type="noConversion"/>
  </si>
  <si>
    <t xml:space="preserve">  1027</t>
    <phoneticPr fontId="0" type="noConversion"/>
  </si>
  <si>
    <t xml:space="preserve">    894</t>
    <phoneticPr fontId="0" type="noConversion"/>
  </si>
  <si>
    <t xml:space="preserve">    978</t>
    <phoneticPr fontId="0" type="noConversion"/>
  </si>
  <si>
    <t xml:space="preserve">  1500</t>
    <phoneticPr fontId="0" type="noConversion"/>
  </si>
  <si>
    <t xml:space="preserve">  400</t>
    <phoneticPr fontId="0" type="noConversion"/>
  </si>
  <si>
    <t xml:space="preserve">  1917</t>
    <phoneticPr fontId="0" type="noConversion"/>
  </si>
  <si>
    <t xml:space="preserve">  1269</t>
    <phoneticPr fontId="0" type="noConversion"/>
  </si>
  <si>
    <t xml:space="preserve">    2</t>
    <phoneticPr fontId="0" type="noConversion"/>
  </si>
  <si>
    <t xml:space="preserve">    653</t>
    <phoneticPr fontId="0" type="noConversion"/>
  </si>
  <si>
    <t>3718</t>
  </si>
  <si>
    <t>1510</t>
  </si>
  <si>
    <t>313</t>
  </si>
  <si>
    <t>328</t>
  </si>
  <si>
    <t>186</t>
  </si>
  <si>
    <t>95</t>
  </si>
  <si>
    <t>2629</t>
  </si>
  <si>
    <t>2520</t>
  </si>
  <si>
    <t>251</t>
  </si>
  <si>
    <t>68</t>
  </si>
  <si>
    <t>716</t>
  </si>
  <si>
    <t>426</t>
  </si>
  <si>
    <t>238</t>
  </si>
  <si>
    <t>173</t>
  </si>
  <si>
    <t>6446</t>
  </si>
  <si>
    <t>3900</t>
  </si>
  <si>
    <t>1284</t>
  </si>
  <si>
    <t>221</t>
  </si>
  <si>
    <t>184</t>
  </si>
  <si>
    <t>4588</t>
  </si>
  <si>
    <t>1288</t>
  </si>
  <si>
    <t>480</t>
  </si>
  <si>
    <t>270</t>
  </si>
  <si>
    <t>450</t>
  </si>
  <si>
    <t>1683</t>
  </si>
  <si>
    <t>3189</t>
  </si>
  <si>
    <t>565</t>
  </si>
  <si>
    <t>111</t>
  </si>
  <si>
    <t>397</t>
  </si>
  <si>
    <t>133</t>
  </si>
  <si>
    <t>3218</t>
  </si>
  <si>
    <t>2494</t>
  </si>
  <si>
    <t>22</t>
  </si>
  <si>
    <t>1102</t>
  </si>
  <si>
    <t>740</t>
  </si>
  <si>
    <t>475</t>
  </si>
  <si>
    <t>5134</t>
  </si>
  <si>
    <t>703</t>
  </si>
  <si>
    <t>2202</t>
  </si>
  <si>
    <t>524</t>
  </si>
  <si>
    <t>50</t>
  </si>
  <si>
    <t>2883</t>
  </si>
  <si>
    <t>523</t>
  </si>
  <si>
    <t>324</t>
  </si>
  <si>
    <t>5276</t>
  </si>
  <si>
    <t>653</t>
  </si>
  <si>
    <t>1039</t>
  </si>
  <si>
    <t>957</t>
  </si>
  <si>
    <t>533</t>
  </si>
  <si>
    <t>141</t>
  </si>
  <si>
    <t>65</t>
  </si>
  <si>
    <t>1041</t>
  </si>
  <si>
    <t>44</t>
  </si>
  <si>
    <t>3611</t>
  </si>
  <si>
    <t>55</t>
  </si>
  <si>
    <t>2348</t>
  </si>
  <si>
    <t>492</t>
  </si>
  <si>
    <t>230</t>
  </si>
  <si>
    <t>3912</t>
  </si>
  <si>
    <t>1054</t>
  </si>
  <si>
    <t>493</t>
  </si>
  <si>
    <t>263</t>
  </si>
  <si>
    <t>606</t>
  </si>
  <si>
    <t>300</t>
  </si>
  <si>
    <t>135</t>
  </si>
  <si>
    <t>504</t>
  </si>
  <si>
    <t>401</t>
  </si>
  <si>
    <t>257</t>
  </si>
  <si>
    <t>6035</t>
  </si>
  <si>
    <t>580</t>
  </si>
  <si>
    <t>187</t>
  </si>
  <si>
    <t>269</t>
  </si>
  <si>
    <t>84</t>
  </si>
  <si>
    <t>664</t>
  </si>
  <si>
    <t>52</t>
  </si>
  <si>
    <t>3565</t>
  </si>
  <si>
    <t>2152C</t>
  </si>
  <si>
    <t>1261</t>
  </si>
  <si>
    <t>118C</t>
  </si>
  <si>
    <t>9720</t>
  </si>
  <si>
    <t>3230</t>
  </si>
  <si>
    <t>3566</t>
  </si>
  <si>
    <t>203:</t>
  </si>
  <si>
    <t>243:</t>
  </si>
  <si>
    <t>1111</t>
  </si>
  <si>
    <t>614</t>
  </si>
  <si>
    <t>449</t>
  </si>
  <si>
    <t>2557</t>
  </si>
  <si>
    <t>5794</t>
  </si>
  <si>
    <t>333</t>
  </si>
  <si>
    <t>769</t>
  </si>
  <si>
    <t>797</t>
  </si>
  <si>
    <t>3120</t>
  </si>
  <si>
    <t>265</t>
  </si>
  <si>
    <t>658</t>
  </si>
  <si>
    <t>279</t>
  </si>
  <si>
    <t>567</t>
  </si>
  <si>
    <t>1731</t>
  </si>
  <si>
    <t>3054</t>
  </si>
  <si>
    <t>1684</t>
  </si>
  <si>
    <t>241</t>
  </si>
  <si>
    <t>663</t>
  </si>
  <si>
    <t>1896</t>
  </si>
  <si>
    <t>2503</t>
  </si>
  <si>
    <t>1719</t>
  </si>
  <si>
    <t>144</t>
  </si>
  <si>
    <t>177</t>
  </si>
  <si>
    <t>245</t>
  </si>
  <si>
    <t>735</t>
  </si>
  <si>
    <t>1140</t>
  </si>
  <si>
    <t>374</t>
  </si>
  <si>
    <t>1391</t>
  </si>
  <si>
    <t>4204</t>
  </si>
  <si>
    <t>933</t>
  </si>
  <si>
    <t>1002</t>
  </si>
  <si>
    <t>824</t>
  </si>
  <si>
    <t>2792</t>
  </si>
  <si>
    <t>2383</t>
  </si>
  <si>
    <t>1434:</t>
  </si>
  <si>
    <t>2163</t>
  </si>
  <si>
    <t>2753</t>
  </si>
  <si>
    <t>963</t>
  </si>
  <si>
    <t>1426</t>
  </si>
  <si>
    <t>634</t>
  </si>
  <si>
    <t>92</t>
  </si>
  <si>
    <t>166</t>
  </si>
  <si>
    <t>正式职工30岁以下</t>
  </si>
  <si>
    <t>正式职工31～35岁</t>
  </si>
  <si>
    <t>正式职工36～40岁</t>
  </si>
  <si>
    <t>正式职工41～45岁</t>
  </si>
  <si>
    <t>正式职工46～50岁</t>
  </si>
  <si>
    <t>正式职工51～54岁</t>
  </si>
  <si>
    <t>正式职工55～59岁</t>
  </si>
  <si>
    <t>正式职工60岁以上</t>
  </si>
  <si>
    <t xml:space="preserve">    101</t>
    <phoneticPr fontId="0" type="noConversion"/>
  </si>
  <si>
    <t xml:space="preserve">  227</t>
    <phoneticPr fontId="0" type="noConversion"/>
  </si>
  <si>
    <t xml:space="preserve">  1181</t>
    <phoneticPr fontId="0" type="noConversion"/>
  </si>
  <si>
    <t xml:space="preserve">  2996</t>
    <phoneticPr fontId="0" type="noConversion"/>
  </si>
  <si>
    <t xml:space="preserve">  1503</t>
    <phoneticPr fontId="0" type="noConversion"/>
  </si>
  <si>
    <t xml:space="preserve">    1696</t>
    <phoneticPr fontId="0" type="noConversion"/>
  </si>
  <si>
    <t xml:space="preserve">  3844</t>
    <phoneticPr fontId="0" type="noConversion"/>
  </si>
  <si>
    <t xml:space="preserve">  1184</t>
    <phoneticPr fontId="0" type="noConversion"/>
  </si>
  <si>
    <t xml:space="preserve">    832</t>
    <phoneticPr fontId="0" type="noConversion"/>
  </si>
  <si>
    <t xml:space="preserve">  3003</t>
    <phoneticPr fontId="0" type="noConversion"/>
  </si>
  <si>
    <t xml:space="preserve">    2098</t>
    <phoneticPr fontId="0" type="noConversion"/>
  </si>
  <si>
    <t xml:space="preserve">    835</t>
    <phoneticPr fontId="0" type="noConversion"/>
  </si>
  <si>
    <t xml:space="preserve">    13</t>
    <phoneticPr fontId="0" type="noConversion"/>
  </si>
  <si>
    <t xml:space="preserve">    540</t>
    <phoneticPr fontId="0" type="noConversion"/>
  </si>
  <si>
    <t xml:space="preserve">    4</t>
    <phoneticPr fontId="0" type="noConversion"/>
  </si>
  <si>
    <t xml:space="preserve">  2</t>
    <phoneticPr fontId="0" type="noConversion"/>
  </si>
  <si>
    <t xml:space="preserve">    224</t>
    <phoneticPr fontId="0" type="noConversion"/>
  </si>
  <si>
    <t xml:space="preserve">    588</t>
    <phoneticPr fontId="0" type="noConversion"/>
  </si>
  <si>
    <t xml:space="preserve">  1028</t>
    <phoneticPr fontId="0" type="noConversion"/>
  </si>
  <si>
    <t xml:space="preserve">    392</t>
    <phoneticPr fontId="0" type="noConversion"/>
  </si>
  <si>
    <t xml:space="preserve">    455</t>
    <phoneticPr fontId="0" type="noConversion"/>
  </si>
  <si>
    <t xml:space="preserve">  3221</t>
    <phoneticPr fontId="0" type="noConversion"/>
  </si>
  <si>
    <t xml:space="preserve">    422</t>
    <phoneticPr fontId="0" type="noConversion"/>
  </si>
  <si>
    <t xml:space="preserve">    197</t>
    <phoneticPr fontId="0" type="noConversion"/>
  </si>
  <si>
    <t xml:space="preserve">    210</t>
    <phoneticPr fontId="0" type="noConversion"/>
  </si>
  <si>
    <t xml:space="preserve">    750</t>
    <phoneticPr fontId="0" type="noConversion"/>
  </si>
  <si>
    <t xml:space="preserve">    175</t>
    <phoneticPr fontId="0" type="noConversion"/>
  </si>
  <si>
    <t xml:space="preserve">  29</t>
    <phoneticPr fontId="0" type="noConversion"/>
  </si>
  <si>
    <t xml:space="preserve">    16</t>
    <phoneticPr fontId="0" type="noConversion"/>
  </si>
  <si>
    <t xml:space="preserve">    14</t>
    <phoneticPr fontId="0" type="noConversion"/>
  </si>
  <si>
    <t xml:space="preserve">    144</t>
    <phoneticPr fontId="0" type="noConversion"/>
  </si>
  <si>
    <t xml:space="preserve">    146</t>
    <phoneticPr fontId="0" type="noConversion"/>
  </si>
  <si>
    <t xml:space="preserve">    674</t>
    <phoneticPr fontId="0" type="noConversion"/>
  </si>
  <si>
    <t xml:space="preserve">  892</t>
    <phoneticPr fontId="0" type="noConversion"/>
  </si>
  <si>
    <t xml:space="preserve">  1155</t>
    <phoneticPr fontId="0" type="noConversion"/>
  </si>
  <si>
    <t xml:space="preserve">  1842</t>
    <phoneticPr fontId="0" type="noConversion"/>
  </si>
  <si>
    <t xml:space="preserve">  3575</t>
    <phoneticPr fontId="0" type="noConversion"/>
  </si>
  <si>
    <t xml:space="preserve">  1463</t>
    <phoneticPr fontId="0" type="noConversion"/>
  </si>
  <si>
    <t xml:space="preserve">  387</t>
    <phoneticPr fontId="0" type="noConversion"/>
  </si>
  <si>
    <t xml:space="preserve">  1511</t>
    <phoneticPr fontId="0" type="noConversion"/>
  </si>
  <si>
    <t xml:space="preserve">  1382</t>
    <phoneticPr fontId="0" type="noConversion"/>
  </si>
  <si>
    <t xml:space="preserve">  422</t>
    <phoneticPr fontId="0" type="noConversion"/>
  </si>
  <si>
    <t xml:space="preserve">    90</t>
    <phoneticPr fontId="0" type="noConversion"/>
  </si>
  <si>
    <t xml:space="preserve">  1494</t>
    <phoneticPr fontId="0" type="noConversion"/>
  </si>
  <si>
    <t xml:space="preserve">    726</t>
    <phoneticPr fontId="0" type="noConversion"/>
  </si>
  <si>
    <t xml:space="preserve">    188</t>
    <phoneticPr fontId="0" type="noConversion"/>
  </si>
  <si>
    <t xml:space="preserve">    47</t>
    <phoneticPr fontId="0" type="noConversion"/>
  </si>
  <si>
    <t xml:space="preserve">    21</t>
    <phoneticPr fontId="0" type="noConversion"/>
  </si>
  <si>
    <t xml:space="preserve">    187</t>
    <phoneticPr fontId="0" type="noConversion"/>
  </si>
  <si>
    <t xml:space="preserve">    49</t>
    <phoneticPr fontId="0" type="noConversion"/>
  </si>
  <si>
    <t xml:space="preserve">    155</t>
    <phoneticPr fontId="0" type="noConversion"/>
  </si>
  <si>
    <t xml:space="preserve">    91</t>
    <phoneticPr fontId="0" type="noConversion"/>
  </si>
  <si>
    <t xml:space="preserve">  258</t>
    <phoneticPr fontId="0" type="noConversion"/>
  </si>
  <si>
    <t xml:space="preserve">    161</t>
    <phoneticPr fontId="0" type="noConversion"/>
  </si>
  <si>
    <t xml:space="preserve">    29</t>
    <phoneticPr fontId="0" type="noConversion"/>
  </si>
  <si>
    <t>213</t>
  </si>
  <si>
    <t>568</t>
  </si>
  <si>
    <t>1856</t>
  </si>
  <si>
    <t>1797</t>
  </si>
  <si>
    <t>2993</t>
  </si>
  <si>
    <t>2742</t>
  </si>
  <si>
    <t>953</t>
  </si>
  <si>
    <t>2374</t>
  </si>
  <si>
    <t>570</t>
  </si>
  <si>
    <t>405</t>
  </si>
  <si>
    <t>6729</t>
  </si>
  <si>
    <t>3658</t>
  </si>
  <si>
    <t>465</t>
  </si>
  <si>
    <t>1533</t>
  </si>
  <si>
    <t>157</t>
  </si>
  <si>
    <t>250</t>
  </si>
  <si>
    <t>54</t>
  </si>
  <si>
    <t>122</t>
  </si>
  <si>
    <t>299</t>
  </si>
  <si>
    <t>360</t>
  </si>
  <si>
    <t>683</t>
  </si>
  <si>
    <t>503</t>
  </si>
  <si>
    <t>1839</t>
  </si>
  <si>
    <t>2749</t>
  </si>
  <si>
    <t>2123</t>
  </si>
  <si>
    <t>3087</t>
  </si>
  <si>
    <t>1346</t>
  </si>
  <si>
    <t>1607</t>
  </si>
  <si>
    <t>4879</t>
  </si>
  <si>
    <t>170</t>
  </si>
  <si>
    <t>1630</t>
  </si>
  <si>
    <t>560</t>
  </si>
  <si>
    <t>302</t>
  </si>
  <si>
    <t>901</t>
  </si>
  <si>
    <t>600</t>
  </si>
  <si>
    <t>428</t>
  </si>
  <si>
    <t>120</t>
  </si>
  <si>
    <t>1351</t>
  </si>
  <si>
    <t>2184</t>
  </si>
  <si>
    <t>2741</t>
  </si>
  <si>
    <t>1650</t>
  </si>
  <si>
    <t>1437</t>
  </si>
  <si>
    <t>641</t>
  </si>
  <si>
    <t>1522</t>
  </si>
  <si>
    <t>409</t>
  </si>
  <si>
    <t>1865</t>
  </si>
  <si>
    <t>898</t>
  </si>
  <si>
    <t>267</t>
  </si>
  <si>
    <t>520</t>
  </si>
  <si>
    <t>1214</t>
  </si>
  <si>
    <t>1640</t>
  </si>
  <si>
    <t>589</t>
  </si>
  <si>
    <t>308</t>
  </si>
  <si>
    <t>284</t>
  </si>
  <si>
    <t>2729</t>
  </si>
  <si>
    <t>4381</t>
  </si>
  <si>
    <t>2241</t>
  </si>
  <si>
    <t>713</t>
  </si>
  <si>
    <t>640</t>
  </si>
  <si>
    <t>680</t>
  </si>
  <si>
    <t>188</t>
  </si>
  <si>
    <t>3400</t>
  </si>
  <si>
    <t>381</t>
  </si>
  <si>
    <t>2972</t>
  </si>
  <si>
    <t>5333</t>
  </si>
  <si>
    <t>540</t>
  </si>
  <si>
    <t>2250</t>
  </si>
  <si>
    <t>621</t>
  </si>
  <si>
    <t>767</t>
  </si>
  <si>
    <t>690</t>
  </si>
  <si>
    <t>647</t>
  </si>
  <si>
    <t>1867</t>
  </si>
  <si>
    <t>5491</t>
  </si>
  <si>
    <t>5015</t>
  </si>
  <si>
    <t>856</t>
  </si>
  <si>
    <t>1321</t>
  </si>
  <si>
    <t>469</t>
  </si>
  <si>
    <t>2672</t>
  </si>
  <si>
    <t>484</t>
  </si>
  <si>
    <t>440</t>
  </si>
  <si>
    <t>1991</t>
  </si>
  <si>
    <t>691</t>
  </si>
  <si>
    <t>223</t>
  </si>
  <si>
    <t>243</t>
  </si>
  <si>
    <t>4589</t>
  </si>
  <si>
    <t>25岁
以下</t>
  </si>
  <si>
    <t>26-
35岁</t>
  </si>
  <si>
    <t>36-
45岁</t>
  </si>
  <si>
    <t>46-
54岁</t>
  </si>
  <si>
    <t>55-
59岁</t>
  </si>
  <si>
    <t>60岁
以上</t>
  </si>
  <si>
    <t xml:space="preserve">    1468</t>
    <phoneticPr fontId="0" type="noConversion"/>
  </si>
  <si>
    <t xml:space="preserve">    1264</t>
    <phoneticPr fontId="0" type="noConversion"/>
  </si>
  <si>
    <t xml:space="preserve">    1343</t>
    <phoneticPr fontId="0" type="noConversion"/>
  </si>
  <si>
    <t xml:space="preserve">    902</t>
    <phoneticPr fontId="0" type="noConversion"/>
  </si>
  <si>
    <t xml:space="preserve">    414</t>
    <phoneticPr fontId="0" type="noConversion"/>
  </si>
  <si>
    <t xml:space="preserve">    478</t>
    <phoneticPr fontId="0" type="noConversion"/>
  </si>
  <si>
    <t xml:space="preserve">    811</t>
    <phoneticPr fontId="0" type="noConversion"/>
  </si>
  <si>
    <t xml:space="preserve">  1117</t>
    <phoneticPr fontId="0" type="noConversion"/>
  </si>
  <si>
    <t xml:space="preserve">  374</t>
    <phoneticPr fontId="0" type="noConversion"/>
  </si>
  <si>
    <t xml:space="preserve">  325</t>
    <phoneticPr fontId="0" type="noConversion"/>
  </si>
  <si>
    <t xml:space="preserve">  2692</t>
    <phoneticPr fontId="0" type="noConversion"/>
  </si>
  <si>
    <t xml:space="preserve">  3951</t>
    <phoneticPr fontId="0" type="noConversion"/>
  </si>
  <si>
    <t xml:space="preserve">  4467</t>
    <phoneticPr fontId="0" type="noConversion"/>
  </si>
  <si>
    <t xml:space="preserve">  2386</t>
    <phoneticPr fontId="0" type="noConversion"/>
  </si>
  <si>
    <t xml:space="preserve">  2263</t>
    <phoneticPr fontId="0" type="noConversion"/>
  </si>
  <si>
    <t>2182</t>
    <phoneticPr fontId="0" type="noConversion"/>
  </si>
  <si>
    <t xml:space="preserve"> 2534</t>
    <phoneticPr fontId="0" type="noConversion"/>
  </si>
  <si>
    <t xml:space="preserve"> 2776</t>
    <phoneticPr fontId="0" type="noConversion"/>
  </si>
  <si>
    <t xml:space="preserve"> 3969</t>
    <phoneticPr fontId="0" type="noConversion"/>
  </si>
  <si>
    <t xml:space="preserve"> 1793</t>
    <phoneticPr fontId="0" type="noConversion"/>
  </si>
  <si>
    <t xml:space="preserve"> 1114</t>
    <phoneticPr fontId="0" type="noConversion"/>
  </si>
  <si>
    <t xml:space="preserve">  1069</t>
    <phoneticPr fontId="0" type="noConversion"/>
  </si>
  <si>
    <t xml:space="preserve">  2282</t>
    <phoneticPr fontId="0" type="noConversion"/>
  </si>
  <si>
    <t xml:space="preserve">  2536</t>
    <phoneticPr fontId="0" type="noConversion"/>
  </si>
  <si>
    <t xml:space="preserve">  2602</t>
    <phoneticPr fontId="0" type="noConversion"/>
  </si>
  <si>
    <t xml:space="preserve">  1322</t>
    <phoneticPr fontId="0" type="noConversion"/>
  </si>
  <si>
    <t xml:space="preserve">  1600</t>
    <phoneticPr fontId="0" type="noConversion"/>
  </si>
  <si>
    <t xml:space="preserve">  2594</t>
    <phoneticPr fontId="0" type="noConversion"/>
  </si>
  <si>
    <t xml:space="preserve">  3161</t>
    <phoneticPr fontId="0" type="noConversion"/>
  </si>
  <si>
    <t xml:space="preserve">  4730</t>
    <phoneticPr fontId="0" type="noConversion"/>
  </si>
  <si>
    <t xml:space="preserve">  1893</t>
    <phoneticPr fontId="0" type="noConversion"/>
  </si>
  <si>
    <t xml:space="preserve">  1480</t>
    <phoneticPr fontId="0" type="noConversion"/>
  </si>
  <si>
    <t xml:space="preserve">  701</t>
    <phoneticPr fontId="0" type="noConversion"/>
  </si>
  <si>
    <t xml:space="preserve">  1988</t>
    <phoneticPr fontId="0" type="noConversion"/>
  </si>
  <si>
    <t xml:space="preserve">  1991</t>
    <phoneticPr fontId="0" type="noConversion"/>
  </si>
  <si>
    <t xml:space="preserve">  2577</t>
    <phoneticPr fontId="0" type="noConversion"/>
  </si>
  <si>
    <t xml:space="preserve">  1044</t>
    <phoneticPr fontId="0" type="noConversion"/>
  </si>
  <si>
    <t xml:space="preserve">  2286</t>
    <phoneticPr fontId="0" type="noConversion"/>
  </si>
  <si>
    <t xml:space="preserve">  2655</t>
    <phoneticPr fontId="0" type="noConversion"/>
  </si>
  <si>
    <t xml:space="preserve">  1288</t>
    <phoneticPr fontId="0" type="noConversion"/>
  </si>
  <si>
    <t xml:space="preserve">  1060</t>
    <phoneticPr fontId="0" type="noConversion"/>
  </si>
  <si>
    <t xml:space="preserve">  680</t>
    <phoneticPr fontId="0" type="noConversion"/>
  </si>
  <si>
    <t xml:space="preserve">  1112</t>
    <phoneticPr fontId="0" type="noConversion"/>
  </si>
  <si>
    <t xml:space="preserve">  1653</t>
    <phoneticPr fontId="0" type="noConversion"/>
  </si>
  <si>
    <t xml:space="preserve">  385</t>
    <phoneticPr fontId="0" type="noConversion"/>
  </si>
  <si>
    <t xml:space="preserve">  2266</t>
    <phoneticPr fontId="0" type="noConversion"/>
  </si>
  <si>
    <t xml:space="preserve">  3742</t>
    <phoneticPr fontId="0" type="noConversion"/>
  </si>
  <si>
    <t xml:space="preserve">  2543</t>
    <phoneticPr fontId="0" type="noConversion"/>
  </si>
  <si>
    <t xml:space="preserve">  4173</t>
    <phoneticPr fontId="0" type="noConversion"/>
  </si>
  <si>
    <t xml:space="preserve">  1253</t>
    <phoneticPr fontId="0" type="noConversion"/>
  </si>
  <si>
    <t xml:space="preserve">    998</t>
    <phoneticPr fontId="0" type="noConversion"/>
  </si>
  <si>
    <t xml:space="preserve">  2332</t>
    <phoneticPr fontId="0" type="noConversion"/>
  </si>
  <si>
    <t xml:space="preserve">  3308</t>
    <phoneticPr fontId="0" type="noConversion"/>
  </si>
  <si>
    <t xml:space="preserve">  3775</t>
    <phoneticPr fontId="0" type="noConversion"/>
  </si>
  <si>
    <t xml:space="preserve">  4520</t>
    <phoneticPr fontId="0" type="noConversion"/>
  </si>
  <si>
    <t xml:space="preserve">  1901</t>
    <phoneticPr fontId="0" type="noConversion"/>
  </si>
  <si>
    <t xml:space="preserve">  1043</t>
    <phoneticPr fontId="0" type="noConversion"/>
  </si>
  <si>
    <t>1092</t>
    <phoneticPr fontId="0" type="noConversion"/>
  </si>
  <si>
    <t xml:space="preserve">  2895</t>
    <phoneticPr fontId="0" type="noConversion"/>
  </si>
  <si>
    <t xml:space="preserve">  3105</t>
    <phoneticPr fontId="0" type="noConversion"/>
  </si>
  <si>
    <t xml:space="preserve">  3262</t>
    <phoneticPr fontId="0" type="noConversion"/>
  </si>
  <si>
    <t xml:space="preserve">  1004</t>
    <phoneticPr fontId="0" type="noConversion"/>
  </si>
  <si>
    <t xml:space="preserve">  717</t>
    <phoneticPr fontId="0" type="noConversion"/>
  </si>
  <si>
    <t xml:space="preserve">    1118</t>
    <phoneticPr fontId="0" type="noConversion"/>
  </si>
  <si>
    <t xml:space="preserve">    1822</t>
    <phoneticPr fontId="0" type="noConversion"/>
  </si>
  <si>
    <t xml:space="preserve">    1678</t>
    <phoneticPr fontId="0" type="noConversion"/>
  </si>
  <si>
    <t xml:space="preserve">    2885</t>
    <phoneticPr fontId="0" type="noConversion"/>
  </si>
  <si>
    <t xml:space="preserve">  775</t>
    <phoneticPr fontId="0" type="noConversion"/>
  </si>
  <si>
    <t xml:space="preserve">  1129</t>
    <phoneticPr fontId="0" type="noConversion"/>
  </si>
  <si>
    <t xml:space="preserve">  2521</t>
    <phoneticPr fontId="0" type="noConversion"/>
  </si>
  <si>
    <t xml:space="preserve">  2677</t>
    <phoneticPr fontId="0" type="noConversion"/>
  </si>
  <si>
    <t xml:space="preserve">  938</t>
    <phoneticPr fontId="0" type="noConversion"/>
  </si>
  <si>
    <t xml:space="preserve">  2433</t>
    <phoneticPr fontId="0" type="noConversion"/>
  </si>
  <si>
    <t xml:space="preserve">  6716</t>
    <phoneticPr fontId="0" type="noConversion"/>
  </si>
  <si>
    <t xml:space="preserve">  4434</t>
    <phoneticPr fontId="0" type="noConversion"/>
  </si>
  <si>
    <t xml:space="preserve">  4779</t>
    <phoneticPr fontId="0" type="noConversion"/>
  </si>
  <si>
    <t xml:space="preserve">  2311</t>
    <phoneticPr fontId="0" type="noConversion"/>
  </si>
  <si>
    <t xml:space="preserve">  1154</t>
    <phoneticPr fontId="0" type="noConversion"/>
  </si>
  <si>
    <t xml:space="preserve">    2890</t>
    <phoneticPr fontId="0" type="noConversion"/>
  </si>
  <si>
    <t xml:space="preserve">    3628</t>
    <phoneticPr fontId="0" type="noConversion"/>
  </si>
  <si>
    <t xml:space="preserve">    4021</t>
    <phoneticPr fontId="0" type="noConversion"/>
  </si>
  <si>
    <t xml:space="preserve">    1937</t>
    <phoneticPr fontId="0" type="noConversion"/>
  </si>
  <si>
    <t xml:space="preserve">    1287</t>
    <phoneticPr fontId="0" type="noConversion"/>
  </si>
  <si>
    <t xml:space="preserve">  3616</t>
    <phoneticPr fontId="0" type="noConversion"/>
  </si>
  <si>
    <t xml:space="preserve">  4748</t>
    <phoneticPr fontId="0" type="noConversion"/>
  </si>
  <si>
    <t xml:space="preserve">  5406</t>
    <phoneticPr fontId="0" type="noConversion"/>
  </si>
  <si>
    <t xml:space="preserve">  5705</t>
    <phoneticPr fontId="0" type="noConversion"/>
  </si>
  <si>
    <t xml:space="preserve">  2731</t>
    <phoneticPr fontId="0" type="noConversion"/>
  </si>
  <si>
    <t xml:space="preserve">  2734</t>
    <phoneticPr fontId="0" type="noConversion"/>
  </si>
  <si>
    <t xml:space="preserve">  3171</t>
    <phoneticPr fontId="0" type="noConversion"/>
  </si>
  <si>
    <t xml:space="preserve">  3588</t>
    <phoneticPr fontId="0" type="noConversion"/>
  </si>
  <si>
    <t xml:space="preserve">  3046</t>
    <phoneticPr fontId="0" type="noConversion"/>
  </si>
  <si>
    <t xml:space="preserve">  5101</t>
    <phoneticPr fontId="0" type="noConversion"/>
  </si>
  <si>
    <t xml:space="preserve">  4975</t>
    <phoneticPr fontId="0" type="noConversion"/>
  </si>
  <si>
    <t xml:space="preserve">  5311</t>
    <phoneticPr fontId="0" type="noConversion"/>
  </si>
  <si>
    <t xml:space="preserve">  3273</t>
    <phoneticPr fontId="0" type="noConversion"/>
  </si>
  <si>
    <t xml:space="preserve">  1747</t>
    <phoneticPr fontId="0" type="noConversion"/>
  </si>
  <si>
    <t xml:space="preserve">  1199</t>
    <phoneticPr fontId="0" type="noConversion"/>
  </si>
  <si>
    <t xml:space="preserve">  1506</t>
    <phoneticPr fontId="0" type="noConversion"/>
  </si>
  <si>
    <t xml:space="preserve">  2006</t>
    <phoneticPr fontId="0" type="noConversion"/>
  </si>
  <si>
    <t xml:space="preserve">  2985</t>
    <phoneticPr fontId="0" type="noConversion"/>
  </si>
  <si>
    <t xml:space="preserve">    973</t>
    <phoneticPr fontId="0" type="noConversion"/>
  </si>
  <si>
    <t xml:space="preserve">    419</t>
    <phoneticPr fontId="0" type="noConversion"/>
  </si>
  <si>
    <t xml:space="preserve">  628</t>
    <phoneticPr fontId="0" type="noConversion"/>
  </si>
  <si>
    <t xml:space="preserve">  921</t>
    <phoneticPr fontId="0" type="noConversion"/>
  </si>
  <si>
    <t xml:space="preserve">    662</t>
    <phoneticPr fontId="0" type="noConversion"/>
  </si>
  <si>
    <t xml:space="preserve">    916</t>
    <phoneticPr fontId="0" type="noConversion"/>
  </si>
  <si>
    <t xml:space="preserve">  1537</t>
    <phoneticPr fontId="0" type="noConversion"/>
  </si>
  <si>
    <t xml:space="preserve">    632</t>
    <phoneticPr fontId="0" type="noConversion"/>
  </si>
  <si>
    <t xml:space="preserve">  1701</t>
    <phoneticPr fontId="0" type="noConversion"/>
  </si>
  <si>
    <t xml:space="preserve">  3695</t>
    <phoneticPr fontId="0" type="noConversion"/>
  </si>
  <si>
    <t xml:space="preserve">  6025</t>
    <phoneticPr fontId="0" type="noConversion"/>
  </si>
  <si>
    <t xml:space="preserve">  2134</t>
    <phoneticPr fontId="0" type="noConversion"/>
  </si>
  <si>
    <t xml:space="preserve">  1249</t>
    <phoneticPr fontId="0" type="noConversion"/>
  </si>
  <si>
    <t xml:space="preserve">  1134</t>
    <phoneticPr fontId="0" type="noConversion"/>
  </si>
  <si>
    <t xml:space="preserve">    379</t>
    <phoneticPr fontId="0" type="noConversion"/>
  </si>
  <si>
    <t xml:space="preserve">  1198</t>
    <phoneticPr fontId="0" type="noConversion"/>
  </si>
  <si>
    <t xml:space="preserve">  2444</t>
    <phoneticPr fontId="0" type="noConversion"/>
  </si>
  <si>
    <t xml:space="preserve">  2753</t>
    <phoneticPr fontId="0" type="noConversion"/>
  </si>
  <si>
    <t xml:space="preserve">  3884</t>
    <phoneticPr fontId="0" type="noConversion"/>
  </si>
  <si>
    <t xml:space="preserve">  1194</t>
    <phoneticPr fontId="0" type="noConversion"/>
  </si>
  <si>
    <t xml:space="preserve">    391</t>
    <phoneticPr fontId="0" type="noConversion"/>
  </si>
  <si>
    <t xml:space="preserve">  1502</t>
    <phoneticPr fontId="0" type="noConversion"/>
  </si>
  <si>
    <t xml:space="preserve">  2844</t>
    <phoneticPr fontId="0" type="noConversion"/>
  </si>
  <si>
    <t xml:space="preserve">  2339</t>
    <phoneticPr fontId="0" type="noConversion"/>
  </si>
  <si>
    <t xml:space="preserve">  2724</t>
    <phoneticPr fontId="0" type="noConversion"/>
  </si>
  <si>
    <t xml:space="preserve">  1272</t>
    <phoneticPr fontId="0" type="noConversion"/>
  </si>
  <si>
    <t xml:space="preserve">    683</t>
    <phoneticPr fontId="0" type="noConversion"/>
  </si>
  <si>
    <t xml:space="preserve">    817</t>
    <phoneticPr fontId="0" type="noConversion"/>
  </si>
  <si>
    <t xml:space="preserve">  1233</t>
    <phoneticPr fontId="0" type="noConversion"/>
  </si>
  <si>
    <t xml:space="preserve">  1544</t>
    <phoneticPr fontId="0" type="noConversion"/>
  </si>
  <si>
    <t xml:space="preserve">  1684</t>
    <phoneticPr fontId="0" type="noConversion"/>
  </si>
  <si>
    <t xml:space="preserve">    410</t>
    <phoneticPr fontId="0" type="noConversion"/>
  </si>
  <si>
    <t xml:space="preserve">  423</t>
    <phoneticPr fontId="0" type="noConversion"/>
  </si>
  <si>
    <t xml:space="preserve">  597</t>
    <phoneticPr fontId="0" type="noConversion"/>
  </si>
  <si>
    <t xml:space="preserve">    343</t>
    <phoneticPr fontId="0" type="noConversion"/>
  </si>
  <si>
    <t xml:space="preserve">    301</t>
    <phoneticPr fontId="0" type="noConversion"/>
  </si>
  <si>
    <t xml:space="preserve">    461</t>
    <phoneticPr fontId="0" type="noConversion"/>
  </si>
  <si>
    <t xml:space="preserve">    107</t>
    <phoneticPr fontId="0" type="noConversion"/>
  </si>
  <si>
    <t xml:space="preserve">    829</t>
    <phoneticPr fontId="0" type="noConversion"/>
  </si>
  <si>
    <t xml:space="preserve">    1522</t>
    <phoneticPr fontId="0" type="noConversion"/>
  </si>
  <si>
    <t xml:space="preserve">    1779</t>
    <phoneticPr fontId="0" type="noConversion"/>
  </si>
  <si>
    <t xml:space="preserve">    1771</t>
    <phoneticPr fontId="0" type="noConversion"/>
  </si>
  <si>
    <t xml:space="preserve">    864</t>
    <phoneticPr fontId="0" type="noConversion"/>
  </si>
  <si>
    <t xml:space="preserve">  429</t>
    <phoneticPr fontId="0" type="noConversion"/>
  </si>
  <si>
    <t xml:space="preserve">  554</t>
    <phoneticPr fontId="0" type="noConversion"/>
  </si>
  <si>
    <t xml:space="preserve">    406</t>
    <phoneticPr fontId="0" type="noConversion"/>
  </si>
  <si>
    <t xml:space="preserve">  511</t>
    <phoneticPr fontId="0" type="noConversion"/>
  </si>
  <si>
    <t xml:space="preserve">  171</t>
    <phoneticPr fontId="0" type="noConversion"/>
  </si>
  <si>
    <t xml:space="preserve">    586</t>
    <phoneticPr fontId="0" type="noConversion"/>
  </si>
  <si>
    <t xml:space="preserve">    524</t>
    <phoneticPr fontId="0" type="noConversion"/>
  </si>
  <si>
    <t xml:space="preserve">    147</t>
    <phoneticPr fontId="0" type="noConversion"/>
  </si>
  <si>
    <t xml:space="preserve">    167</t>
    <phoneticPr fontId="0" type="noConversion"/>
  </si>
  <si>
    <t xml:space="preserve">  447</t>
    <phoneticPr fontId="0" type="noConversion"/>
  </si>
  <si>
    <t xml:space="preserve">    209</t>
    <phoneticPr fontId="0" type="noConversion"/>
  </si>
  <si>
    <t xml:space="preserve">    52</t>
    <phoneticPr fontId="0" type="noConversion"/>
  </si>
  <si>
    <t xml:space="preserve">    172</t>
    <phoneticPr fontId="0" type="noConversion"/>
  </si>
  <si>
    <t xml:space="preserve">    132</t>
    <phoneticPr fontId="0" type="noConversion"/>
  </si>
  <si>
    <t xml:space="preserve">  3</t>
    <phoneticPr fontId="0" type="noConversion"/>
  </si>
  <si>
    <t xml:space="preserve">  1467</t>
    <phoneticPr fontId="0" type="noConversion"/>
  </si>
  <si>
    <t xml:space="preserve">  1728</t>
    <phoneticPr fontId="0" type="noConversion"/>
  </si>
  <si>
    <t xml:space="preserve">    937</t>
    <phoneticPr fontId="0" type="noConversion"/>
  </si>
  <si>
    <t xml:space="preserve">    354</t>
    <phoneticPr fontId="0" type="noConversion"/>
  </si>
  <si>
    <t xml:space="preserve">    635</t>
    <phoneticPr fontId="0" type="noConversion"/>
  </si>
  <si>
    <t xml:space="preserve">    639</t>
    <phoneticPr fontId="0" type="noConversion"/>
  </si>
  <si>
    <t xml:space="preserve">  1054</t>
    <phoneticPr fontId="0" type="noConversion"/>
  </si>
  <si>
    <t xml:space="preserve">  457</t>
    <phoneticPr fontId="0" type="noConversion"/>
  </si>
  <si>
    <t xml:space="preserve">  351</t>
    <phoneticPr fontId="0" type="noConversion"/>
  </si>
  <si>
    <t xml:space="preserve">  5244</t>
    <phoneticPr fontId="0" type="noConversion"/>
  </si>
  <si>
    <t xml:space="preserve">  4646</t>
    <phoneticPr fontId="0" type="noConversion"/>
  </si>
  <si>
    <t xml:space="preserve">  3736</t>
    <phoneticPr fontId="0" type="noConversion"/>
  </si>
  <si>
    <t xml:space="preserve">  4595</t>
    <phoneticPr fontId="0" type="noConversion"/>
  </si>
  <si>
    <t xml:space="preserve">  2908</t>
    <phoneticPr fontId="0" type="noConversion"/>
  </si>
  <si>
    <t xml:space="preserve">  2125</t>
    <phoneticPr fontId="0" type="noConversion"/>
  </si>
  <si>
    <t xml:space="preserve">  3293</t>
    <phoneticPr fontId="0" type="noConversion"/>
  </si>
  <si>
    <t xml:space="preserve">  3357</t>
    <phoneticPr fontId="0" type="noConversion"/>
  </si>
  <si>
    <t xml:space="preserve">  3324</t>
    <phoneticPr fontId="0" type="noConversion"/>
  </si>
  <si>
    <t xml:space="preserve">  1954</t>
    <phoneticPr fontId="0" type="noConversion"/>
  </si>
  <si>
    <t xml:space="preserve">  2507</t>
    <phoneticPr fontId="0" type="noConversion"/>
  </si>
  <si>
    <t xml:space="preserve">  3217</t>
    <phoneticPr fontId="0" type="noConversion"/>
  </si>
  <si>
    <t xml:space="preserve">  2701</t>
    <phoneticPr fontId="0" type="noConversion"/>
  </si>
  <si>
    <t xml:space="preserve">  1375</t>
    <phoneticPr fontId="0" type="noConversion"/>
  </si>
  <si>
    <t xml:space="preserve">    547</t>
    <phoneticPr fontId="0" type="noConversion"/>
  </si>
  <si>
    <t xml:space="preserve">  1438</t>
    <phoneticPr fontId="0" type="noConversion"/>
  </si>
  <si>
    <t xml:space="preserve">  3158</t>
    <phoneticPr fontId="0" type="noConversion"/>
  </si>
  <si>
    <t xml:space="preserve">  4526</t>
    <phoneticPr fontId="0" type="noConversion"/>
  </si>
  <si>
    <t xml:space="preserve">  1986</t>
    <phoneticPr fontId="0" type="noConversion"/>
  </si>
  <si>
    <t xml:space="preserve">  2249</t>
    <phoneticPr fontId="0" type="noConversion"/>
  </si>
  <si>
    <t xml:space="preserve">  2620</t>
    <phoneticPr fontId="0" type="noConversion"/>
  </si>
  <si>
    <t xml:space="preserve">  1488</t>
    <phoneticPr fontId="0" type="noConversion"/>
  </si>
  <si>
    <t xml:space="preserve">    909</t>
    <phoneticPr fontId="0" type="noConversion"/>
  </si>
  <si>
    <t xml:space="preserve">  3712</t>
    <phoneticPr fontId="0" type="noConversion"/>
  </si>
  <si>
    <t xml:space="preserve">  2102</t>
    <phoneticPr fontId="0" type="noConversion"/>
  </si>
  <si>
    <t xml:space="preserve">  2829</t>
    <phoneticPr fontId="0" type="noConversion"/>
  </si>
  <si>
    <t xml:space="preserve">  1522</t>
    <phoneticPr fontId="0" type="noConversion"/>
  </si>
  <si>
    <t xml:space="preserve">  1070</t>
    <phoneticPr fontId="0" type="noConversion"/>
  </si>
  <si>
    <t xml:space="preserve">    739</t>
    <phoneticPr fontId="0" type="noConversion"/>
  </si>
  <si>
    <t xml:space="preserve">  1556</t>
    <phoneticPr fontId="0" type="noConversion"/>
  </si>
  <si>
    <t xml:space="preserve">    660</t>
    <phoneticPr fontId="0" type="noConversion"/>
  </si>
  <si>
    <t xml:space="preserve">  4000</t>
    <phoneticPr fontId="0" type="noConversion"/>
  </si>
  <si>
    <t xml:space="preserve">  4458</t>
    <phoneticPr fontId="0" type="noConversion"/>
  </si>
  <si>
    <t xml:space="preserve">  3227</t>
    <phoneticPr fontId="0" type="noConversion"/>
  </si>
  <si>
    <t xml:space="preserve">  4263</t>
    <phoneticPr fontId="0" type="noConversion"/>
  </si>
  <si>
    <t xml:space="preserve">  1516</t>
    <phoneticPr fontId="0" type="noConversion"/>
  </si>
  <si>
    <t xml:space="preserve">  3278</t>
    <phoneticPr fontId="0" type="noConversion"/>
  </si>
  <si>
    <t xml:space="preserve">  3875</t>
    <phoneticPr fontId="0" type="noConversion"/>
  </si>
  <si>
    <t xml:space="preserve">  4104</t>
    <phoneticPr fontId="0" type="noConversion"/>
  </si>
  <si>
    <t xml:space="preserve">  4681</t>
    <phoneticPr fontId="0" type="noConversion"/>
  </si>
  <si>
    <t xml:space="preserve">  2199</t>
    <phoneticPr fontId="0" type="noConversion"/>
  </si>
  <si>
    <t xml:space="preserve">  3619</t>
    <phoneticPr fontId="0" type="noConversion"/>
  </si>
  <si>
    <t xml:space="preserve">  3291</t>
    <phoneticPr fontId="0" type="noConversion"/>
  </si>
  <si>
    <t xml:space="preserve">  3071</t>
    <phoneticPr fontId="0" type="noConversion"/>
  </si>
  <si>
    <t xml:space="preserve">    633</t>
    <phoneticPr fontId="0" type="noConversion"/>
  </si>
  <si>
    <t xml:space="preserve">  2306</t>
    <phoneticPr fontId="0" type="noConversion"/>
  </si>
  <si>
    <t xml:space="preserve">  2056</t>
    <phoneticPr fontId="0" type="noConversion"/>
  </si>
  <si>
    <t xml:space="preserve">  2827</t>
    <phoneticPr fontId="0" type="noConversion"/>
  </si>
  <si>
    <t xml:space="preserve">    851</t>
    <phoneticPr fontId="0" type="noConversion"/>
  </si>
  <si>
    <t xml:space="preserve">    370</t>
    <phoneticPr fontId="0" type="noConversion"/>
  </si>
  <si>
    <t xml:space="preserve">  1692</t>
    <phoneticPr fontId="0" type="noConversion"/>
  </si>
  <si>
    <t xml:space="preserve">  2886</t>
    <phoneticPr fontId="0" type="noConversion"/>
  </si>
  <si>
    <t xml:space="preserve">  2426</t>
    <phoneticPr fontId="0" type="noConversion"/>
  </si>
  <si>
    <t xml:space="preserve">    426</t>
    <phoneticPr fontId="0" type="noConversion"/>
  </si>
  <si>
    <t xml:space="preserve">  5095</t>
    <phoneticPr fontId="0" type="noConversion"/>
  </si>
  <si>
    <t xml:space="preserve">  7394</t>
    <phoneticPr fontId="0" type="noConversion"/>
  </si>
  <si>
    <t xml:space="preserve">  4571</t>
    <phoneticPr fontId="0" type="noConversion"/>
  </si>
  <si>
    <t xml:space="preserve">  4663</t>
    <phoneticPr fontId="0" type="noConversion"/>
  </si>
  <si>
    <t xml:space="preserve">  2437</t>
    <phoneticPr fontId="0" type="noConversion"/>
  </si>
  <si>
    <t xml:space="preserve">    962</t>
    <phoneticPr fontId="0" type="noConversion"/>
  </si>
  <si>
    <t xml:space="preserve">  3403</t>
    <phoneticPr fontId="0" type="noConversion"/>
  </si>
  <si>
    <t xml:space="preserve">  3743</t>
    <phoneticPr fontId="0" type="noConversion"/>
  </si>
  <si>
    <t xml:space="preserve">  4351</t>
    <phoneticPr fontId="0" type="noConversion"/>
  </si>
  <si>
    <t xml:space="preserve">  4380</t>
    <phoneticPr fontId="0" type="noConversion"/>
  </si>
  <si>
    <t xml:space="preserve">  1945</t>
    <phoneticPr fontId="0" type="noConversion"/>
  </si>
  <si>
    <t xml:space="preserve">  5958</t>
    <phoneticPr fontId="0" type="noConversion"/>
  </si>
  <si>
    <t xml:space="preserve">  5357</t>
    <phoneticPr fontId="0" type="noConversion"/>
  </si>
  <si>
    <t xml:space="preserve">  4494</t>
    <phoneticPr fontId="0" type="noConversion"/>
  </si>
  <si>
    <t xml:space="preserve">  2219</t>
    <phoneticPr fontId="0" type="noConversion"/>
  </si>
  <si>
    <t xml:space="preserve">  3880</t>
    <phoneticPr fontId="0" type="noConversion"/>
  </si>
  <si>
    <t xml:space="preserve">  3169</t>
    <phoneticPr fontId="0" type="noConversion"/>
  </si>
  <si>
    <t xml:space="preserve">  3348</t>
    <phoneticPr fontId="0" type="noConversion"/>
  </si>
  <si>
    <t xml:space="preserve">  2271</t>
    <phoneticPr fontId="0" type="noConversion"/>
  </si>
  <si>
    <t xml:space="preserve">  1347</t>
    <phoneticPr fontId="0" type="noConversion"/>
  </si>
  <si>
    <t xml:space="preserve">  4866</t>
    <phoneticPr fontId="0" type="noConversion"/>
  </si>
  <si>
    <t xml:space="preserve">  6148</t>
    <phoneticPr fontId="0" type="noConversion"/>
  </si>
  <si>
    <t xml:space="preserve">  5410</t>
    <phoneticPr fontId="0" type="noConversion"/>
  </si>
  <si>
    <t xml:space="preserve">  5586</t>
    <phoneticPr fontId="0" type="noConversion"/>
  </si>
  <si>
    <t xml:space="preserve">  3317</t>
    <phoneticPr fontId="0" type="noConversion"/>
  </si>
  <si>
    <t xml:space="preserve">  1585</t>
    <phoneticPr fontId="0" type="noConversion"/>
  </si>
  <si>
    <t xml:space="preserve">  2251</t>
    <phoneticPr fontId="0" type="noConversion"/>
  </si>
  <si>
    <t xml:space="preserve">  2391</t>
    <phoneticPr fontId="0" type="noConversion"/>
  </si>
  <si>
    <t xml:space="preserve">  2741</t>
    <phoneticPr fontId="0" type="noConversion"/>
  </si>
  <si>
    <t xml:space="preserve">  3152</t>
    <phoneticPr fontId="0" type="noConversion"/>
  </si>
  <si>
    <t xml:space="preserve">  389</t>
    <phoneticPr fontId="0" type="noConversion"/>
  </si>
  <si>
    <t xml:space="preserve">  320</t>
    <phoneticPr fontId="0" type="noConversion"/>
  </si>
  <si>
    <t xml:space="preserve">  758</t>
    <phoneticPr fontId="0" type="noConversion"/>
  </si>
  <si>
    <t xml:space="preserve">  867</t>
    <phoneticPr fontId="0" type="noConversion"/>
  </si>
  <si>
    <t xml:space="preserve">  501</t>
    <phoneticPr fontId="0" type="noConversion"/>
  </si>
  <si>
    <t xml:space="preserve">  1291</t>
    <phoneticPr fontId="0" type="noConversion"/>
  </si>
  <si>
    <t xml:space="preserve">    704</t>
    <phoneticPr fontId="0" type="noConversion"/>
  </si>
  <si>
    <t xml:space="preserve">  2588</t>
    <phoneticPr fontId="0" type="noConversion"/>
  </si>
  <si>
    <t xml:space="preserve">  4287</t>
    <phoneticPr fontId="0" type="noConversion"/>
  </si>
  <si>
    <t xml:space="preserve">  5602</t>
    <phoneticPr fontId="0" type="noConversion"/>
  </si>
  <si>
    <t xml:space="preserve">  5543</t>
    <phoneticPr fontId="0" type="noConversion"/>
  </si>
  <si>
    <t xml:space="preserve">  2269</t>
    <phoneticPr fontId="0" type="noConversion"/>
  </si>
  <si>
    <t xml:space="preserve">  1268</t>
    <phoneticPr fontId="0" type="noConversion"/>
  </si>
  <si>
    <t xml:space="preserve">  1597</t>
    <phoneticPr fontId="0" type="noConversion"/>
  </si>
  <si>
    <t xml:space="preserve">  1662</t>
    <phoneticPr fontId="0" type="noConversion"/>
  </si>
  <si>
    <t xml:space="preserve">  1453</t>
    <phoneticPr fontId="0" type="noConversion"/>
  </si>
  <si>
    <t xml:space="preserve">  1726</t>
    <phoneticPr fontId="0" type="noConversion"/>
  </si>
  <si>
    <t xml:space="preserve">    351</t>
    <phoneticPr fontId="0" type="noConversion"/>
  </si>
  <si>
    <t xml:space="preserve">  2117</t>
    <phoneticPr fontId="0" type="noConversion"/>
  </si>
  <si>
    <t xml:space="preserve">  2717</t>
    <phoneticPr fontId="0" type="noConversion"/>
  </si>
  <si>
    <t xml:space="preserve">  3495</t>
    <phoneticPr fontId="0" type="noConversion"/>
  </si>
  <si>
    <t xml:space="preserve">  1120</t>
    <phoneticPr fontId="0" type="noConversion"/>
  </si>
  <si>
    <t xml:space="preserve">    303</t>
    <phoneticPr fontId="0" type="noConversion"/>
  </si>
  <si>
    <t xml:space="preserve">  1806</t>
    <phoneticPr fontId="0" type="noConversion"/>
  </si>
  <si>
    <t xml:space="preserve">  2870</t>
    <phoneticPr fontId="0" type="noConversion"/>
  </si>
  <si>
    <t xml:space="preserve">  2327</t>
    <phoneticPr fontId="0" type="noConversion"/>
  </si>
  <si>
    <t xml:space="preserve">  2553</t>
    <phoneticPr fontId="0" type="noConversion"/>
  </si>
  <si>
    <t xml:space="preserve">  1237</t>
    <phoneticPr fontId="0" type="noConversion"/>
  </si>
  <si>
    <t xml:space="preserve">  515</t>
    <phoneticPr fontId="0" type="noConversion"/>
  </si>
  <si>
    <t xml:space="preserve">    979</t>
    <phoneticPr fontId="0" type="noConversion"/>
  </si>
  <si>
    <t xml:space="preserve">    1347</t>
    <phoneticPr fontId="0" type="noConversion"/>
  </si>
  <si>
    <t xml:space="preserve">    1544</t>
    <phoneticPr fontId="0" type="noConversion"/>
  </si>
  <si>
    <t xml:space="preserve">    1495</t>
    <phoneticPr fontId="0" type="noConversion"/>
  </si>
  <si>
    <t xml:space="preserve">    407</t>
    <phoneticPr fontId="0" type="noConversion"/>
  </si>
  <si>
    <t xml:space="preserve">    498</t>
    <phoneticPr fontId="0" type="noConversion"/>
  </si>
  <si>
    <t xml:space="preserve">    519</t>
    <phoneticPr fontId="0" type="noConversion"/>
  </si>
  <si>
    <t xml:space="preserve">    62</t>
    <phoneticPr fontId="0" type="noConversion"/>
  </si>
  <si>
    <t xml:space="preserve">    369</t>
    <phoneticPr fontId="0" type="noConversion"/>
  </si>
  <si>
    <t xml:space="preserve">    490</t>
    <phoneticPr fontId="0" type="noConversion"/>
  </si>
  <si>
    <t xml:space="preserve">    394</t>
    <phoneticPr fontId="0" type="noConversion"/>
  </si>
  <si>
    <t xml:space="preserve">    456</t>
    <phoneticPr fontId="0" type="noConversion"/>
  </si>
  <si>
    <t xml:space="preserve">    191</t>
    <phoneticPr fontId="0" type="noConversion"/>
  </si>
  <si>
    <t xml:space="preserve">    797</t>
    <phoneticPr fontId="0" type="noConversion"/>
  </si>
  <si>
    <t xml:space="preserve">    1546</t>
    <phoneticPr fontId="0" type="noConversion"/>
  </si>
  <si>
    <t xml:space="preserve">    1685</t>
    <phoneticPr fontId="0" type="noConversion"/>
  </si>
  <si>
    <t xml:space="preserve">    1604</t>
    <phoneticPr fontId="0" type="noConversion"/>
  </si>
  <si>
    <t xml:space="preserve">    740</t>
    <phoneticPr fontId="0" type="noConversion"/>
  </si>
  <si>
    <t xml:space="preserve">    181</t>
    <phoneticPr fontId="0" type="noConversion"/>
  </si>
  <si>
    <t xml:space="preserve">    324</t>
    <phoneticPr fontId="0" type="noConversion"/>
  </si>
  <si>
    <t xml:space="preserve">    467</t>
    <phoneticPr fontId="0" type="noConversion"/>
  </si>
  <si>
    <t xml:space="preserve">    231</t>
    <phoneticPr fontId="0" type="noConversion"/>
  </si>
  <si>
    <t xml:space="preserve">    508</t>
    <phoneticPr fontId="0" type="noConversion"/>
  </si>
  <si>
    <t xml:space="preserve">    627</t>
    <phoneticPr fontId="0" type="noConversion"/>
  </si>
  <si>
    <t xml:space="preserve">    497</t>
    <phoneticPr fontId="0" type="noConversion"/>
  </si>
  <si>
    <t xml:space="preserve">    265</t>
    <phoneticPr fontId="0" type="noConversion"/>
  </si>
  <si>
    <t xml:space="preserve">    194</t>
    <phoneticPr fontId="0" type="noConversion"/>
  </si>
  <si>
    <t xml:space="preserve">    345</t>
    <phoneticPr fontId="0" type="noConversion"/>
  </si>
  <si>
    <t xml:space="preserve">    408</t>
    <phoneticPr fontId="0" type="noConversion"/>
  </si>
  <si>
    <t xml:space="preserve">    134</t>
    <phoneticPr fontId="0" type="noConversion"/>
  </si>
  <si>
    <t xml:space="preserve">    149</t>
    <phoneticPr fontId="0" type="noConversion"/>
  </si>
  <si>
    <t xml:space="preserve">    152</t>
    <phoneticPr fontId="0" type="noConversion"/>
  </si>
  <si>
    <t xml:space="preserve">    77</t>
    <phoneticPr fontId="0" type="noConversion"/>
  </si>
  <si>
    <t xml:space="preserve">  17</t>
    <phoneticPr fontId="0" type="noConversion"/>
  </si>
  <si>
    <t xml:space="preserve">  4</t>
    <phoneticPr fontId="0" type="noConversion"/>
  </si>
  <si>
    <t xml:space="preserve">  1984</t>
    <phoneticPr fontId="0" type="noConversion"/>
  </si>
  <si>
    <t xml:space="preserve">  1436</t>
    <phoneticPr fontId="0" type="noConversion"/>
  </si>
  <si>
    <t xml:space="preserve">  1555</t>
    <phoneticPr fontId="0" type="noConversion"/>
  </si>
  <si>
    <t xml:space="preserve">  787</t>
    <phoneticPr fontId="0" type="noConversion"/>
  </si>
  <si>
    <t xml:space="preserve">    753</t>
    <phoneticPr fontId="0" type="noConversion"/>
  </si>
  <si>
    <t xml:space="preserve">    742</t>
    <phoneticPr fontId="0" type="noConversion"/>
  </si>
  <si>
    <t xml:space="preserve">    882</t>
    <phoneticPr fontId="0" type="noConversion"/>
  </si>
  <si>
    <t xml:space="preserve">    277</t>
    <phoneticPr fontId="0" type="noConversion"/>
  </si>
  <si>
    <t xml:space="preserve">  5526</t>
    <phoneticPr fontId="0" type="noConversion"/>
  </si>
  <si>
    <t xml:space="preserve">  4848</t>
    <phoneticPr fontId="0" type="noConversion"/>
  </si>
  <si>
    <t xml:space="preserve">  3729</t>
    <phoneticPr fontId="0" type="noConversion"/>
  </si>
  <si>
    <t xml:space="preserve">  4246</t>
    <phoneticPr fontId="0" type="noConversion"/>
  </si>
  <si>
    <t xml:space="preserve">  1832</t>
    <phoneticPr fontId="0" type="noConversion"/>
  </si>
  <si>
    <t xml:space="preserve">  3874</t>
    <phoneticPr fontId="0" type="noConversion"/>
  </si>
  <si>
    <t xml:space="preserve">  3458</t>
    <phoneticPr fontId="0" type="noConversion"/>
  </si>
  <si>
    <t xml:space="preserve">  3669</t>
    <phoneticPr fontId="0" type="noConversion"/>
  </si>
  <si>
    <t xml:space="preserve">  3297</t>
    <phoneticPr fontId="0" type="noConversion"/>
  </si>
  <si>
    <t xml:space="preserve">  1764</t>
    <phoneticPr fontId="0" type="noConversion"/>
  </si>
  <si>
    <t xml:space="preserve">  2982</t>
    <phoneticPr fontId="0" type="noConversion"/>
  </si>
  <si>
    <t xml:space="preserve">  3252</t>
    <phoneticPr fontId="0" type="noConversion"/>
  </si>
  <si>
    <t xml:space="preserve">  2866</t>
    <phoneticPr fontId="0" type="noConversion"/>
  </si>
  <si>
    <t xml:space="preserve">  499</t>
    <phoneticPr fontId="0" type="noConversion"/>
  </si>
  <si>
    <t xml:space="preserve">  1776</t>
    <phoneticPr fontId="0" type="noConversion"/>
  </si>
  <si>
    <t xml:space="preserve">  3058</t>
    <phoneticPr fontId="0" type="noConversion"/>
  </si>
  <si>
    <t xml:space="preserve">  4203</t>
    <phoneticPr fontId="0" type="noConversion"/>
  </si>
  <si>
    <t xml:space="preserve">  1030</t>
    <phoneticPr fontId="0" type="noConversion"/>
  </si>
  <si>
    <t xml:space="preserve"> 1312</t>
    <phoneticPr fontId="0" type="noConversion"/>
  </si>
  <si>
    <t xml:space="preserve"> 2287</t>
    <phoneticPr fontId="0" type="noConversion"/>
  </si>
  <si>
    <t xml:space="preserve"> 2275</t>
    <phoneticPr fontId="0" type="noConversion"/>
  </si>
  <si>
    <t xml:space="preserve"> 2475</t>
    <phoneticPr fontId="0" type="noConversion"/>
  </si>
  <si>
    <t xml:space="preserve"> 1438</t>
    <phoneticPr fontId="0" type="noConversion"/>
  </si>
  <si>
    <t xml:space="preserve"> 808</t>
    <phoneticPr fontId="0" type="noConversion"/>
  </si>
  <si>
    <t xml:space="preserve">  4471</t>
    <phoneticPr fontId="0" type="noConversion"/>
  </si>
  <si>
    <t xml:space="preserve">  2798</t>
    <phoneticPr fontId="0" type="noConversion"/>
  </si>
  <si>
    <t xml:space="preserve">  2644</t>
    <phoneticPr fontId="0" type="noConversion"/>
  </si>
  <si>
    <t xml:space="preserve">  2502</t>
    <phoneticPr fontId="0" type="noConversion"/>
  </si>
  <si>
    <t xml:space="preserve">  1442</t>
    <phoneticPr fontId="0" type="noConversion"/>
  </si>
  <si>
    <t xml:space="preserve">    646</t>
    <phoneticPr fontId="0" type="noConversion"/>
  </si>
  <si>
    <t xml:space="preserve">    647</t>
    <phoneticPr fontId="0" type="noConversion"/>
  </si>
  <si>
    <t xml:space="preserve">  1078</t>
    <phoneticPr fontId="0" type="noConversion"/>
  </si>
  <si>
    <t xml:space="preserve">  910</t>
    <phoneticPr fontId="0" type="noConversion"/>
  </si>
  <si>
    <t xml:space="preserve">  507</t>
    <phoneticPr fontId="0" type="noConversion"/>
  </si>
  <si>
    <t xml:space="preserve">  379</t>
    <phoneticPr fontId="0" type="noConversion"/>
  </si>
  <si>
    <t xml:space="preserve">  4958</t>
    <phoneticPr fontId="0" type="noConversion"/>
  </si>
  <si>
    <t xml:space="preserve">  4109</t>
    <phoneticPr fontId="0" type="noConversion"/>
  </si>
  <si>
    <t xml:space="preserve">  3666</t>
    <phoneticPr fontId="0" type="noConversion"/>
  </si>
  <si>
    <t xml:space="preserve">  3505</t>
    <phoneticPr fontId="0" type="noConversion"/>
  </si>
  <si>
    <t xml:space="preserve">  930</t>
    <phoneticPr fontId="0" type="noConversion"/>
  </si>
  <si>
    <t xml:space="preserve">  4172</t>
    <phoneticPr fontId="0" type="noConversion"/>
  </si>
  <si>
    <t xml:space="preserve">  4158</t>
    <phoneticPr fontId="0" type="noConversion"/>
  </si>
  <si>
    <t xml:space="preserve">  4020</t>
    <phoneticPr fontId="0" type="noConversion"/>
  </si>
  <si>
    <t xml:space="preserve">  4070</t>
    <phoneticPr fontId="0" type="noConversion"/>
  </si>
  <si>
    <t xml:space="preserve">  1786</t>
    <phoneticPr fontId="0" type="noConversion"/>
  </si>
  <si>
    <t xml:space="preserve">  820</t>
    <phoneticPr fontId="0" type="noConversion"/>
  </si>
  <si>
    <t xml:space="preserve">  3792</t>
    <phoneticPr fontId="0" type="noConversion"/>
  </si>
  <si>
    <t xml:space="preserve">  3145</t>
    <phoneticPr fontId="0" type="noConversion"/>
  </si>
  <si>
    <t xml:space="preserve">  2575</t>
    <phoneticPr fontId="0" type="noConversion"/>
  </si>
  <si>
    <t xml:space="preserve">  465</t>
    <phoneticPr fontId="0" type="noConversion"/>
  </si>
  <si>
    <t xml:space="preserve">  2260</t>
    <phoneticPr fontId="0" type="noConversion"/>
  </si>
  <si>
    <t xml:space="preserve">  2268</t>
    <phoneticPr fontId="0" type="noConversion"/>
  </si>
  <si>
    <t xml:space="preserve">  2408</t>
    <phoneticPr fontId="0" type="noConversion"/>
  </si>
  <si>
    <t xml:space="preserve">    764</t>
    <phoneticPr fontId="0" type="noConversion"/>
  </si>
  <si>
    <t xml:space="preserve">  292</t>
    <phoneticPr fontId="0" type="noConversion"/>
  </si>
  <si>
    <t xml:space="preserve">    2053</t>
    <phoneticPr fontId="0" type="noConversion"/>
  </si>
  <si>
    <t xml:space="preserve">    2862</t>
    <phoneticPr fontId="0" type="noConversion"/>
  </si>
  <si>
    <t xml:space="preserve">    2646</t>
    <phoneticPr fontId="0" type="noConversion"/>
  </si>
  <si>
    <t xml:space="preserve">    845</t>
    <phoneticPr fontId="0" type="noConversion"/>
  </si>
  <si>
    <t xml:space="preserve">  5374</t>
    <phoneticPr fontId="0" type="noConversion"/>
  </si>
  <si>
    <t xml:space="preserve">  6686</t>
    <phoneticPr fontId="0" type="noConversion"/>
  </si>
  <si>
    <t xml:space="preserve">  4153</t>
    <phoneticPr fontId="0" type="noConversion"/>
  </si>
  <si>
    <t xml:space="preserve">  4058</t>
    <phoneticPr fontId="0" type="noConversion"/>
  </si>
  <si>
    <t xml:space="preserve">  2211</t>
    <phoneticPr fontId="0" type="noConversion"/>
  </si>
  <si>
    <t xml:space="preserve">  636</t>
    <phoneticPr fontId="0" type="noConversion"/>
  </si>
  <si>
    <t xml:space="preserve">  6428</t>
    <phoneticPr fontId="0" type="noConversion"/>
  </si>
  <si>
    <t xml:space="preserve">  4264</t>
    <phoneticPr fontId="0" type="noConversion"/>
  </si>
  <si>
    <t xml:space="preserve">  2761</t>
    <phoneticPr fontId="0" type="noConversion"/>
  </si>
  <si>
    <t xml:space="preserve">  1712</t>
    <phoneticPr fontId="0" type="noConversion"/>
  </si>
  <si>
    <t xml:space="preserve">  473</t>
    <phoneticPr fontId="0" type="noConversion"/>
  </si>
  <si>
    <t xml:space="preserve">  4830</t>
    <phoneticPr fontId="0" type="noConversion"/>
  </si>
  <si>
    <t xml:space="preserve">  6413</t>
    <phoneticPr fontId="0" type="noConversion"/>
  </si>
  <si>
    <t xml:space="preserve">  5770</t>
    <phoneticPr fontId="0" type="noConversion"/>
  </si>
  <si>
    <t xml:space="preserve">  4068</t>
    <phoneticPr fontId="0" type="noConversion"/>
  </si>
  <si>
    <t xml:space="preserve">  2442</t>
    <phoneticPr fontId="0" type="noConversion"/>
  </si>
  <si>
    <t xml:space="preserve">  996</t>
    <phoneticPr fontId="0" type="noConversion"/>
  </si>
  <si>
    <t xml:space="preserve">  3879</t>
    <phoneticPr fontId="0" type="noConversion"/>
  </si>
  <si>
    <t xml:space="preserve">  3208</t>
    <phoneticPr fontId="0" type="noConversion"/>
  </si>
  <si>
    <t xml:space="preserve">  3371</t>
    <phoneticPr fontId="0" type="noConversion"/>
  </si>
  <si>
    <t xml:space="preserve">  2294</t>
    <phoneticPr fontId="0" type="noConversion"/>
  </si>
  <si>
    <t xml:space="preserve">  1359</t>
    <phoneticPr fontId="0" type="noConversion"/>
  </si>
  <si>
    <t xml:space="preserve">  525</t>
    <phoneticPr fontId="0" type="noConversion"/>
  </si>
  <si>
    <t xml:space="preserve">    6221</t>
    <phoneticPr fontId="0" type="noConversion"/>
  </si>
  <si>
    <t xml:space="preserve">    5222</t>
    <phoneticPr fontId="0" type="noConversion"/>
  </si>
  <si>
    <t xml:space="preserve">    5082</t>
    <phoneticPr fontId="0" type="noConversion"/>
  </si>
  <si>
    <t xml:space="preserve">    3127</t>
    <phoneticPr fontId="0" type="noConversion"/>
  </si>
  <si>
    <t xml:space="preserve">    1306</t>
    <phoneticPr fontId="0" type="noConversion"/>
  </si>
  <si>
    <t xml:space="preserve">  2515</t>
    <phoneticPr fontId="0" type="noConversion"/>
  </si>
  <si>
    <t xml:space="preserve">  2417</t>
    <phoneticPr fontId="0" type="noConversion"/>
  </si>
  <si>
    <t xml:space="preserve">  2850</t>
    <phoneticPr fontId="0" type="noConversion"/>
  </si>
  <si>
    <t xml:space="preserve">  2810</t>
    <phoneticPr fontId="0" type="noConversion"/>
  </si>
  <si>
    <t xml:space="preserve">    897</t>
    <phoneticPr fontId="0" type="noConversion"/>
  </si>
  <si>
    <t xml:space="preserve">  326</t>
    <phoneticPr fontId="0" type="noConversion"/>
  </si>
  <si>
    <t xml:space="preserve">    418</t>
    <phoneticPr fontId="0" type="noConversion"/>
  </si>
  <si>
    <t xml:space="preserve">    800</t>
    <phoneticPr fontId="0" type="noConversion"/>
  </si>
  <si>
    <t xml:space="preserve">    786</t>
    <phoneticPr fontId="0" type="noConversion"/>
  </si>
  <si>
    <t xml:space="preserve">    792</t>
    <phoneticPr fontId="0" type="noConversion"/>
  </si>
  <si>
    <t xml:space="preserve">    140</t>
    <phoneticPr fontId="0" type="noConversion"/>
  </si>
  <si>
    <t xml:space="preserve">  1089</t>
    <phoneticPr fontId="0" type="noConversion"/>
  </si>
  <si>
    <t xml:space="preserve">  1372</t>
    <phoneticPr fontId="0" type="noConversion"/>
  </si>
  <si>
    <t xml:space="preserve">  1329</t>
    <phoneticPr fontId="0" type="noConversion"/>
  </si>
  <si>
    <t xml:space="preserve">  3390</t>
    <phoneticPr fontId="0" type="noConversion"/>
  </si>
  <si>
    <t xml:space="preserve">  4600</t>
    <phoneticPr fontId="0" type="noConversion"/>
  </si>
  <si>
    <t xml:space="preserve">  5936</t>
    <phoneticPr fontId="0" type="noConversion"/>
  </si>
  <si>
    <t xml:space="preserve">  4468</t>
    <phoneticPr fontId="0" type="noConversion"/>
  </si>
  <si>
    <t>2282</t>
    <phoneticPr fontId="0" type="noConversion"/>
  </si>
  <si>
    <t xml:space="preserve">  985</t>
    <phoneticPr fontId="0" type="noConversion"/>
  </si>
  <si>
    <t xml:space="preserve">  1754</t>
    <phoneticPr fontId="0" type="noConversion"/>
  </si>
  <si>
    <t xml:space="preserve">  1546</t>
    <phoneticPr fontId="0" type="noConversion"/>
  </si>
  <si>
    <t xml:space="preserve">    759</t>
    <phoneticPr fontId="0" type="noConversion"/>
  </si>
  <si>
    <t xml:space="preserve">  344</t>
    <phoneticPr fontId="0" type="noConversion"/>
  </si>
  <si>
    <t xml:space="preserve"> 2609</t>
    <phoneticPr fontId="0" type="noConversion"/>
  </si>
  <si>
    <t xml:space="preserve"> 2730</t>
    <phoneticPr fontId="0" type="noConversion"/>
  </si>
  <si>
    <t xml:space="preserve"> 3539</t>
    <phoneticPr fontId="0" type="noConversion"/>
  </si>
  <si>
    <t xml:space="preserve"> 2981</t>
    <phoneticPr fontId="0" type="noConversion"/>
  </si>
  <si>
    <t xml:space="preserve"> 1016</t>
    <phoneticPr fontId="0" type="noConversion"/>
  </si>
  <si>
    <t xml:space="preserve"> 195</t>
    <phoneticPr fontId="0" type="noConversion"/>
  </si>
  <si>
    <t xml:space="preserve">  2176</t>
    <phoneticPr fontId="0" type="noConversion"/>
  </si>
  <si>
    <t xml:space="preserve">  2826</t>
    <phoneticPr fontId="0" type="noConversion"/>
  </si>
  <si>
    <t xml:space="preserve">  2300</t>
    <phoneticPr fontId="0" type="noConversion"/>
  </si>
  <si>
    <t xml:space="preserve">  2362</t>
    <phoneticPr fontId="0" type="noConversion"/>
  </si>
  <si>
    <t xml:space="preserve">  1160</t>
    <phoneticPr fontId="0" type="noConversion"/>
  </si>
  <si>
    <t xml:space="preserve">  416</t>
    <phoneticPr fontId="0" type="noConversion"/>
  </si>
  <si>
    <t xml:space="preserve">  1208</t>
    <phoneticPr fontId="0" type="noConversion"/>
  </si>
  <si>
    <t xml:space="preserve">  1396</t>
    <phoneticPr fontId="0" type="noConversion"/>
  </si>
  <si>
    <t xml:space="preserve">  1613</t>
    <phoneticPr fontId="0" type="noConversion"/>
  </si>
  <si>
    <t xml:space="preserve">  1221</t>
    <phoneticPr fontId="0" type="noConversion"/>
  </si>
  <si>
    <t xml:space="preserve">    686</t>
    <phoneticPr fontId="0" type="noConversion"/>
  </si>
  <si>
    <t xml:space="preserve">    454</t>
    <phoneticPr fontId="0" type="noConversion"/>
  </si>
  <si>
    <t xml:space="preserve">    569</t>
    <phoneticPr fontId="0" type="noConversion"/>
  </si>
  <si>
    <t xml:space="preserve">    443</t>
    <phoneticPr fontId="0" type="noConversion"/>
  </si>
  <si>
    <t xml:space="preserve">    45</t>
    <phoneticPr fontId="0" type="noConversion"/>
  </si>
  <si>
    <t xml:space="preserve">    405</t>
    <phoneticPr fontId="0" type="noConversion"/>
  </si>
  <si>
    <t xml:space="preserve">    451</t>
    <phoneticPr fontId="0" type="noConversion"/>
  </si>
  <si>
    <t xml:space="preserve">    971</t>
    <phoneticPr fontId="0" type="noConversion"/>
  </si>
  <si>
    <t xml:space="preserve">    1647</t>
    <phoneticPr fontId="0" type="noConversion"/>
  </si>
  <si>
    <t xml:space="preserve">    1677</t>
    <phoneticPr fontId="0" type="noConversion"/>
  </si>
  <si>
    <t xml:space="preserve">    1456</t>
    <phoneticPr fontId="0" type="noConversion"/>
  </si>
  <si>
    <t xml:space="preserve">    655</t>
    <phoneticPr fontId="0" type="noConversion"/>
  </si>
  <si>
    <t xml:space="preserve">  148</t>
    <phoneticPr fontId="0" type="noConversion"/>
  </si>
  <si>
    <t xml:space="preserve">  223</t>
    <phoneticPr fontId="0" type="noConversion"/>
  </si>
  <si>
    <t xml:space="preserve"> 197</t>
    <phoneticPr fontId="0" type="noConversion"/>
  </si>
  <si>
    <t xml:space="preserve">  562</t>
    <phoneticPr fontId="0" type="noConversion"/>
  </si>
  <si>
    <t xml:space="preserve">  251</t>
    <phoneticPr fontId="0" type="noConversion"/>
  </si>
  <si>
    <t xml:space="preserve">  673</t>
    <phoneticPr fontId="0" type="noConversion"/>
  </si>
  <si>
    <t xml:space="preserve">    95</t>
    <phoneticPr fontId="0" type="noConversion"/>
  </si>
  <si>
    <t xml:space="preserve">    66</t>
    <phoneticPr fontId="0" type="noConversion"/>
  </si>
  <si>
    <t xml:space="preserve">    28</t>
    <phoneticPr fontId="0" type="noConversion"/>
  </si>
  <si>
    <t xml:space="preserve">    22</t>
    <phoneticPr fontId="0" type="noConversion"/>
  </si>
  <si>
    <t>1781</t>
  </si>
  <si>
    <t>652</t>
  </si>
  <si>
    <t>178</t>
  </si>
  <si>
    <t>1673</t>
  </si>
  <si>
    <t>419</t>
  </si>
  <si>
    <t>260</t>
  </si>
  <si>
    <t>4213</t>
  </si>
  <si>
    <t>3898</t>
  </si>
  <si>
    <t>2816</t>
  </si>
  <si>
    <t>1491</t>
  </si>
  <si>
    <t>6324</t>
  </si>
  <si>
    <t>530</t>
  </si>
  <si>
    <t>2191</t>
  </si>
  <si>
    <t>2696</t>
  </si>
  <si>
    <t>4507</t>
  </si>
  <si>
    <t>910</t>
  </si>
  <si>
    <t>255</t>
  </si>
  <si>
    <t>3099</t>
  </si>
  <si>
    <t>7312</t>
  </si>
  <si>
    <t>1946</t>
  </si>
  <si>
    <t>2112</t>
  </si>
  <si>
    <t>4639</t>
  </si>
  <si>
    <t>4132</t>
  </si>
  <si>
    <t>1361</t>
  </si>
  <si>
    <t>292</t>
  </si>
  <si>
    <t>3966</t>
  </si>
  <si>
    <t>2744</t>
  </si>
  <si>
    <t>5780</t>
  </si>
  <si>
    <t>3188</t>
  </si>
  <si>
    <t>7521</t>
  </si>
  <si>
    <t>3360</t>
  </si>
  <si>
    <t>4851</t>
  </si>
  <si>
    <t>312</t>
  </si>
  <si>
    <t>1768</t>
  </si>
  <si>
    <t>4091</t>
  </si>
  <si>
    <t>2656</t>
  </si>
  <si>
    <t>4252</t>
  </si>
  <si>
    <t>759</t>
  </si>
  <si>
    <t>5811</t>
  </si>
  <si>
    <t>5838</t>
  </si>
  <si>
    <t>7694</t>
  </si>
  <si>
    <t>2000</t>
  </si>
  <si>
    <t>4192</t>
  </si>
  <si>
    <t>7490</t>
  </si>
  <si>
    <t>1704</t>
  </si>
  <si>
    <t>468</t>
  </si>
  <si>
    <t>6418</t>
  </si>
  <si>
    <t>8801</t>
  </si>
  <si>
    <t>2988</t>
  </si>
  <si>
    <t>742</t>
  </si>
  <si>
    <t>3832</t>
  </si>
  <si>
    <t>5665</t>
  </si>
  <si>
    <t>1359</t>
  </si>
  <si>
    <t>5144</t>
  </si>
  <si>
    <t>5242</t>
  </si>
  <si>
    <t>9147</t>
  </si>
  <si>
    <t>1467</t>
  </si>
  <si>
    <t>1599</t>
  </si>
  <si>
    <t>4565</t>
  </si>
  <si>
    <t>548</t>
  </si>
  <si>
    <t>822</t>
  </si>
  <si>
    <t>1563</t>
  </si>
  <si>
    <t>425</t>
  </si>
  <si>
    <t>105</t>
  </si>
  <si>
    <t>958</t>
  </si>
  <si>
    <t>2315</t>
  </si>
  <si>
    <t>3342</t>
  </si>
  <si>
    <t>4741</t>
  </si>
  <si>
    <t>9452</t>
  </si>
  <si>
    <t>1117</t>
  </si>
  <si>
    <t>1099</t>
  </si>
  <si>
    <t>2488</t>
  </si>
  <si>
    <t>5949</t>
  </si>
  <si>
    <t>838</t>
  </si>
  <si>
    <t>2717</t>
  </si>
  <si>
    <t>2649</t>
  </si>
  <si>
    <t>4494</t>
  </si>
  <si>
    <t>1514</t>
  </si>
  <si>
    <t>2655</t>
  </si>
  <si>
    <t>415</t>
  </si>
  <si>
    <t>1202</t>
  </si>
  <si>
    <t>205</t>
  </si>
  <si>
    <t>393</t>
  </si>
  <si>
    <t>113</t>
  </si>
  <si>
    <t>454</t>
  </si>
  <si>
    <t>1798</t>
  </si>
  <si>
    <t>1207</t>
  </si>
  <si>
    <t>2605</t>
  </si>
  <si>
    <t>1549</t>
  </si>
  <si>
    <t>5131</t>
  </si>
  <si>
    <t>3642</t>
  </si>
  <si>
    <t>6756</t>
  </si>
  <si>
    <t>2778</t>
  </si>
  <si>
    <t>1320</t>
  </si>
  <si>
    <t>3330</t>
  </si>
  <si>
    <t>5946</t>
  </si>
  <si>
    <t>1410</t>
  </si>
  <si>
    <t>431</t>
  </si>
  <si>
    <t>2854</t>
  </si>
  <si>
    <t>4112</t>
  </si>
  <si>
    <t>846</t>
  </si>
  <si>
    <t>2452</t>
  </si>
  <si>
    <t>6865</t>
  </si>
  <si>
    <t>1909</t>
  </si>
  <si>
    <t>585</t>
  </si>
  <si>
    <t>1745</t>
  </si>
  <si>
    <t>3595</t>
  </si>
  <si>
    <t>343</t>
  </si>
  <si>
    <t>2765</t>
  </si>
  <si>
    <t>3172</t>
  </si>
  <si>
    <t>1646</t>
  </si>
  <si>
    <t>4344</t>
  </si>
  <si>
    <t>2501</t>
  </si>
  <si>
    <t>5514</t>
  </si>
  <si>
    <t>3570</t>
  </si>
  <si>
    <t>3855</t>
  </si>
  <si>
    <t>7215</t>
  </si>
  <si>
    <t>638</t>
  </si>
  <si>
    <t>3434</t>
  </si>
  <si>
    <t>2122</t>
  </si>
  <si>
    <t>2638</t>
  </si>
  <si>
    <t>2645</t>
  </si>
  <si>
    <t>228</t>
  </si>
  <si>
    <t>7391</t>
  </si>
  <si>
    <t>5193</t>
  </si>
  <si>
    <t>7545</t>
  </si>
  <si>
    <t>2083</t>
  </si>
  <si>
    <t>411</t>
  </si>
  <si>
    <t>6247</t>
  </si>
  <si>
    <t>7477</t>
  </si>
  <si>
    <t>4671</t>
  </si>
  <si>
    <t>6412</t>
  </si>
  <si>
    <t>8353</t>
  </si>
  <si>
    <t>3531</t>
  </si>
  <si>
    <t>527</t>
  </si>
  <si>
    <t>4403</t>
  </si>
  <si>
    <t>3296</t>
  </si>
  <si>
    <t>445</t>
  </si>
  <si>
    <t>6097</t>
  </si>
  <si>
    <t>5132</t>
  </si>
  <si>
    <t>8731</t>
  </si>
  <si>
    <t>875</t>
  </si>
  <si>
    <t>1765</t>
  </si>
  <si>
    <t>4214</t>
  </si>
  <si>
    <t>635</t>
  </si>
  <si>
    <t>1591</t>
  </si>
  <si>
    <t>163</t>
  </si>
  <si>
    <t>1084</t>
  </si>
  <si>
    <t>4018</t>
  </si>
  <si>
    <t>5275</t>
  </si>
  <si>
    <t>8719</t>
  </si>
  <si>
    <t>1917</t>
  </si>
  <si>
    <t>1296</t>
  </si>
  <si>
    <t>1169</t>
  </si>
  <si>
    <t>2603</t>
  </si>
  <si>
    <t>576</t>
  </si>
  <si>
    <t>2669</t>
  </si>
  <si>
    <t>5532</t>
  </si>
  <si>
    <t>3027</t>
  </si>
  <si>
    <t>2601</t>
  </si>
  <si>
    <t>4161</t>
  </si>
  <si>
    <t>1700</t>
  </si>
  <si>
    <t>2381</t>
  </si>
  <si>
    <t>467</t>
  </si>
  <si>
    <t>427</t>
  </si>
  <si>
    <t>1449</t>
  </si>
  <si>
    <t>145</t>
  </si>
  <si>
    <t>193</t>
  </si>
  <si>
    <t>1177</t>
  </si>
  <si>
    <t>636</t>
  </si>
  <si>
    <t>793</t>
  </si>
  <si>
    <t>1459</t>
  </si>
  <si>
    <t>5896</t>
  </si>
  <si>
    <t>3289</t>
  </si>
  <si>
    <t>6793</t>
  </si>
  <si>
    <t>3455</t>
  </si>
  <si>
    <t>2664</t>
  </si>
  <si>
    <t>3652</t>
  </si>
  <si>
    <t>745</t>
  </si>
  <si>
    <t>2987</t>
  </si>
  <si>
    <t>3017</t>
  </si>
  <si>
    <t>2203</t>
  </si>
  <si>
    <t>3576</t>
  </si>
  <si>
    <t>5126</t>
  </si>
  <si>
    <t>1589</t>
  </si>
  <si>
    <t>4917</t>
  </si>
  <si>
    <t>2386</t>
  </si>
  <si>
    <t>5252</t>
  </si>
  <si>
    <t>1219</t>
  </si>
  <si>
    <t>7050</t>
  </si>
  <si>
    <t>1362</t>
  </si>
  <si>
    <t>602</t>
  </si>
  <si>
    <t>3144</t>
  </si>
  <si>
    <t>4292</t>
  </si>
  <si>
    <t>842</t>
  </si>
  <si>
    <t>2339</t>
  </si>
  <si>
    <t>1626</t>
  </si>
  <si>
    <t>3708</t>
  </si>
  <si>
    <t>156</t>
  </si>
  <si>
    <t>2533</t>
  </si>
  <si>
    <t>3697</t>
  </si>
  <si>
    <t>8721</t>
  </si>
  <si>
    <t>4712</t>
  </si>
  <si>
    <t>7864</t>
  </si>
  <si>
    <t>2303</t>
  </si>
  <si>
    <t>733</t>
  </si>
  <si>
    <t>4496</t>
  </si>
  <si>
    <t>7446</t>
  </si>
  <si>
    <t>7928</t>
  </si>
  <si>
    <t>4599</t>
  </si>
  <si>
    <t>8076</t>
  </si>
  <si>
    <t>2205</t>
  </si>
  <si>
    <t>5019</t>
  </si>
  <si>
    <t>3263</t>
  </si>
  <si>
    <t>4980</t>
  </si>
  <si>
    <t>1107</t>
  </si>
  <si>
    <t>388</t>
  </si>
  <si>
    <t>6841</t>
  </si>
  <si>
    <t>4885</t>
  </si>
  <si>
    <t>8571</t>
  </si>
  <si>
    <t>2048</t>
  </si>
  <si>
    <t>1919</t>
  </si>
  <si>
    <t>4012</t>
  </si>
  <si>
    <t>513</t>
  </si>
  <si>
    <t>1918</t>
  </si>
  <si>
    <t>501</t>
  </si>
  <si>
    <t>5210</t>
  </si>
  <si>
    <t>8231</t>
  </si>
  <si>
    <t>1667</t>
  </si>
  <si>
    <t>1394</t>
  </si>
  <si>
    <t>2545</t>
  </si>
  <si>
    <t>509</t>
  </si>
  <si>
    <t>5282</t>
  </si>
  <si>
    <t>3603</t>
  </si>
  <si>
    <t>2298</t>
  </si>
  <si>
    <t>4079</t>
  </si>
  <si>
    <t>970</t>
  </si>
  <si>
    <t>1874</t>
  </si>
  <si>
    <t>1592</t>
  </si>
  <si>
    <t>2287</t>
  </si>
  <si>
    <t>1756</t>
  </si>
  <si>
    <t>1699</t>
  </si>
  <si>
    <t>2578</t>
  </si>
  <si>
    <t>389</t>
  </si>
  <si>
    <t>855</t>
  </si>
  <si>
    <t>147</t>
  </si>
  <si>
    <t>2009</t>
  </si>
  <si>
    <t>1353</t>
  </si>
  <si>
    <t>2580</t>
  </si>
  <si>
    <t>966</t>
  </si>
  <si>
    <t>463</t>
  </si>
  <si>
    <t>439</t>
  </si>
  <si>
    <t>1551</t>
  </si>
  <si>
    <t>1295</t>
  </si>
  <si>
    <t>2253</t>
  </si>
  <si>
    <t>7021</t>
  </si>
  <si>
    <t>3384</t>
  </si>
  <si>
    <t>6923</t>
  </si>
  <si>
    <t>2337</t>
  </si>
  <si>
    <t>1120</t>
  </si>
  <si>
    <t>5434</t>
  </si>
  <si>
    <t>5170</t>
  </si>
  <si>
    <t>3529</t>
  </si>
  <si>
    <t>4445</t>
  </si>
  <si>
    <t>3260</t>
  </si>
  <si>
    <t>6592</t>
  </si>
  <si>
    <t>2813</t>
  </si>
  <si>
    <t>1861</t>
  </si>
  <si>
    <t>1011</t>
  </si>
  <si>
    <t>4760</t>
  </si>
  <si>
    <t>3286</t>
  </si>
  <si>
    <t>1274</t>
  </si>
  <si>
    <t>7893</t>
  </si>
  <si>
    <t>4194</t>
  </si>
  <si>
    <t>6272</t>
  </si>
  <si>
    <t>1538</t>
  </si>
  <si>
    <t>633</t>
  </si>
  <si>
    <t>5511</t>
  </si>
  <si>
    <t>4572</t>
  </si>
  <si>
    <t>3554</t>
  </si>
  <si>
    <t>2142</t>
  </si>
  <si>
    <t>3712</t>
  </si>
  <si>
    <t>160</t>
  </si>
  <si>
    <t>5725</t>
  </si>
  <si>
    <t>7194</t>
  </si>
  <si>
    <t>1416</t>
  </si>
  <si>
    <t>4664</t>
  </si>
  <si>
    <t>3007</t>
  </si>
  <si>
    <t>3510</t>
  </si>
  <si>
    <t>9693</t>
  </si>
  <si>
    <t>4419</t>
  </si>
  <si>
    <t>7721</t>
  </si>
  <si>
    <t>6366</t>
  </si>
  <si>
    <t>5885</t>
  </si>
  <si>
    <t>7951</t>
  </si>
  <si>
    <t>8412</t>
  </si>
  <si>
    <t>6037</t>
  </si>
  <si>
    <t>5481</t>
  </si>
  <si>
    <t>3353</t>
  </si>
  <si>
    <t>9451</t>
  </si>
  <si>
    <t>5429</t>
  </si>
  <si>
    <t>8777</t>
  </si>
  <si>
    <t>1924</t>
  </si>
  <si>
    <t>754</t>
  </si>
  <si>
    <t>4058</t>
  </si>
  <si>
    <t>2771</t>
  </si>
  <si>
    <t>1042</t>
  </si>
  <si>
    <t>1829</t>
  </si>
  <si>
    <t>7538</t>
  </si>
  <si>
    <t>6311</t>
  </si>
  <si>
    <t>8137</t>
  </si>
  <si>
    <t>1556</t>
  </si>
  <si>
    <t>1830</t>
  </si>
  <si>
    <t>4645</t>
  </si>
  <si>
    <t>3463</t>
  </si>
  <si>
    <t>4897</t>
  </si>
  <si>
    <t>4669</t>
  </si>
  <si>
    <t>2527</t>
  </si>
  <si>
    <t>4059</t>
  </si>
  <si>
    <t>464</t>
  </si>
  <si>
    <t>2182</t>
  </si>
  <si>
    <t>1555</t>
  </si>
  <si>
    <t>2160</t>
  </si>
  <si>
    <t>1746</t>
  </si>
  <si>
    <t>2457</t>
  </si>
  <si>
    <t>327</t>
  </si>
  <si>
    <t>392</t>
  </si>
  <si>
    <t>403</t>
  </si>
  <si>
    <t>407</t>
  </si>
  <si>
    <t>506</t>
  </si>
  <si>
    <t>200</t>
  </si>
  <si>
    <t>330</t>
  </si>
  <si>
    <t>1227</t>
  </si>
  <si>
    <t>2218</t>
  </si>
  <si>
    <t>1301</t>
  </si>
  <si>
    <t>6640</t>
  </si>
  <si>
    <t>3234</t>
  </si>
  <si>
    <t>6549</t>
  </si>
  <si>
    <t>3072</t>
  </si>
  <si>
    <t>3262</t>
  </si>
  <si>
    <t>4765</t>
  </si>
  <si>
    <t>2646</t>
  </si>
  <si>
    <t>3681</t>
  </si>
  <si>
    <t>1016</t>
  </si>
  <si>
    <t>3589</t>
  </si>
  <si>
    <t>3113</t>
  </si>
  <si>
    <t>2455</t>
  </si>
  <si>
    <t>3291</t>
  </si>
  <si>
    <t>1310</t>
  </si>
  <si>
    <t>1484</t>
  </si>
  <si>
    <t>5493</t>
  </si>
  <si>
    <t>965</t>
  </si>
  <si>
    <t>5378</t>
  </si>
  <si>
    <t>2821</t>
  </si>
  <si>
    <t>4282</t>
  </si>
  <si>
    <t>1463</t>
  </si>
  <si>
    <t>4270</t>
  </si>
  <si>
    <t>6043</t>
  </si>
  <si>
    <t>5118</t>
  </si>
  <si>
    <t>1068</t>
  </si>
  <si>
    <t>314</t>
  </si>
  <si>
    <t>2070</t>
  </si>
  <si>
    <t>507</t>
  </si>
  <si>
    <t>4081</t>
  </si>
  <si>
    <t>2930</t>
  </si>
  <si>
    <t>10877</t>
  </si>
  <si>
    <t>7192</t>
  </si>
  <si>
    <t>2453</t>
  </si>
  <si>
    <t>5478</t>
  </si>
  <si>
    <t>3350</t>
  </si>
  <si>
    <t>7355</t>
  </si>
  <si>
    <t>3684</t>
  </si>
  <si>
    <t>8583</t>
  </si>
  <si>
    <t>5406</t>
  </si>
  <si>
    <t>7261</t>
  </si>
  <si>
    <t>2773</t>
  </si>
  <si>
    <t>5936</t>
  </si>
  <si>
    <t>3773</t>
  </si>
  <si>
    <t>4293</t>
  </si>
  <si>
    <t>1434</t>
  </si>
  <si>
    <t>7639</t>
  </si>
  <si>
    <t>4687</t>
  </si>
  <si>
    <t>7872</t>
  </si>
  <si>
    <t>2440</t>
  </si>
  <si>
    <t>2299</t>
  </si>
  <si>
    <t>3408</t>
  </si>
  <si>
    <t>874</t>
  </si>
  <si>
    <t>1201</t>
  </si>
  <si>
    <t>1209</t>
  </si>
  <si>
    <t>1760</t>
  </si>
  <si>
    <t>6187</t>
  </si>
  <si>
    <t>6007</t>
  </si>
  <si>
    <t>6541</t>
  </si>
  <si>
    <t>1799</t>
  </si>
  <si>
    <t>1872</t>
  </si>
  <si>
    <t>1279</t>
  </si>
  <si>
    <t>3862</t>
  </si>
  <si>
    <t>3548</t>
  </si>
  <si>
    <t>4146</t>
  </si>
  <si>
    <t>1024</t>
  </si>
  <si>
    <t>4262</t>
  </si>
  <si>
    <t>2268</t>
  </si>
  <si>
    <t>622</t>
  </si>
  <si>
    <t>355</t>
  </si>
  <si>
    <t>559</t>
  </si>
  <si>
    <t>2187</t>
  </si>
  <si>
    <t>904</t>
  </si>
  <si>
    <t>511</t>
  </si>
  <si>
    <t>3427</t>
  </si>
  <si>
    <t>6655</t>
  </si>
  <si>
    <t>2078</t>
  </si>
  <si>
    <t>5978</t>
  </si>
  <si>
    <t>962</t>
  </si>
  <si>
    <t>206</t>
  </si>
  <si>
    <t>2019</t>
  </si>
  <si>
    <t>6363</t>
  </si>
  <si>
    <t>3460</t>
  </si>
  <si>
    <t>1356</t>
  </si>
  <si>
    <t>286</t>
  </si>
  <si>
    <t>2897</t>
  </si>
  <si>
    <t>7470</t>
  </si>
  <si>
    <t>1255</t>
  </si>
  <si>
    <t>4550</t>
  </si>
  <si>
    <t>1171</t>
  </si>
  <si>
    <t>610</t>
  </si>
  <si>
    <t>3302</t>
  </si>
  <si>
    <t>168</t>
  </si>
  <si>
    <t>2591</t>
  </si>
  <si>
    <t>6571</t>
  </si>
  <si>
    <t>2556</t>
  </si>
  <si>
    <t>5743</t>
  </si>
  <si>
    <t>2038</t>
  </si>
  <si>
    <t>743</t>
  </si>
  <si>
    <t>4163</t>
  </si>
  <si>
    <t>2278</t>
  </si>
  <si>
    <t>4707</t>
  </si>
  <si>
    <t>1378</t>
  </si>
  <si>
    <t>7222</t>
  </si>
  <si>
    <t>9741</t>
  </si>
  <si>
    <t>5185</t>
  </si>
  <si>
    <t>1341</t>
  </si>
  <si>
    <t>1493</t>
  </si>
  <si>
    <t>5636</t>
  </si>
  <si>
    <t>5396</t>
  </si>
  <si>
    <t>8345</t>
  </si>
  <si>
    <t>4715</t>
  </si>
  <si>
    <t>1943</t>
  </si>
  <si>
    <t>5039</t>
  </si>
  <si>
    <t>10563</t>
  </si>
  <si>
    <t>5367</t>
  </si>
  <si>
    <t>1052</t>
  </si>
  <si>
    <t>4859</t>
  </si>
  <si>
    <t>1645</t>
  </si>
  <si>
    <t>1134</t>
  </si>
  <si>
    <t>289</t>
  </si>
  <si>
    <t>5827</t>
  </si>
  <si>
    <t>15231</t>
  </si>
  <si>
    <t>5657</t>
  </si>
  <si>
    <t>923</t>
  </si>
  <si>
    <t>2551</t>
  </si>
  <si>
    <t>1257</t>
  </si>
  <si>
    <t>984</t>
  </si>
  <si>
    <t>2362</t>
  </si>
  <si>
    <t>4302</t>
  </si>
  <si>
    <t>2592</t>
  </si>
  <si>
    <t>1429</t>
  </si>
  <si>
    <t>2824</t>
  </si>
  <si>
    <t>1139</t>
  </si>
  <si>
    <t>281</t>
  </si>
  <si>
    <t>920</t>
  </si>
  <si>
    <t>309</t>
  </si>
  <si>
    <t>1329</t>
  </si>
  <si>
    <t>3274</t>
  </si>
  <si>
    <t>1046</t>
  </si>
  <si>
    <t>行政
机关</t>
  </si>
  <si>
    <t>直属行
政单位</t>
  </si>
  <si>
    <t>税务所
(分局)</t>
  </si>
  <si>
    <t>直属事
业单位</t>
  </si>
  <si>
    <t>企业
单位</t>
  </si>
  <si>
    <t>备注：1996统计口径不一，数据差别非常大，不计入分析</t>
  </si>
  <si>
    <t>备注：2003统计口径为职称，不计入分析</t>
  </si>
  <si>
    <t>Year</t>
  </si>
  <si>
    <t>Province</t>
  </si>
  <si>
    <t>Formal employees</t>
  </si>
  <si>
    <t>post-graduate</t>
  </si>
  <si>
    <t>Bachelor's degree</t>
  </si>
  <si>
    <t>Other post-secondary</t>
  </si>
  <si>
    <t>Technical college</t>
  </si>
  <si>
    <t>High School and other secondary school</t>
  </si>
  <si>
    <t>Junior high or lower</t>
  </si>
  <si>
    <t xml:space="preserve">Year </t>
  </si>
  <si>
    <t>Total 
formal employees</t>
  </si>
  <si>
    <t>age 30 or 
below</t>
  </si>
  <si>
    <t>30-35</t>
  </si>
  <si>
    <t>36-40</t>
  </si>
  <si>
    <t>41-45</t>
  </si>
  <si>
    <t>46-50</t>
  </si>
  <si>
    <t>51-54</t>
  </si>
  <si>
    <t>55-59</t>
  </si>
  <si>
    <t>60 or above</t>
  </si>
  <si>
    <t>province</t>
  </si>
  <si>
    <t>Administrative
units</t>
  </si>
  <si>
    <t>Directly 
affiliated admin units</t>
  </si>
  <si>
    <t>Tax Offices
(branch buraus)</t>
  </si>
  <si>
    <t>Directly
affiliated non-admin units</t>
  </si>
  <si>
    <t>Business
units</t>
  </si>
  <si>
    <t>Total</t>
  </si>
  <si>
    <t>STB</t>
  </si>
  <si>
    <t>Shanghai</t>
  </si>
  <si>
    <t>Yunnan</t>
  </si>
  <si>
    <t>Inner Mongolia</t>
  </si>
  <si>
    <t>Beijing</t>
  </si>
  <si>
    <t>Jilin</t>
  </si>
  <si>
    <t>Sichuan</t>
  </si>
  <si>
    <t>Tianjin</t>
  </si>
  <si>
    <t>Hebei</t>
  </si>
  <si>
    <t>Shanxi</t>
  </si>
  <si>
    <t>Liaoning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</si>
  <si>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</si>
  <si>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</si>
  <si>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</si>
  <si>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</si>
  <si>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</si>
  <si>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</si>
  <si>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</si>
  <si>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</si>
  <si>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</si>
  <si>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</si>
  <si>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</si>
  <si>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</si>
  <si>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</si>
  <si>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</si>
  <si>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Guizhou</t>
  </si>
  <si>
    <t>Tibet</t>
  </si>
  <si>
    <t>备注:没有Tibet的相关数据，1996年Chongqing市尚未直辖。2005，2006年数据为正式职工+临时工数据(假设分省正式工比例=全国正式工比例（2005：347709/390157 ，2006：350566/393740），保持各省学历分布比例）</t>
  </si>
  <si>
    <t>备注:没有Tibet的相关数据，1996年Chongqing市尚未直辖。2005，2006年数据为正式职工+临时工数据(假设分省正式工比例=全国正式工比例（2005：347709/390157 ，2006：350566/393740），保持各省学历分布比例）。2001，2002，2003，2004 没有区分36-45岁，假设36-40=41-45. 2000 分省表头和总表表头不一致，采用总表表头。没有区分36-45岁，假设36-40=41-45；没有区分46-54，假设分省 2000（46-50：51-54）=全国总数（27563/11062）。1996 年 25以下,26～35,36～45,46～54,55～59,60岁. 没有区分26-35, 假设26-30=31-35；36-45岁，假设36-40=41-45；没有区分46-54，假设分省1996（46-50：51-54）=全国总数（20126/8025）</t>
  </si>
  <si>
    <t>Shaanxi</t>
  </si>
  <si>
    <t>Gansu</t>
  </si>
  <si>
    <t>Qinghai</t>
  </si>
  <si>
    <t>Ningxia</t>
  </si>
  <si>
    <t>Xinjiang</t>
  </si>
  <si>
    <t>Yangzhou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</si>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</sst>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NumberFormat="1"/>
    <xf numFmtId="49" fontId="2" fillId="2" borderId="2" xfId="0" applyNumberFormat="1" applyFont="1" applyFill="1" applyBorder="1" applyAlignment="1" applyProtection="1">
      <alignment horizontal="left" vertical="center" wrapText="1"/>
      <protection locked="0"/>
    </xf>
    <xf numFmtId="1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left" vertical="center" wrapText="1"/>
      <protection locked="0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2" fillId="0" borderId="0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49" fontId="2" fillId="0" borderId="3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2" fillId="0" borderId="4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"/>
  <sheetViews>
    <sheetView workbookViewId="0">
      <selection activeCell="G136" sqref="G136"/>
    </sheetView>
  </sheetViews>
  <sheetFormatPr baseColWidth="10" defaultColWidth="8.83203125" defaultRowHeight="15" x14ac:dyDescent="0.2"/>
  <cols>
    <col min="1" max="11" width="8.83203125" style="9"/>
    <col min="12" max="12" width="40.5" style="9" customWidth="1"/>
    <col min="13" max="13" width="8.83203125" style="9"/>
    <col min="14" max="22" width="0" style="9" hidden="1" customWidth="1"/>
    <col min="23" max="16384" width="8.83203125" style="9"/>
  </cols>
  <sheetData>
    <row r="1" spans="1:22" ht="70" x14ac:dyDescent="0.2">
      <c r="A1" s="1" t="s">
        <v>1544</v>
      </c>
      <c r="B1" s="1" t="s">
        <v>1545</v>
      </c>
      <c r="C1" s="1"/>
      <c r="D1" s="2" t="s">
        <v>1546</v>
      </c>
      <c r="E1" s="2" t="s">
        <v>1547</v>
      </c>
      <c r="F1" s="2" t="s">
        <v>1548</v>
      </c>
      <c r="G1" s="2" t="s">
        <v>1549</v>
      </c>
      <c r="H1" s="2" t="s">
        <v>1550</v>
      </c>
      <c r="I1" s="2" t="s">
        <v>1551</v>
      </c>
      <c r="J1" s="2" t="s">
        <v>1552</v>
      </c>
      <c r="K1" s="24" t="s">
        <v>1570</v>
      </c>
      <c r="L1" s="11"/>
      <c r="N1" s="1" t="s">
        <v>0</v>
      </c>
      <c r="O1" s="1" t="s">
        <v>8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</row>
    <row r="2" spans="1:22" ht="42" x14ac:dyDescent="0.2">
      <c r="A2" s="1" t="s">
        <v>0</v>
      </c>
      <c r="B2" s="1" t="s">
        <v>8</v>
      </c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22" x14ac:dyDescent="0.2">
      <c r="A3" s="9">
        <v>2007</v>
      </c>
      <c r="B3" s="3" t="s">
        <v>1571</v>
      </c>
      <c r="C3" s="3"/>
      <c r="D3" s="12">
        <v>6319</v>
      </c>
      <c r="E3" s="12">
        <v>279</v>
      </c>
      <c r="F3" s="12">
        <v>2864</v>
      </c>
      <c r="G3" s="12">
        <v>2152</v>
      </c>
      <c r="H3" s="12">
        <v>424</v>
      </c>
      <c r="I3" s="12">
        <v>350</v>
      </c>
      <c r="J3" s="12">
        <v>250</v>
      </c>
      <c r="N3" s="9">
        <v>2007</v>
      </c>
      <c r="O3" s="3" t="s">
        <v>1605</v>
      </c>
      <c r="P3" s="12">
        <v>901</v>
      </c>
      <c r="Q3" s="12">
        <v>237</v>
      </c>
      <c r="R3" s="12">
        <v>505</v>
      </c>
      <c r="S3" s="12">
        <v>128</v>
      </c>
      <c r="T3" s="12">
        <v>6</v>
      </c>
      <c r="U3" s="12">
        <v>19</v>
      </c>
      <c r="V3" s="12">
        <v>6</v>
      </c>
    </row>
    <row r="4" spans="1:22" x14ac:dyDescent="0.2">
      <c r="A4" s="9">
        <v>2006</v>
      </c>
      <c r="B4" s="3" t="s">
        <v>1571</v>
      </c>
      <c r="C4" s="3"/>
      <c r="D4" s="18">
        <f>ROUND(P4*394503/459975,0)</f>
        <v>5986</v>
      </c>
      <c r="E4" s="18">
        <f>ROUND(Q4*394503/459975,0)</f>
        <v>81</v>
      </c>
      <c r="F4" s="18">
        <f>D4-E4-SUM(G4:J4)</f>
        <v>3457</v>
      </c>
      <c r="G4" s="18">
        <f>ROUND(S4*394503/459975,0)</f>
        <v>1730</v>
      </c>
      <c r="H4" s="18">
        <f>ROUND(T4*394503/459975,0)</f>
        <v>247</v>
      </c>
      <c r="I4" s="18">
        <f>ROUND(U4*394503/459975,0)</f>
        <v>315</v>
      </c>
      <c r="J4" s="18">
        <f>ROUND(V4*394503/459975,0)</f>
        <v>156</v>
      </c>
      <c r="N4" s="9">
        <v>2007</v>
      </c>
      <c r="O4" s="3" t="s">
        <v>1574</v>
      </c>
      <c r="P4" s="12">
        <v>6979</v>
      </c>
      <c r="Q4" s="12">
        <v>94</v>
      </c>
      <c r="R4" s="12">
        <v>4031</v>
      </c>
      <c r="S4" s="12">
        <v>2017</v>
      </c>
      <c r="T4" s="12">
        <v>288</v>
      </c>
      <c r="U4" s="12">
        <v>367</v>
      </c>
      <c r="V4" s="12">
        <v>182</v>
      </c>
    </row>
    <row r="5" spans="1:22" x14ac:dyDescent="0.2">
      <c r="A5" s="9">
        <v>2005</v>
      </c>
      <c r="B5" s="3" t="s">
        <v>1571</v>
      </c>
      <c r="C5" s="3"/>
      <c r="D5" s="18">
        <f>ROUND(P5*398345/464125,0)</f>
        <v>3989</v>
      </c>
      <c r="E5" s="18">
        <f>ROUND(Q5*398345/464125,0)</f>
        <v>33</v>
      </c>
      <c r="F5" s="18">
        <f>D5-E5-SUM(G5:J5)</f>
        <v>2333</v>
      </c>
      <c r="G5" s="18">
        <f>ROUND(S5*398345/464125,0)</f>
        <v>1269</v>
      </c>
      <c r="H5" s="18">
        <f>ROUND(T5*398345/464125,0)</f>
        <v>156</v>
      </c>
      <c r="I5" s="18">
        <f>ROUND(U5*398345/464125,0)</f>
        <v>144</v>
      </c>
      <c r="J5" s="18">
        <f>ROUND(V5*398345/464125,0)</f>
        <v>54</v>
      </c>
      <c r="N5" s="9">
        <v>2007</v>
      </c>
      <c r="O5" s="3" t="s">
        <v>1577</v>
      </c>
      <c r="P5" s="12">
        <v>4648</v>
      </c>
      <c r="Q5" s="12">
        <v>38</v>
      </c>
      <c r="R5" s="12">
        <v>2718</v>
      </c>
      <c r="S5" s="12">
        <v>1479</v>
      </c>
      <c r="T5" s="12">
        <v>182</v>
      </c>
      <c r="U5" s="12">
        <v>168</v>
      </c>
      <c r="V5" s="12">
        <v>63</v>
      </c>
    </row>
    <row r="6" spans="1:22" x14ac:dyDescent="0.2">
      <c r="A6" s="9">
        <v>2004</v>
      </c>
      <c r="B6" s="20" t="s">
        <v>1571</v>
      </c>
      <c r="C6" s="20"/>
      <c r="D6" s="19">
        <v>7431</v>
      </c>
      <c r="E6" s="19">
        <v>119</v>
      </c>
      <c r="F6" s="19">
        <v>2369</v>
      </c>
      <c r="G6" s="19">
        <v>3383</v>
      </c>
      <c r="H6" s="19">
        <v>790</v>
      </c>
      <c r="I6" s="19">
        <v>497</v>
      </c>
      <c r="J6" s="19">
        <v>273</v>
      </c>
      <c r="N6" s="9">
        <v>2007</v>
      </c>
      <c r="O6" s="3" t="s">
        <v>1578</v>
      </c>
      <c r="P6" s="12">
        <v>25136</v>
      </c>
      <c r="Q6" s="12">
        <v>193</v>
      </c>
      <c r="R6" s="12">
        <v>10364</v>
      </c>
      <c r="S6" s="12">
        <v>12271</v>
      </c>
      <c r="T6" s="12">
        <v>1341</v>
      </c>
      <c r="U6" s="12">
        <v>767</v>
      </c>
      <c r="V6" s="12">
        <v>200</v>
      </c>
    </row>
    <row r="7" spans="1:22" x14ac:dyDescent="0.2">
      <c r="A7" s="9">
        <v>2003</v>
      </c>
      <c r="B7" s="20" t="s">
        <v>1571</v>
      </c>
      <c r="C7" s="20"/>
      <c r="D7" s="25">
        <v>7262</v>
      </c>
      <c r="E7" s="26">
        <f>D7-F7-G7-H7-I7-J7</f>
        <v>59</v>
      </c>
      <c r="F7" s="25">
        <v>1658</v>
      </c>
      <c r="G7" s="25">
        <v>3544</v>
      </c>
      <c r="H7" s="25">
        <v>1131</v>
      </c>
      <c r="I7" s="25">
        <v>598</v>
      </c>
      <c r="J7" s="25">
        <v>272</v>
      </c>
      <c r="N7" s="9">
        <v>2007</v>
      </c>
      <c r="O7" s="3" t="s">
        <v>1579</v>
      </c>
      <c r="P7" s="12">
        <v>12308</v>
      </c>
      <c r="Q7" s="12">
        <v>53</v>
      </c>
      <c r="R7" s="12">
        <v>4985</v>
      </c>
      <c r="S7" s="12">
        <v>4833</v>
      </c>
      <c r="T7" s="12">
        <v>821</v>
      </c>
      <c r="U7" s="12">
        <v>1201</v>
      </c>
      <c r="V7" s="12">
        <v>415</v>
      </c>
    </row>
    <row r="8" spans="1:22" x14ac:dyDescent="0.2">
      <c r="A8" s="9">
        <v>2002</v>
      </c>
      <c r="B8" s="20" t="s">
        <v>1571</v>
      </c>
      <c r="C8" s="20"/>
      <c r="D8" s="25">
        <v>7108</v>
      </c>
      <c r="E8" s="26">
        <f>D8-F8-G8-H8-I8-J8</f>
        <v>33</v>
      </c>
      <c r="F8" s="25">
        <v>1294</v>
      </c>
      <c r="G8" s="25">
        <v>3578</v>
      </c>
      <c r="H8" s="25">
        <v>1258</v>
      </c>
      <c r="I8" s="25">
        <v>616</v>
      </c>
      <c r="J8" s="25">
        <v>329</v>
      </c>
      <c r="N8" s="9">
        <v>2007</v>
      </c>
      <c r="O8" s="3" t="s">
        <v>1573</v>
      </c>
      <c r="P8" s="12">
        <v>11060</v>
      </c>
      <c r="Q8" s="12">
        <v>54</v>
      </c>
      <c r="R8" s="12">
        <v>4662</v>
      </c>
      <c r="S8" s="12">
        <v>5094</v>
      </c>
      <c r="T8" s="12">
        <v>630</v>
      </c>
      <c r="U8" s="12">
        <v>513</v>
      </c>
      <c r="V8" s="12">
        <v>107</v>
      </c>
    </row>
    <row r="9" spans="1:22" x14ac:dyDescent="0.2">
      <c r="A9" s="9">
        <v>2001</v>
      </c>
      <c r="B9" s="20" t="s">
        <v>1571</v>
      </c>
      <c r="C9" s="20"/>
      <c r="D9" s="25">
        <v>8316</v>
      </c>
      <c r="E9" s="26">
        <f>D9-F9-G9-H9-I9-J9</f>
        <v>34</v>
      </c>
      <c r="F9" s="25">
        <v>1180</v>
      </c>
      <c r="G9" s="25">
        <v>3634</v>
      </c>
      <c r="H9" s="25">
        <v>1686</v>
      </c>
      <c r="I9" s="25">
        <v>935</v>
      </c>
      <c r="J9" s="25">
        <v>847</v>
      </c>
      <c r="N9" s="9">
        <v>2007</v>
      </c>
      <c r="O9" s="3" t="s">
        <v>1580</v>
      </c>
      <c r="P9" s="12">
        <v>20213</v>
      </c>
      <c r="Q9" s="12">
        <v>885</v>
      </c>
      <c r="R9" s="12">
        <v>10291</v>
      </c>
      <c r="S9" s="12">
        <v>8255</v>
      </c>
      <c r="T9" s="12">
        <v>299</v>
      </c>
      <c r="U9" s="12">
        <v>398</v>
      </c>
      <c r="V9" s="12">
        <v>85</v>
      </c>
    </row>
    <row r="10" spans="1:22" x14ac:dyDescent="0.2">
      <c r="A10" s="9">
        <v>2000</v>
      </c>
      <c r="B10" s="20" t="s">
        <v>1571</v>
      </c>
      <c r="C10" s="20"/>
      <c r="D10" s="19">
        <v>9180</v>
      </c>
      <c r="E10" s="19">
        <v>36</v>
      </c>
      <c r="F10" s="19">
        <v>1323</v>
      </c>
      <c r="G10" s="19">
        <v>4452</v>
      </c>
      <c r="H10" s="19">
        <v>2177</v>
      </c>
      <c r="I10" s="19">
        <v>744</v>
      </c>
      <c r="J10" s="19">
        <v>448</v>
      </c>
      <c r="N10" s="9">
        <v>2007</v>
      </c>
      <c r="O10" s="3" t="s">
        <v>1575</v>
      </c>
      <c r="P10" s="12">
        <v>11888</v>
      </c>
      <c r="Q10" s="12">
        <v>255</v>
      </c>
      <c r="R10" s="12">
        <v>5393</v>
      </c>
      <c r="S10" s="12">
        <v>4996</v>
      </c>
      <c r="T10" s="12">
        <v>643</v>
      </c>
      <c r="U10" s="12">
        <v>515</v>
      </c>
      <c r="V10" s="12">
        <v>86</v>
      </c>
    </row>
    <row r="11" spans="1:22" x14ac:dyDescent="0.2">
      <c r="A11" s="9">
        <v>1996</v>
      </c>
      <c r="B11" s="20" t="s">
        <v>1571</v>
      </c>
      <c r="C11" s="20"/>
      <c r="D11" s="19">
        <v>9189</v>
      </c>
      <c r="E11" s="25">
        <v>11</v>
      </c>
      <c r="F11" s="25">
        <v>912</v>
      </c>
      <c r="G11" s="25">
        <v>3454</v>
      </c>
      <c r="H11" s="25">
        <v>3245</v>
      </c>
      <c r="I11" s="25">
        <v>981</v>
      </c>
      <c r="J11" s="25">
        <v>586</v>
      </c>
      <c r="N11" s="9">
        <v>2007</v>
      </c>
      <c r="O11" s="3" t="s">
        <v>1581</v>
      </c>
      <c r="P11" s="12">
        <v>13205</v>
      </c>
      <c r="Q11" s="12">
        <v>177</v>
      </c>
      <c r="R11" s="12">
        <v>6577</v>
      </c>
      <c r="S11" s="12">
        <v>4926</v>
      </c>
      <c r="T11" s="12">
        <v>847</v>
      </c>
      <c r="U11" s="12">
        <v>621</v>
      </c>
      <c r="V11" s="12">
        <v>57</v>
      </c>
    </row>
    <row r="12" spans="1:22" x14ac:dyDescent="0.2">
      <c r="A12" s="9">
        <v>2007</v>
      </c>
      <c r="B12" s="3" t="s">
        <v>1572</v>
      </c>
      <c r="C12" s="3"/>
      <c r="D12" s="12">
        <v>11940</v>
      </c>
      <c r="E12" s="12">
        <v>81</v>
      </c>
      <c r="F12" s="12">
        <v>3451</v>
      </c>
      <c r="G12" s="12">
        <v>6514</v>
      </c>
      <c r="H12" s="12">
        <v>958</v>
      </c>
      <c r="I12" s="12">
        <v>516</v>
      </c>
      <c r="J12" s="12">
        <v>420</v>
      </c>
      <c r="N12" s="9">
        <v>2007</v>
      </c>
      <c r="O12" s="3" t="s">
        <v>1571</v>
      </c>
      <c r="P12" s="12">
        <v>6319</v>
      </c>
      <c r="Q12" s="12">
        <v>279</v>
      </c>
      <c r="R12" s="12">
        <v>2864</v>
      </c>
      <c r="S12" s="12">
        <v>2152</v>
      </c>
      <c r="T12" s="12">
        <v>424</v>
      </c>
      <c r="U12" s="12">
        <v>350</v>
      </c>
      <c r="V12" s="12">
        <v>250</v>
      </c>
    </row>
    <row r="13" spans="1:22" x14ac:dyDescent="0.2">
      <c r="A13" s="9">
        <v>2006</v>
      </c>
      <c r="B13" s="3" t="s">
        <v>1572</v>
      </c>
      <c r="C13" s="3"/>
      <c r="D13" s="18">
        <f>ROUND(P13*394503/459975,0)</f>
        <v>16643</v>
      </c>
      <c r="E13" s="18">
        <f>ROUND(Q13*394503/459975,0)</f>
        <v>215</v>
      </c>
      <c r="F13" s="18">
        <f>D13-E13-SUM(G13:J13)</f>
        <v>8561</v>
      </c>
      <c r="G13" s="18">
        <f>ROUND(S13*394503/459975,0)</f>
        <v>7008</v>
      </c>
      <c r="H13" s="18">
        <f>ROUND(T13*394503/459975,0)</f>
        <v>377</v>
      </c>
      <c r="I13" s="18">
        <f>ROUND(U13*394503/459975,0)</f>
        <v>328</v>
      </c>
      <c r="J13" s="18">
        <f>ROUND(V13*394503/459975,0)</f>
        <v>154</v>
      </c>
      <c r="N13" s="9">
        <v>2007</v>
      </c>
      <c r="O13" s="3" t="s">
        <v>1582</v>
      </c>
      <c r="P13" s="12">
        <v>19405</v>
      </c>
      <c r="Q13" s="12">
        <v>251</v>
      </c>
      <c r="R13" s="12">
        <v>9982</v>
      </c>
      <c r="S13" s="12">
        <v>8171</v>
      </c>
      <c r="T13" s="12">
        <v>440</v>
      </c>
      <c r="U13" s="12">
        <v>382</v>
      </c>
      <c r="V13" s="12">
        <v>179</v>
      </c>
    </row>
    <row r="14" spans="1:22" x14ac:dyDescent="0.2">
      <c r="A14" s="9">
        <v>2005</v>
      </c>
      <c r="B14" s="3" t="s">
        <v>1572</v>
      </c>
      <c r="C14" s="3"/>
      <c r="D14" s="18">
        <f>ROUND(P14*398345/464125,0)</f>
        <v>13083</v>
      </c>
      <c r="E14" s="18">
        <f>ROUND(Q14*398345/464125,0)</f>
        <v>197</v>
      </c>
      <c r="F14" s="18">
        <f>D14-E14-SUM(G14:J14)</f>
        <v>7904</v>
      </c>
      <c r="G14" s="18">
        <f>ROUND(S14*398345/464125,0)</f>
        <v>3855</v>
      </c>
      <c r="H14" s="18">
        <f>ROUND(T14*398345/464125,0)</f>
        <v>324</v>
      </c>
      <c r="I14" s="18">
        <f>ROUND(U14*398345/464125,0)</f>
        <v>636</v>
      </c>
      <c r="J14" s="18">
        <f>ROUND(V14*398345/464125,0)</f>
        <v>167</v>
      </c>
      <c r="N14" s="9">
        <v>2007</v>
      </c>
      <c r="O14" s="3" t="s">
        <v>1583</v>
      </c>
      <c r="P14" s="12">
        <v>15243</v>
      </c>
      <c r="Q14" s="12">
        <v>229</v>
      </c>
      <c r="R14" s="12">
        <v>9209</v>
      </c>
      <c r="S14" s="12">
        <v>4492</v>
      </c>
      <c r="T14" s="12">
        <v>377</v>
      </c>
      <c r="U14" s="12">
        <v>741</v>
      </c>
      <c r="V14" s="12">
        <v>195</v>
      </c>
    </row>
    <row r="15" spans="1:22" x14ac:dyDescent="0.2">
      <c r="A15" s="9">
        <v>2004</v>
      </c>
      <c r="B15" s="20" t="s">
        <v>1572</v>
      </c>
      <c r="C15" s="20"/>
      <c r="D15" s="19">
        <v>11543</v>
      </c>
      <c r="E15" s="19">
        <v>40</v>
      </c>
      <c r="F15" s="19">
        <v>2236</v>
      </c>
      <c r="G15" s="19">
        <v>5974</v>
      </c>
      <c r="H15" s="19">
        <v>1845</v>
      </c>
      <c r="I15" s="19">
        <v>948</v>
      </c>
      <c r="J15" s="19">
        <v>500</v>
      </c>
      <c r="N15" s="9">
        <v>2007</v>
      </c>
      <c r="O15" s="3" t="s">
        <v>1584</v>
      </c>
      <c r="P15" s="12">
        <v>12500</v>
      </c>
      <c r="Q15" s="12">
        <v>339</v>
      </c>
      <c r="R15" s="12">
        <v>5850</v>
      </c>
      <c r="S15" s="12">
        <v>4362</v>
      </c>
      <c r="T15" s="12">
        <v>798</v>
      </c>
      <c r="U15" s="12">
        <v>810</v>
      </c>
      <c r="V15" s="12">
        <v>341</v>
      </c>
    </row>
    <row r="16" spans="1:22" x14ac:dyDescent="0.2">
      <c r="A16" s="9">
        <v>2003</v>
      </c>
      <c r="B16" s="20" t="s">
        <v>1572</v>
      </c>
      <c r="C16" s="20"/>
      <c r="D16" s="25">
        <v>11311</v>
      </c>
      <c r="E16" s="26">
        <f>D16-F16-G16-H16-I16-J16</f>
        <v>24</v>
      </c>
      <c r="F16" s="25">
        <v>1663</v>
      </c>
      <c r="G16" s="25">
        <v>5513</v>
      </c>
      <c r="H16" s="25">
        <v>2401</v>
      </c>
      <c r="I16" s="25">
        <v>1178</v>
      </c>
      <c r="J16" s="25">
        <v>532</v>
      </c>
      <c r="N16" s="9">
        <v>2007</v>
      </c>
      <c r="O16" s="3" t="s">
        <v>1585</v>
      </c>
      <c r="P16" s="12">
        <v>9808</v>
      </c>
      <c r="Q16" s="12">
        <v>87</v>
      </c>
      <c r="R16" s="12">
        <v>4879</v>
      </c>
      <c r="S16" s="12">
        <v>3574</v>
      </c>
      <c r="T16" s="12">
        <v>375</v>
      </c>
      <c r="U16" s="12">
        <v>654</v>
      </c>
      <c r="V16" s="12">
        <v>239</v>
      </c>
    </row>
    <row r="17" spans="1:22" x14ac:dyDescent="0.2">
      <c r="A17" s="9">
        <v>2002</v>
      </c>
      <c r="B17" s="20" t="s">
        <v>1572</v>
      </c>
      <c r="C17" s="20"/>
      <c r="D17" s="25">
        <v>11519</v>
      </c>
      <c r="E17" s="26">
        <f>D17-F17-G17-H17-I17-J17</f>
        <v>20</v>
      </c>
      <c r="F17" s="25">
        <v>1342</v>
      </c>
      <c r="G17" s="25">
        <v>5009</v>
      </c>
      <c r="H17" s="25">
        <v>2992</v>
      </c>
      <c r="I17" s="25">
        <v>1511</v>
      </c>
      <c r="J17" s="25">
        <v>645</v>
      </c>
      <c r="N17" s="9">
        <v>2007</v>
      </c>
      <c r="O17" s="3" t="s">
        <v>1586</v>
      </c>
      <c r="P17" s="12">
        <v>11627</v>
      </c>
      <c r="Q17" s="12">
        <v>95</v>
      </c>
      <c r="R17" s="12">
        <v>7326</v>
      </c>
      <c r="S17" s="12">
        <v>3897</v>
      </c>
      <c r="T17" s="12">
        <v>117</v>
      </c>
      <c r="U17" s="12">
        <v>154</v>
      </c>
      <c r="V17" s="12">
        <v>38</v>
      </c>
    </row>
    <row r="18" spans="1:22" x14ac:dyDescent="0.2">
      <c r="A18" s="9">
        <v>2001</v>
      </c>
      <c r="B18" s="20" t="s">
        <v>1572</v>
      </c>
      <c r="C18" s="20"/>
      <c r="D18" s="25">
        <v>12553</v>
      </c>
      <c r="E18" s="26">
        <f>D18-F18-G18-H18-I18-J18</f>
        <v>16</v>
      </c>
      <c r="F18" s="25">
        <v>1066</v>
      </c>
      <c r="G18" s="25">
        <v>4406</v>
      </c>
      <c r="H18" s="25">
        <v>3588</v>
      </c>
      <c r="I18" s="25">
        <v>2224</v>
      </c>
      <c r="J18" s="25">
        <v>1253</v>
      </c>
      <c r="N18" s="9">
        <v>2007</v>
      </c>
      <c r="O18" s="3" t="s">
        <v>1587</v>
      </c>
      <c r="P18" s="12">
        <v>25381</v>
      </c>
      <c r="Q18" s="12">
        <v>454</v>
      </c>
      <c r="R18" s="12">
        <v>11726</v>
      </c>
      <c r="S18" s="12">
        <v>9473</v>
      </c>
      <c r="T18" s="12">
        <v>2131</v>
      </c>
      <c r="U18" s="12">
        <v>1283</v>
      </c>
      <c r="V18" s="12">
        <v>314</v>
      </c>
    </row>
    <row r="19" spans="1:22" x14ac:dyDescent="0.2">
      <c r="A19" s="9">
        <v>2000</v>
      </c>
      <c r="B19" s="20" t="s">
        <v>1572</v>
      </c>
      <c r="C19" s="20"/>
      <c r="D19" s="19">
        <v>12074</v>
      </c>
      <c r="E19" s="19">
        <v>13</v>
      </c>
      <c r="F19" s="19">
        <v>870</v>
      </c>
      <c r="G19" s="19">
        <v>4004</v>
      </c>
      <c r="H19" s="19">
        <v>3891</v>
      </c>
      <c r="I19" s="19">
        <v>1964</v>
      </c>
      <c r="J19" s="19">
        <v>1332</v>
      </c>
      <c r="N19" s="9">
        <v>2007</v>
      </c>
      <c r="O19" s="3" t="s">
        <v>1588</v>
      </c>
      <c r="P19" s="12">
        <v>22451</v>
      </c>
      <c r="Q19" s="12">
        <v>130</v>
      </c>
      <c r="R19" s="12">
        <v>7370</v>
      </c>
      <c r="S19" s="12">
        <v>11594</v>
      </c>
      <c r="T19" s="12">
        <v>1891</v>
      </c>
      <c r="U19" s="12">
        <v>1258</v>
      </c>
      <c r="V19" s="12">
        <v>208</v>
      </c>
    </row>
    <row r="20" spans="1:22" x14ac:dyDescent="0.2">
      <c r="A20" s="9">
        <v>1996</v>
      </c>
      <c r="B20" s="20" t="s">
        <v>1572</v>
      </c>
      <c r="C20" s="20"/>
      <c r="D20" s="19">
        <v>12564</v>
      </c>
      <c r="E20" s="25">
        <v>5</v>
      </c>
      <c r="F20" s="25">
        <v>588</v>
      </c>
      <c r="G20" s="25">
        <v>2478</v>
      </c>
      <c r="H20" s="25">
        <v>3864</v>
      </c>
      <c r="I20" s="25">
        <v>3254</v>
      </c>
      <c r="J20" s="25">
        <v>2375</v>
      </c>
      <c r="N20" s="9">
        <v>2007</v>
      </c>
      <c r="O20" s="3" t="s">
        <v>1589</v>
      </c>
      <c r="P20" s="12">
        <v>24310</v>
      </c>
      <c r="Q20" s="12">
        <v>579</v>
      </c>
      <c r="R20" s="12">
        <v>9454</v>
      </c>
      <c r="S20" s="12">
        <v>12530</v>
      </c>
      <c r="T20" s="12">
        <v>730</v>
      </c>
      <c r="U20" s="12">
        <v>887</v>
      </c>
      <c r="V20" s="12">
        <v>130</v>
      </c>
    </row>
    <row r="21" spans="1:22" x14ac:dyDescent="0.2">
      <c r="A21" s="9">
        <v>2007</v>
      </c>
      <c r="B21" s="3" t="s">
        <v>1573</v>
      </c>
      <c r="C21" s="3"/>
      <c r="D21" s="12">
        <v>11060</v>
      </c>
      <c r="E21" s="12">
        <v>54</v>
      </c>
      <c r="F21" s="12">
        <v>4662</v>
      </c>
      <c r="G21" s="12">
        <v>5094</v>
      </c>
      <c r="H21" s="12">
        <v>630</v>
      </c>
      <c r="I21" s="12">
        <v>513</v>
      </c>
      <c r="J21" s="12">
        <v>107</v>
      </c>
      <c r="N21" s="9">
        <v>2007</v>
      </c>
      <c r="O21" s="3" t="s">
        <v>1590</v>
      </c>
      <c r="P21" s="12">
        <v>19684</v>
      </c>
      <c r="Q21" s="12">
        <v>126</v>
      </c>
      <c r="R21" s="12">
        <v>9495</v>
      </c>
      <c r="S21" s="12">
        <v>8097</v>
      </c>
      <c r="T21" s="12">
        <v>1005</v>
      </c>
      <c r="U21" s="12">
        <v>776</v>
      </c>
      <c r="V21" s="12">
        <v>185</v>
      </c>
    </row>
    <row r="22" spans="1:22" x14ac:dyDescent="0.2">
      <c r="A22" s="9">
        <v>2006</v>
      </c>
      <c r="B22" s="3" t="s">
        <v>1573</v>
      </c>
      <c r="C22" s="3"/>
      <c r="D22" s="18">
        <f>ROUND(P22*394503/459975,0)</f>
        <v>22502</v>
      </c>
      <c r="E22" s="18">
        <f>ROUND(Q22*394503/459975,0)</f>
        <v>1284</v>
      </c>
      <c r="F22" s="18">
        <f>D22-E22-SUM(G22:J22)</f>
        <v>9818</v>
      </c>
      <c r="G22" s="18">
        <f>ROUND(S22*394503/459975,0)</f>
        <v>9373</v>
      </c>
      <c r="H22" s="18">
        <f>ROUND(T22*394503/459975,0)</f>
        <v>1317</v>
      </c>
      <c r="I22" s="18">
        <f>ROUND(U22*394503/459975,0)</f>
        <v>610</v>
      </c>
      <c r="J22" s="18">
        <f>ROUND(V22*394503/459975,0)</f>
        <v>100</v>
      </c>
      <c r="N22" s="9">
        <v>2007</v>
      </c>
      <c r="O22" s="3" t="s">
        <v>1591</v>
      </c>
      <c r="P22" s="12">
        <v>26237</v>
      </c>
      <c r="Q22" s="12">
        <v>1497</v>
      </c>
      <c r="R22" s="12">
        <v>11447</v>
      </c>
      <c r="S22" s="12">
        <v>10929</v>
      </c>
      <c r="T22" s="12">
        <v>1536</v>
      </c>
      <c r="U22" s="12">
        <v>711</v>
      </c>
      <c r="V22" s="12">
        <v>117</v>
      </c>
    </row>
    <row r="23" spans="1:22" x14ac:dyDescent="0.2">
      <c r="A23" s="9">
        <v>2005</v>
      </c>
      <c r="B23" s="3" t="s">
        <v>1573</v>
      </c>
      <c r="C23" s="3"/>
      <c r="D23" s="18">
        <f>ROUND(P23*398345/464125,0)</f>
        <v>10294</v>
      </c>
      <c r="E23" s="18">
        <f>ROUND(Q23*398345/464125,0)</f>
        <v>185</v>
      </c>
      <c r="F23" s="18">
        <f>D23-E23-SUM(G23:J23)</f>
        <v>4368</v>
      </c>
      <c r="G23" s="18">
        <f>ROUND(S23*398345/464125,0)</f>
        <v>4972</v>
      </c>
      <c r="H23" s="18">
        <f>ROUND(T23*398345/464125,0)</f>
        <v>401</v>
      </c>
      <c r="I23" s="18">
        <f>ROUND(U23*398345/464125,0)</f>
        <v>307</v>
      </c>
      <c r="J23" s="18">
        <f>ROUND(V23*398345/464125,0)</f>
        <v>61</v>
      </c>
      <c r="N23" s="9">
        <v>2007</v>
      </c>
      <c r="O23" s="3" t="s">
        <v>1592</v>
      </c>
      <c r="P23" s="12">
        <v>11994</v>
      </c>
      <c r="Q23" s="12">
        <v>216</v>
      </c>
      <c r="R23" s="12">
        <v>5089</v>
      </c>
      <c r="S23" s="12">
        <v>5793</v>
      </c>
      <c r="T23" s="12">
        <v>467</v>
      </c>
      <c r="U23" s="12">
        <v>358</v>
      </c>
      <c r="V23" s="12">
        <v>71</v>
      </c>
    </row>
    <row r="24" spans="1:22" x14ac:dyDescent="0.2">
      <c r="A24" s="9">
        <v>2004</v>
      </c>
      <c r="B24" s="20" t="s">
        <v>1573</v>
      </c>
      <c r="C24" s="20"/>
      <c r="D24" s="19">
        <v>10866</v>
      </c>
      <c r="E24" s="19">
        <v>30</v>
      </c>
      <c r="F24" s="19">
        <v>2829</v>
      </c>
      <c r="G24" s="19">
        <v>5596</v>
      </c>
      <c r="H24" s="19">
        <v>1425</v>
      </c>
      <c r="I24" s="19">
        <v>827</v>
      </c>
      <c r="J24" s="19">
        <v>159</v>
      </c>
      <c r="N24" s="9">
        <v>2007</v>
      </c>
      <c r="O24" s="3" t="s">
        <v>1593</v>
      </c>
      <c r="P24" s="12">
        <v>2298</v>
      </c>
      <c r="Q24" s="12">
        <v>25</v>
      </c>
      <c r="R24" s="12">
        <v>867</v>
      </c>
      <c r="S24" s="12">
        <v>1013</v>
      </c>
      <c r="T24" s="12">
        <v>57</v>
      </c>
      <c r="U24" s="12">
        <v>244</v>
      </c>
      <c r="V24" s="12">
        <v>92</v>
      </c>
    </row>
    <row r="25" spans="1:22" x14ac:dyDescent="0.2">
      <c r="A25" s="9">
        <v>2003</v>
      </c>
      <c r="B25" s="20" t="s">
        <v>1573</v>
      </c>
      <c r="C25" s="20"/>
      <c r="D25" s="25">
        <v>11063</v>
      </c>
      <c r="E25" s="26">
        <f>D25-F25-G25-H25-I25-J25</f>
        <v>26</v>
      </c>
      <c r="F25" s="25">
        <v>1985</v>
      </c>
      <c r="G25" s="25">
        <v>5738</v>
      </c>
      <c r="H25" s="25">
        <v>1912</v>
      </c>
      <c r="I25" s="25">
        <v>1096</v>
      </c>
      <c r="J25" s="25">
        <v>306</v>
      </c>
      <c r="N25" s="9">
        <v>2007</v>
      </c>
      <c r="O25" s="3" t="s">
        <v>1594</v>
      </c>
      <c r="P25" s="12">
        <v>6187</v>
      </c>
      <c r="Q25" s="12">
        <v>198</v>
      </c>
      <c r="R25" s="12">
        <v>3560</v>
      </c>
      <c r="S25" s="12">
        <v>1916</v>
      </c>
      <c r="T25" s="12">
        <v>338</v>
      </c>
      <c r="U25" s="12">
        <v>120</v>
      </c>
      <c r="V25" s="12">
        <v>55</v>
      </c>
    </row>
    <row r="26" spans="1:22" x14ac:dyDescent="0.2">
      <c r="A26" s="9">
        <v>2002</v>
      </c>
      <c r="B26" s="20" t="s">
        <v>1573</v>
      </c>
      <c r="C26" s="20"/>
      <c r="D26" s="25">
        <v>11413</v>
      </c>
      <c r="E26" s="26">
        <f>D26-F26-G26-H26-I26-J26</f>
        <v>24</v>
      </c>
      <c r="F26" s="25">
        <v>1754</v>
      </c>
      <c r="G26" s="25">
        <v>5303</v>
      </c>
      <c r="H26" s="25">
        <v>2444</v>
      </c>
      <c r="I26" s="25">
        <v>1544</v>
      </c>
      <c r="J26" s="25">
        <v>344</v>
      </c>
      <c r="N26" s="9">
        <v>2007</v>
      </c>
      <c r="O26" s="3" t="s">
        <v>1576</v>
      </c>
      <c r="P26" s="12">
        <v>18465</v>
      </c>
      <c r="Q26" s="12">
        <v>561</v>
      </c>
      <c r="R26" s="12">
        <v>9451</v>
      </c>
      <c r="S26" s="12">
        <v>6813</v>
      </c>
      <c r="T26" s="12">
        <v>1128</v>
      </c>
      <c r="U26" s="12">
        <v>336</v>
      </c>
      <c r="V26" s="12">
        <v>176</v>
      </c>
    </row>
    <row r="27" spans="1:22" x14ac:dyDescent="0.2">
      <c r="A27" s="9">
        <v>2001</v>
      </c>
      <c r="B27" s="20" t="s">
        <v>1573</v>
      </c>
      <c r="C27" s="20"/>
      <c r="D27" s="25">
        <v>15424</v>
      </c>
      <c r="E27" s="26">
        <f>D27-F27-G27-H27-I27-J27</f>
        <v>98</v>
      </c>
      <c r="F27" s="25">
        <v>1682</v>
      </c>
      <c r="G27" s="25">
        <v>4892</v>
      </c>
      <c r="H27" s="25">
        <v>3308</v>
      </c>
      <c r="I27" s="25">
        <v>4421</v>
      </c>
      <c r="J27" s="25">
        <v>1023</v>
      </c>
      <c r="N27" s="9">
        <v>2007</v>
      </c>
      <c r="O27" s="3" t="s">
        <v>1595</v>
      </c>
      <c r="P27" s="12">
        <v>8490</v>
      </c>
      <c r="Q27" s="12">
        <v>297</v>
      </c>
      <c r="R27" s="12">
        <v>3280</v>
      </c>
      <c r="S27" s="12">
        <v>4074</v>
      </c>
      <c r="T27" s="12">
        <v>474</v>
      </c>
      <c r="U27" s="12">
        <v>218</v>
      </c>
      <c r="V27" s="12">
        <v>147</v>
      </c>
    </row>
    <row r="28" spans="1:22" x14ac:dyDescent="0.2">
      <c r="A28" s="9">
        <v>2000</v>
      </c>
      <c r="B28" s="20" t="s">
        <v>1573</v>
      </c>
      <c r="C28" s="20"/>
      <c r="D28" s="19">
        <v>10959</v>
      </c>
      <c r="E28" s="19">
        <v>15</v>
      </c>
      <c r="F28" s="19">
        <v>1548</v>
      </c>
      <c r="G28" s="19">
        <v>3844</v>
      </c>
      <c r="H28" s="19">
        <v>2979</v>
      </c>
      <c r="I28" s="19">
        <v>1945</v>
      </c>
      <c r="J28" s="19">
        <v>628</v>
      </c>
      <c r="N28" s="9">
        <v>2007</v>
      </c>
      <c r="O28" s="3" t="s">
        <v>1572</v>
      </c>
      <c r="P28" s="12">
        <v>11940</v>
      </c>
      <c r="Q28" s="12">
        <v>81</v>
      </c>
      <c r="R28" s="12">
        <v>3451</v>
      </c>
      <c r="S28" s="12">
        <v>6514</v>
      </c>
      <c r="T28" s="12">
        <v>958</v>
      </c>
      <c r="U28" s="12">
        <v>516</v>
      </c>
      <c r="V28" s="12">
        <v>420</v>
      </c>
    </row>
    <row r="29" spans="1:22" x14ac:dyDescent="0.2">
      <c r="A29" s="9">
        <v>1996</v>
      </c>
      <c r="B29" s="20" t="s">
        <v>1573</v>
      </c>
      <c r="C29" s="20"/>
      <c r="D29" s="19">
        <v>11789</v>
      </c>
      <c r="E29" s="25">
        <v>5</v>
      </c>
      <c r="F29" s="25">
        <v>1428</v>
      </c>
      <c r="G29" s="25">
        <v>3272</v>
      </c>
      <c r="H29" s="25">
        <v>3439</v>
      </c>
      <c r="I29" s="25">
        <v>2435</v>
      </c>
      <c r="J29" s="25">
        <v>1210</v>
      </c>
      <c r="N29" s="9">
        <v>2007</v>
      </c>
      <c r="O29" s="3" t="s">
        <v>1596</v>
      </c>
      <c r="P29" s="12">
        <v>1362</v>
      </c>
      <c r="Q29" s="12">
        <v>18</v>
      </c>
      <c r="R29" s="12">
        <v>595</v>
      </c>
      <c r="S29" s="12">
        <v>507</v>
      </c>
      <c r="T29" s="12">
        <v>103</v>
      </c>
      <c r="U29" s="12">
        <v>46</v>
      </c>
      <c r="V29" s="12">
        <v>93</v>
      </c>
    </row>
    <row r="30" spans="1:22" x14ac:dyDescent="0.2">
      <c r="A30" s="9">
        <v>2007</v>
      </c>
      <c r="B30" s="3" t="s">
        <v>1574</v>
      </c>
      <c r="C30" s="3"/>
      <c r="D30" s="12">
        <v>6979</v>
      </c>
      <c r="E30" s="12">
        <v>94</v>
      </c>
      <c r="F30" s="12">
        <v>4031</v>
      </c>
      <c r="G30" s="12">
        <v>2017</v>
      </c>
      <c r="H30" s="12">
        <v>288</v>
      </c>
      <c r="I30" s="12">
        <v>367</v>
      </c>
      <c r="J30" s="12">
        <v>182</v>
      </c>
      <c r="N30" s="9">
        <v>2007</v>
      </c>
      <c r="O30" s="3" t="s">
        <v>1599</v>
      </c>
      <c r="P30" s="12">
        <v>12528</v>
      </c>
      <c r="Q30" s="12">
        <v>319</v>
      </c>
      <c r="R30" s="12">
        <v>4940</v>
      </c>
      <c r="S30" s="12">
        <v>5639</v>
      </c>
      <c r="T30" s="12">
        <v>1047</v>
      </c>
      <c r="U30" s="12">
        <v>540</v>
      </c>
      <c r="V30" s="12">
        <v>43</v>
      </c>
    </row>
    <row r="31" spans="1:22" x14ac:dyDescent="0.2">
      <c r="A31" s="9">
        <v>2006</v>
      </c>
      <c r="B31" s="3" t="s">
        <v>1574</v>
      </c>
      <c r="C31" s="3"/>
      <c r="D31" s="18">
        <f>ROUND(P31*394503/459975,0)</f>
        <v>6619</v>
      </c>
      <c r="E31" s="18">
        <f>ROUND(Q31*394503/459975,0)</f>
        <v>33</v>
      </c>
      <c r="F31" s="18">
        <f>D31-E31-SUM(G31:J31)</f>
        <v>2966</v>
      </c>
      <c r="G31" s="18">
        <f>ROUND(S31*394503/459975,0)</f>
        <v>2780</v>
      </c>
      <c r="H31" s="18">
        <f>ROUND(T31*394503/459975,0)</f>
        <v>431</v>
      </c>
      <c r="I31" s="18">
        <f>ROUND(U31*394503/459975,0)</f>
        <v>298</v>
      </c>
      <c r="J31" s="18">
        <f>ROUND(V31*394503/459975,0)</f>
        <v>111</v>
      </c>
      <c r="N31" s="9">
        <v>2007</v>
      </c>
      <c r="O31" s="3" t="s">
        <v>1600</v>
      </c>
      <c r="P31" s="12">
        <v>7717</v>
      </c>
      <c r="Q31" s="12">
        <v>38</v>
      </c>
      <c r="R31" s="12">
        <v>3457</v>
      </c>
      <c r="S31" s="12">
        <v>3241</v>
      </c>
      <c r="T31" s="12">
        <v>503</v>
      </c>
      <c r="U31" s="12">
        <v>348</v>
      </c>
      <c r="V31" s="12">
        <v>130</v>
      </c>
    </row>
    <row r="32" spans="1:22" x14ac:dyDescent="0.2">
      <c r="A32" s="9">
        <v>2005</v>
      </c>
      <c r="B32" s="3" t="s">
        <v>1574</v>
      </c>
      <c r="C32" s="3"/>
      <c r="D32" s="18">
        <f>ROUND(P32*398345/464125,0)</f>
        <v>3346</v>
      </c>
      <c r="E32" s="18">
        <f>ROUND(Q32*398345/464125,0)</f>
        <v>15</v>
      </c>
      <c r="F32" s="18">
        <f>D32-E32-SUM(G32:J32)</f>
        <v>1275</v>
      </c>
      <c r="G32" s="18">
        <f>ROUND(S32*398345/464125,0)</f>
        <v>1500</v>
      </c>
      <c r="H32" s="18">
        <f>ROUND(T32*398345/464125,0)</f>
        <v>254</v>
      </c>
      <c r="I32" s="18">
        <f>ROUND(U32*398345/464125,0)</f>
        <v>158</v>
      </c>
      <c r="J32" s="18">
        <f>ROUND(V32*398345/464125,0)</f>
        <v>144</v>
      </c>
      <c r="N32" s="9">
        <v>2007</v>
      </c>
      <c r="O32" s="3" t="s">
        <v>1601</v>
      </c>
      <c r="P32" s="12">
        <v>3898</v>
      </c>
      <c r="Q32" s="12">
        <v>18</v>
      </c>
      <c r="R32" s="12">
        <v>1484</v>
      </c>
      <c r="S32" s="12">
        <v>1748</v>
      </c>
      <c r="T32" s="12">
        <v>296</v>
      </c>
      <c r="U32" s="12">
        <v>184</v>
      </c>
      <c r="V32" s="12">
        <v>168</v>
      </c>
    </row>
    <row r="33" spans="1:22" x14ac:dyDescent="0.2">
      <c r="A33" s="9">
        <v>2004</v>
      </c>
      <c r="B33" s="20" t="s">
        <v>1574</v>
      </c>
      <c r="C33" s="20"/>
      <c r="D33" s="19">
        <v>6731</v>
      </c>
      <c r="E33" s="19">
        <v>20</v>
      </c>
      <c r="F33" s="19">
        <v>2688</v>
      </c>
      <c r="G33" s="19">
        <v>2905</v>
      </c>
      <c r="H33" s="19">
        <v>447</v>
      </c>
      <c r="I33" s="19">
        <v>472</v>
      </c>
      <c r="J33" s="19">
        <v>199</v>
      </c>
      <c r="N33" s="9">
        <v>2007</v>
      </c>
      <c r="O33" s="3" t="s">
        <v>1602</v>
      </c>
      <c r="P33" s="12">
        <v>2898</v>
      </c>
      <c r="Q33" s="12">
        <v>74</v>
      </c>
      <c r="R33" s="12">
        <v>1642</v>
      </c>
      <c r="S33" s="12">
        <v>920</v>
      </c>
      <c r="T33" s="12">
        <v>193</v>
      </c>
      <c r="U33" s="12">
        <v>64</v>
      </c>
      <c r="V33" s="12">
        <v>5</v>
      </c>
    </row>
    <row r="34" spans="1:22" x14ac:dyDescent="0.2">
      <c r="A34" s="9">
        <v>2003</v>
      </c>
      <c r="B34" s="20" t="s">
        <v>1574</v>
      </c>
      <c r="C34" s="20"/>
      <c r="D34" s="25">
        <v>6721</v>
      </c>
      <c r="E34" s="26">
        <f>D34-F34-G34-H34-I34-J34</f>
        <v>14</v>
      </c>
      <c r="F34" s="25">
        <v>1940</v>
      </c>
      <c r="G34" s="25">
        <v>3268</v>
      </c>
      <c r="H34" s="25">
        <v>599</v>
      </c>
      <c r="I34" s="25">
        <v>692</v>
      </c>
      <c r="J34" s="25">
        <v>208</v>
      </c>
      <c r="N34" s="9">
        <v>2007</v>
      </c>
      <c r="O34" s="3" t="s">
        <v>1603</v>
      </c>
      <c r="P34" s="12">
        <v>8272</v>
      </c>
      <c r="Q34" s="12">
        <v>126</v>
      </c>
      <c r="R34" s="12">
        <v>3580</v>
      </c>
      <c r="S34" s="12">
        <v>3749</v>
      </c>
      <c r="T34" s="12">
        <v>452</v>
      </c>
      <c r="U34" s="12">
        <v>214</v>
      </c>
      <c r="V34" s="12">
        <v>151</v>
      </c>
    </row>
    <row r="35" spans="1:22" x14ac:dyDescent="0.2">
      <c r="A35" s="9">
        <v>2002</v>
      </c>
      <c r="B35" s="20" t="s">
        <v>1574</v>
      </c>
      <c r="C35" s="20"/>
      <c r="D35" s="25">
        <v>6680</v>
      </c>
      <c r="E35" s="26">
        <f>D35-F35-G35-H35-I35-J35</f>
        <v>13</v>
      </c>
      <c r="F35" s="25">
        <v>1584</v>
      </c>
      <c r="G35" s="25">
        <v>3354</v>
      </c>
      <c r="H35" s="25">
        <v>688</v>
      </c>
      <c r="I35" s="25">
        <v>823</v>
      </c>
      <c r="J35" s="25">
        <v>218</v>
      </c>
      <c r="N35" s="9">
        <v>2007</v>
      </c>
      <c r="O35" s="3" t="s">
        <v>1604</v>
      </c>
      <c r="P35" s="12">
        <v>170</v>
      </c>
      <c r="Q35" s="12">
        <v>55</v>
      </c>
      <c r="R35" s="12">
        <v>84</v>
      </c>
      <c r="S35" s="12">
        <v>12</v>
      </c>
      <c r="T35" s="12">
        <v>1</v>
      </c>
      <c r="U35" s="12">
        <v>15</v>
      </c>
      <c r="V35" s="12">
        <v>3</v>
      </c>
    </row>
    <row r="36" spans="1:22" x14ac:dyDescent="0.2">
      <c r="A36" s="9">
        <v>2001</v>
      </c>
      <c r="B36" s="20" t="s">
        <v>1574</v>
      </c>
      <c r="C36" s="20"/>
      <c r="D36" s="25">
        <v>7480</v>
      </c>
      <c r="E36" s="26">
        <f>D36-F36-G36-H36-I36-J36</f>
        <v>11</v>
      </c>
      <c r="F36" s="25">
        <v>1269</v>
      </c>
      <c r="G36" s="25">
        <v>3426</v>
      </c>
      <c r="H36" s="25">
        <v>880</v>
      </c>
      <c r="I36" s="25">
        <v>1293</v>
      </c>
      <c r="J36" s="25">
        <v>601</v>
      </c>
      <c r="N36" s="9">
        <v>2006</v>
      </c>
      <c r="O36" s="3" t="s">
        <v>1605</v>
      </c>
      <c r="P36" s="4">
        <v>1064</v>
      </c>
      <c r="Q36" s="4">
        <v>215</v>
      </c>
      <c r="R36" s="4">
        <v>533</v>
      </c>
      <c r="S36" s="4">
        <v>153</v>
      </c>
      <c r="T36" s="4">
        <v>23</v>
      </c>
      <c r="U36" s="4">
        <v>67</v>
      </c>
      <c r="V36" s="4">
        <v>73</v>
      </c>
    </row>
    <row r="37" spans="1:22" x14ac:dyDescent="0.2">
      <c r="A37" s="9">
        <v>2000</v>
      </c>
      <c r="B37" s="20" t="s">
        <v>1574</v>
      </c>
      <c r="C37" s="20"/>
      <c r="D37" s="19">
        <v>6915</v>
      </c>
      <c r="E37" s="19">
        <v>7</v>
      </c>
      <c r="F37" s="19">
        <v>1121</v>
      </c>
      <c r="G37" s="19">
        <v>3372</v>
      </c>
      <c r="H37" s="19">
        <v>1067</v>
      </c>
      <c r="I37" s="19">
        <v>1053</v>
      </c>
      <c r="J37" s="19">
        <v>295</v>
      </c>
      <c r="N37" s="9">
        <v>2006</v>
      </c>
      <c r="O37" s="3" t="s">
        <v>1574</v>
      </c>
      <c r="P37" s="4">
        <v>7437</v>
      </c>
      <c r="Q37" s="4">
        <v>44</v>
      </c>
      <c r="R37" s="4">
        <v>3762</v>
      </c>
      <c r="S37" s="4">
        <v>2213</v>
      </c>
      <c r="T37" s="4">
        <v>371</v>
      </c>
      <c r="U37" s="4">
        <v>607</v>
      </c>
      <c r="V37" s="4">
        <v>440</v>
      </c>
    </row>
    <row r="38" spans="1:22" x14ac:dyDescent="0.2">
      <c r="A38" s="9">
        <v>1996</v>
      </c>
      <c r="B38" s="20" t="s">
        <v>1574</v>
      </c>
      <c r="C38" s="20"/>
      <c r="D38" s="19">
        <v>6987</v>
      </c>
      <c r="E38" s="25">
        <v>5</v>
      </c>
      <c r="F38" s="25">
        <v>515</v>
      </c>
      <c r="G38" s="25">
        <v>2703</v>
      </c>
      <c r="H38" s="25">
        <v>1618</v>
      </c>
      <c r="I38" s="25">
        <v>1744</v>
      </c>
      <c r="J38" s="25">
        <v>402</v>
      </c>
      <c r="N38" s="9">
        <v>2006</v>
      </c>
      <c r="O38" s="3" t="s">
        <v>1577</v>
      </c>
      <c r="P38" s="4">
        <v>5506</v>
      </c>
      <c r="Q38" s="4">
        <v>33</v>
      </c>
      <c r="R38" s="4">
        <v>2262</v>
      </c>
      <c r="S38" s="4">
        <v>1854</v>
      </c>
      <c r="T38" s="4">
        <v>359</v>
      </c>
      <c r="U38" s="4">
        <v>623</v>
      </c>
      <c r="V38" s="4">
        <v>375</v>
      </c>
    </row>
    <row r="39" spans="1:22" x14ac:dyDescent="0.2">
      <c r="A39" s="9">
        <v>2007</v>
      </c>
      <c r="B39" s="3" t="s">
        <v>1575</v>
      </c>
      <c r="C39" s="3"/>
      <c r="D39" s="12">
        <v>11888</v>
      </c>
      <c r="E39" s="12">
        <v>255</v>
      </c>
      <c r="F39" s="12">
        <v>5393</v>
      </c>
      <c r="G39" s="12">
        <v>4996</v>
      </c>
      <c r="H39" s="12">
        <v>643</v>
      </c>
      <c r="I39" s="12">
        <v>515</v>
      </c>
      <c r="J39" s="12">
        <v>86</v>
      </c>
      <c r="N39" s="9">
        <v>2006</v>
      </c>
      <c r="O39" s="3" t="s">
        <v>1578</v>
      </c>
      <c r="P39" s="4">
        <v>29054</v>
      </c>
      <c r="Q39" s="4">
        <v>166</v>
      </c>
      <c r="R39" s="4">
        <v>9936</v>
      </c>
      <c r="S39" s="4">
        <v>12995</v>
      </c>
      <c r="T39" s="4">
        <v>1818</v>
      </c>
      <c r="U39" s="4">
        <v>2457</v>
      </c>
      <c r="V39" s="4">
        <v>1682</v>
      </c>
    </row>
    <row r="40" spans="1:22" x14ac:dyDescent="0.2">
      <c r="A40" s="9">
        <v>2006</v>
      </c>
      <c r="B40" s="3" t="s">
        <v>1575</v>
      </c>
      <c r="C40" s="3"/>
      <c r="D40" s="18">
        <f>ROUND(P40*394503/459975,0)</f>
        <v>12547</v>
      </c>
      <c r="E40" s="18">
        <f>ROUND(Q40*394503/459975,0)</f>
        <v>46</v>
      </c>
      <c r="F40" s="18">
        <f>D40-E40-SUM(G40:J40)</f>
        <v>3887</v>
      </c>
      <c r="G40" s="18">
        <f>ROUND(S40*394503/459975,0)</f>
        <v>4586</v>
      </c>
      <c r="H40" s="18">
        <f>ROUND(T40*394503/459975,0)</f>
        <v>899</v>
      </c>
      <c r="I40" s="18">
        <f>ROUND(U40*394503/459975,0)</f>
        <v>2009</v>
      </c>
      <c r="J40" s="18">
        <f>ROUND(V40*394503/459975,0)</f>
        <v>1120</v>
      </c>
      <c r="N40" s="9">
        <v>2006</v>
      </c>
      <c r="O40" s="3" t="s">
        <v>1579</v>
      </c>
      <c r="P40" s="4">
        <v>14629</v>
      </c>
      <c r="Q40" s="4">
        <v>54</v>
      </c>
      <c r="R40" s="4">
        <v>4532</v>
      </c>
      <c r="S40" s="4">
        <v>5347</v>
      </c>
      <c r="T40" s="4">
        <v>1048</v>
      </c>
      <c r="U40" s="4">
        <v>2342</v>
      </c>
      <c r="V40" s="4">
        <v>1306</v>
      </c>
    </row>
    <row r="41" spans="1:22" x14ac:dyDescent="0.2">
      <c r="A41" s="9">
        <v>2005</v>
      </c>
      <c r="B41" s="3" t="s">
        <v>1575</v>
      </c>
      <c r="C41" s="3"/>
      <c r="D41" s="18">
        <f>ROUND(P41*398345/464125,0)</f>
        <v>11090</v>
      </c>
      <c r="E41" s="18">
        <f>ROUND(Q41*398345/464125,0)</f>
        <v>41</v>
      </c>
      <c r="F41" s="18">
        <f>D41-E41-SUM(G41:J41)</f>
        <v>3525</v>
      </c>
      <c r="G41" s="18">
        <f>ROUND(S41*398345/464125,0)</f>
        <v>5272</v>
      </c>
      <c r="H41" s="18">
        <f>ROUND(T41*398345/464125,0)</f>
        <v>1080</v>
      </c>
      <c r="I41" s="18">
        <f>ROUND(U41*398345/464125,0)</f>
        <v>911</v>
      </c>
      <c r="J41" s="18">
        <f>ROUND(V41*398345/464125,0)</f>
        <v>261</v>
      </c>
      <c r="N41" s="9">
        <v>2006</v>
      </c>
      <c r="O41" s="3" t="s">
        <v>1573</v>
      </c>
      <c r="P41" s="4">
        <v>12921</v>
      </c>
      <c r="Q41" s="4">
        <v>48</v>
      </c>
      <c r="R41" s="4">
        <v>4106</v>
      </c>
      <c r="S41" s="4">
        <v>6143</v>
      </c>
      <c r="T41" s="4">
        <v>1258</v>
      </c>
      <c r="U41" s="4">
        <v>1062</v>
      </c>
      <c r="V41" s="4">
        <v>304</v>
      </c>
    </row>
    <row r="42" spans="1:22" x14ac:dyDescent="0.2">
      <c r="A42" s="9">
        <v>2004</v>
      </c>
      <c r="B42" s="20" t="s">
        <v>1575</v>
      </c>
      <c r="C42" s="20"/>
      <c r="D42" s="19">
        <v>11950</v>
      </c>
      <c r="E42" s="19">
        <v>139</v>
      </c>
      <c r="F42" s="19">
        <v>4678</v>
      </c>
      <c r="G42" s="19">
        <v>5605</v>
      </c>
      <c r="H42" s="19">
        <v>806</v>
      </c>
      <c r="I42" s="19">
        <v>624</v>
      </c>
      <c r="J42" s="19">
        <v>98</v>
      </c>
      <c r="N42" s="9">
        <v>2006</v>
      </c>
      <c r="O42" s="3" t="s">
        <v>1580</v>
      </c>
      <c r="P42" s="4">
        <v>24614</v>
      </c>
      <c r="Q42" s="4">
        <v>692</v>
      </c>
      <c r="R42" s="4">
        <v>10160</v>
      </c>
      <c r="S42" s="4">
        <v>9638</v>
      </c>
      <c r="T42" s="4">
        <v>818</v>
      </c>
      <c r="U42" s="4">
        <v>2136</v>
      </c>
      <c r="V42" s="4">
        <v>1170</v>
      </c>
    </row>
    <row r="43" spans="1:22" x14ac:dyDescent="0.2">
      <c r="A43" s="9">
        <v>2003</v>
      </c>
      <c r="B43" s="20" t="s">
        <v>1575</v>
      </c>
      <c r="C43" s="20"/>
      <c r="D43" s="25">
        <v>11915</v>
      </c>
      <c r="E43" s="26">
        <f>D43-F43-G43-H43-I43-J43</f>
        <v>87</v>
      </c>
      <c r="F43" s="25">
        <v>4162</v>
      </c>
      <c r="G43" s="25">
        <v>5922</v>
      </c>
      <c r="H43" s="25">
        <v>943</v>
      </c>
      <c r="I43" s="25">
        <v>692</v>
      </c>
      <c r="J43" s="25">
        <v>109</v>
      </c>
      <c r="N43" s="9">
        <v>2006</v>
      </c>
      <c r="O43" s="3" t="s">
        <v>1575</v>
      </c>
      <c r="P43" s="4">
        <v>13731</v>
      </c>
      <c r="Q43" s="4">
        <v>232</v>
      </c>
      <c r="R43" s="4">
        <v>5352</v>
      </c>
      <c r="S43" s="4">
        <v>5157</v>
      </c>
      <c r="T43" s="4">
        <v>1019</v>
      </c>
      <c r="U43" s="4">
        <v>1280</v>
      </c>
      <c r="V43" s="4">
        <v>691</v>
      </c>
    </row>
    <row r="44" spans="1:22" x14ac:dyDescent="0.2">
      <c r="A44" s="9">
        <v>2002</v>
      </c>
      <c r="B44" s="20" t="s">
        <v>1575</v>
      </c>
      <c r="C44" s="20"/>
      <c r="D44" s="25">
        <v>11834</v>
      </c>
      <c r="E44" s="26">
        <f>D44-F44-G44-H44-I44-J44</f>
        <v>82</v>
      </c>
      <c r="F44" s="25">
        <v>3812</v>
      </c>
      <c r="G44" s="25">
        <v>6051</v>
      </c>
      <c r="H44" s="25">
        <v>1044</v>
      </c>
      <c r="I44" s="25">
        <v>728</v>
      </c>
      <c r="J44" s="25">
        <v>117</v>
      </c>
      <c r="N44" s="9">
        <v>2006</v>
      </c>
      <c r="O44" s="3" t="s">
        <v>1581</v>
      </c>
      <c r="P44" s="4">
        <v>16073</v>
      </c>
      <c r="Q44" s="4">
        <v>128</v>
      </c>
      <c r="R44" s="4">
        <v>6408</v>
      </c>
      <c r="S44" s="4">
        <v>5429</v>
      </c>
      <c r="T44" s="4">
        <v>1205</v>
      </c>
      <c r="U44" s="4">
        <v>2121</v>
      </c>
      <c r="V44" s="4">
        <v>782</v>
      </c>
    </row>
    <row r="45" spans="1:22" x14ac:dyDescent="0.2">
      <c r="A45" s="9">
        <v>2001</v>
      </c>
      <c r="B45" s="20" t="s">
        <v>1575</v>
      </c>
      <c r="C45" s="20"/>
      <c r="D45" s="25">
        <v>13627</v>
      </c>
      <c r="E45" s="26">
        <f>D45-F45-G45-H45-I45-J45</f>
        <v>80</v>
      </c>
      <c r="F45" s="25">
        <v>3602</v>
      </c>
      <c r="G45" s="25">
        <v>6158</v>
      </c>
      <c r="H45" s="25">
        <v>1443</v>
      </c>
      <c r="I45" s="25">
        <v>1610</v>
      </c>
      <c r="J45" s="25">
        <v>734</v>
      </c>
      <c r="N45" s="9">
        <v>2006</v>
      </c>
      <c r="O45" s="3" t="s">
        <v>1571</v>
      </c>
      <c r="P45" s="4">
        <v>9366</v>
      </c>
      <c r="Q45" s="4">
        <v>151</v>
      </c>
      <c r="R45" s="4">
        <v>2736</v>
      </c>
      <c r="S45" s="4">
        <v>2791</v>
      </c>
      <c r="T45" s="4">
        <v>1442</v>
      </c>
      <c r="U45" s="4">
        <v>1397</v>
      </c>
      <c r="V45" s="4">
        <v>849</v>
      </c>
    </row>
    <row r="46" spans="1:22" x14ac:dyDescent="0.2">
      <c r="A46" s="9">
        <v>2000</v>
      </c>
      <c r="B46" s="20" t="s">
        <v>1575</v>
      </c>
      <c r="C46" s="20"/>
      <c r="D46" s="19">
        <v>12872</v>
      </c>
      <c r="E46" s="19">
        <v>46</v>
      </c>
      <c r="F46" s="19">
        <v>3317</v>
      </c>
      <c r="G46" s="19">
        <v>6401</v>
      </c>
      <c r="H46" s="19">
        <v>1677</v>
      </c>
      <c r="I46" s="19">
        <v>1105</v>
      </c>
      <c r="J46" s="19">
        <v>326</v>
      </c>
      <c r="N46" s="9">
        <v>2006</v>
      </c>
      <c r="O46" s="3" t="s">
        <v>1582</v>
      </c>
      <c r="P46" s="4">
        <v>23669</v>
      </c>
      <c r="Q46" s="4">
        <v>175</v>
      </c>
      <c r="R46" s="4">
        <v>9236</v>
      </c>
      <c r="S46" s="4">
        <v>9445</v>
      </c>
      <c r="T46" s="4">
        <v>1160</v>
      </c>
      <c r="U46" s="4">
        <v>2254</v>
      </c>
      <c r="V46" s="4">
        <v>1399</v>
      </c>
    </row>
    <row r="47" spans="1:22" x14ac:dyDescent="0.2">
      <c r="A47" s="9">
        <v>1996</v>
      </c>
      <c r="B47" s="20" t="s">
        <v>1575</v>
      </c>
      <c r="C47" s="20"/>
      <c r="D47" s="19">
        <v>11887</v>
      </c>
      <c r="E47" s="25">
        <v>21</v>
      </c>
      <c r="F47" s="25">
        <v>1447</v>
      </c>
      <c r="G47" s="25">
        <v>5854</v>
      </c>
      <c r="H47" s="25">
        <v>2363</v>
      </c>
      <c r="I47" s="25">
        <v>1714</v>
      </c>
      <c r="J47" s="25">
        <v>488</v>
      </c>
      <c r="N47" s="9">
        <v>2006</v>
      </c>
      <c r="O47" s="3" t="s">
        <v>1583</v>
      </c>
      <c r="P47" s="4">
        <v>17905</v>
      </c>
      <c r="Q47" s="4">
        <v>172</v>
      </c>
      <c r="R47" s="4">
        <v>8607</v>
      </c>
      <c r="S47" s="4">
        <v>5258</v>
      </c>
      <c r="T47" s="4">
        <v>769</v>
      </c>
      <c r="U47" s="4">
        <v>2054</v>
      </c>
      <c r="V47" s="4">
        <v>1045</v>
      </c>
    </row>
    <row r="48" spans="1:22" x14ac:dyDescent="0.2">
      <c r="A48" s="9">
        <v>2007</v>
      </c>
      <c r="B48" s="3" t="s">
        <v>1576</v>
      </c>
      <c r="C48" s="3"/>
      <c r="D48" s="12">
        <v>18465</v>
      </c>
      <c r="E48" s="12">
        <v>561</v>
      </c>
      <c r="F48" s="12">
        <v>9451</v>
      </c>
      <c r="G48" s="12">
        <v>6813</v>
      </c>
      <c r="H48" s="12">
        <v>1128</v>
      </c>
      <c r="I48" s="12">
        <v>336</v>
      </c>
      <c r="J48" s="12">
        <v>176</v>
      </c>
      <c r="N48" s="9">
        <v>2006</v>
      </c>
      <c r="O48" s="3" t="s">
        <v>1584</v>
      </c>
      <c r="P48" s="4">
        <v>13505</v>
      </c>
      <c r="Q48" s="4">
        <v>192</v>
      </c>
      <c r="R48" s="4">
        <v>5339</v>
      </c>
      <c r="S48" s="4">
        <v>4791</v>
      </c>
      <c r="T48" s="4">
        <v>965</v>
      </c>
      <c r="U48" s="4">
        <v>1371</v>
      </c>
      <c r="V48" s="4">
        <v>847</v>
      </c>
    </row>
    <row r="49" spans="1:22" x14ac:dyDescent="0.2">
      <c r="A49" s="9">
        <v>2006</v>
      </c>
      <c r="B49" s="3" t="s">
        <v>1576</v>
      </c>
      <c r="C49" s="3"/>
      <c r="D49" s="18">
        <f>ROUND(P49*394503/459975,0)</f>
        <v>9673</v>
      </c>
      <c r="E49" s="18">
        <f>ROUND(Q49*394503/459975,0)</f>
        <v>55</v>
      </c>
      <c r="F49" s="18">
        <f>D49-E49-SUM(G49:J49)</f>
        <v>3864</v>
      </c>
      <c r="G49" s="18">
        <f>ROUND(S49*394503/459975,0)</f>
        <v>3529</v>
      </c>
      <c r="H49" s="18">
        <f>ROUND(T49*394503/459975,0)</f>
        <v>719</v>
      </c>
      <c r="I49" s="18">
        <f>ROUND(U49*394503/459975,0)</f>
        <v>1111</v>
      </c>
      <c r="J49" s="18">
        <f>ROUND(V49*394503/459975,0)</f>
        <v>395</v>
      </c>
      <c r="N49" s="9">
        <v>2006</v>
      </c>
      <c r="O49" s="3" t="s">
        <v>1585</v>
      </c>
      <c r="P49" s="4">
        <v>11278</v>
      </c>
      <c r="Q49" s="4">
        <v>64</v>
      </c>
      <c r="R49" s="4">
        <v>4505</v>
      </c>
      <c r="S49" s="4">
        <v>4115</v>
      </c>
      <c r="T49" s="4">
        <v>838</v>
      </c>
      <c r="U49" s="4">
        <v>1295</v>
      </c>
      <c r="V49" s="4">
        <v>461</v>
      </c>
    </row>
    <row r="50" spans="1:22" x14ac:dyDescent="0.2">
      <c r="A50" s="9">
        <v>2005</v>
      </c>
      <c r="B50" s="3" t="s">
        <v>1576</v>
      </c>
      <c r="C50" s="3"/>
      <c r="D50" s="18">
        <f>ROUND(P50*398345/464125,0)</f>
        <v>11789</v>
      </c>
      <c r="E50" s="18">
        <f>ROUND(Q50*398345/464125,0)</f>
        <v>70</v>
      </c>
      <c r="F50" s="18">
        <f>D50-E50-SUM(G50:J50)</f>
        <v>5796</v>
      </c>
      <c r="G50" s="18">
        <f>ROUND(S50*398345/464125,0)</f>
        <v>3861</v>
      </c>
      <c r="H50" s="18">
        <f>ROUND(T50*398345/464125,0)</f>
        <v>265</v>
      </c>
      <c r="I50" s="18">
        <f>ROUND(U50*398345/464125,0)</f>
        <v>1249</v>
      </c>
      <c r="J50" s="18">
        <f>ROUND(V50*398345/464125,0)</f>
        <v>548</v>
      </c>
      <c r="N50" s="9">
        <v>2006</v>
      </c>
      <c r="O50" s="3" t="s">
        <v>1586</v>
      </c>
      <c r="P50" s="4">
        <v>13736</v>
      </c>
      <c r="Q50" s="4">
        <v>82</v>
      </c>
      <c r="R50" s="4">
        <v>6753</v>
      </c>
      <c r="S50" s="4">
        <v>4498</v>
      </c>
      <c r="T50" s="4">
        <v>309</v>
      </c>
      <c r="U50" s="4">
        <v>1455</v>
      </c>
      <c r="V50" s="4">
        <v>639</v>
      </c>
    </row>
    <row r="51" spans="1:22" x14ac:dyDescent="0.2">
      <c r="A51" s="9">
        <v>2004</v>
      </c>
      <c r="B51" s="20" t="s">
        <v>1576</v>
      </c>
      <c r="C51" s="20"/>
      <c r="D51" s="19">
        <v>18038</v>
      </c>
      <c r="E51" s="19">
        <v>248</v>
      </c>
      <c r="F51" s="19">
        <v>6692</v>
      </c>
      <c r="G51" s="19">
        <v>8383</v>
      </c>
      <c r="H51" s="19">
        <v>1869</v>
      </c>
      <c r="I51" s="19">
        <v>500</v>
      </c>
      <c r="J51" s="19">
        <v>346</v>
      </c>
      <c r="N51" s="9">
        <v>2006</v>
      </c>
      <c r="O51" s="3" t="s">
        <v>1587</v>
      </c>
      <c r="P51" s="4">
        <v>27863</v>
      </c>
      <c r="Q51" s="4">
        <v>444</v>
      </c>
      <c r="R51" s="4">
        <v>10911</v>
      </c>
      <c r="S51" s="4">
        <v>10167</v>
      </c>
      <c r="T51" s="4">
        <v>2757</v>
      </c>
      <c r="U51" s="4">
        <v>2743</v>
      </c>
      <c r="V51" s="4">
        <v>841</v>
      </c>
    </row>
    <row r="52" spans="1:22" x14ac:dyDescent="0.2">
      <c r="A52" s="9">
        <v>2003</v>
      </c>
      <c r="B52" s="20" t="s">
        <v>1576</v>
      </c>
      <c r="C52" s="20"/>
      <c r="D52" s="25">
        <v>17835</v>
      </c>
      <c r="E52" s="26">
        <f>D52-F52-G52-H52-I52-J52</f>
        <v>215</v>
      </c>
      <c r="F52" s="25">
        <v>5093</v>
      </c>
      <c r="G52" s="25">
        <v>9050</v>
      </c>
      <c r="H52" s="25">
        <v>2417</v>
      </c>
      <c r="I52" s="25">
        <v>674</v>
      </c>
      <c r="J52" s="25">
        <v>386</v>
      </c>
      <c r="N52" s="9">
        <v>2006</v>
      </c>
      <c r="O52" s="3" t="s">
        <v>1588</v>
      </c>
      <c r="P52" s="4">
        <v>23480</v>
      </c>
      <c r="Q52" s="4">
        <v>104</v>
      </c>
      <c r="R52" s="4">
        <v>6833</v>
      </c>
      <c r="S52" s="4">
        <v>11824</v>
      </c>
      <c r="T52" s="4">
        <v>2151</v>
      </c>
      <c r="U52" s="4">
        <v>2044</v>
      </c>
      <c r="V52" s="4">
        <v>524</v>
      </c>
    </row>
    <row r="53" spans="1:22" x14ac:dyDescent="0.2">
      <c r="A53" s="9">
        <v>2002</v>
      </c>
      <c r="B53" s="20" t="s">
        <v>1576</v>
      </c>
      <c r="C53" s="20"/>
      <c r="D53" s="25">
        <v>17773</v>
      </c>
      <c r="E53" s="26">
        <f>D53-F53-G53-H53-I53-J53</f>
        <v>194</v>
      </c>
      <c r="F53" s="25">
        <v>3392</v>
      </c>
      <c r="G53" s="25">
        <v>8825</v>
      </c>
      <c r="H53" s="25">
        <v>3891</v>
      </c>
      <c r="I53" s="25">
        <v>1023</v>
      </c>
      <c r="J53" s="25">
        <v>448</v>
      </c>
      <c r="N53" s="9">
        <v>2006</v>
      </c>
      <c r="O53" s="3" t="s">
        <v>1589</v>
      </c>
      <c r="P53" s="4">
        <v>28869</v>
      </c>
      <c r="Q53" s="4">
        <v>542</v>
      </c>
      <c r="R53" s="4">
        <v>8995</v>
      </c>
      <c r="S53" s="4">
        <v>14459</v>
      </c>
      <c r="T53" s="4">
        <v>1970</v>
      </c>
      <c r="U53" s="4">
        <v>2243</v>
      </c>
      <c r="V53" s="4">
        <v>660</v>
      </c>
    </row>
    <row r="54" spans="1:22" x14ac:dyDescent="0.2">
      <c r="A54" s="9">
        <v>2001</v>
      </c>
      <c r="B54" s="20" t="s">
        <v>1576</v>
      </c>
      <c r="C54" s="20"/>
      <c r="D54" s="25">
        <v>26414</v>
      </c>
      <c r="E54" s="26">
        <f>D54-F54-G54-H54-I54-J54</f>
        <v>97</v>
      </c>
      <c r="F54" s="25">
        <v>2694</v>
      </c>
      <c r="G54" s="25">
        <v>9271</v>
      </c>
      <c r="H54" s="25">
        <v>6410</v>
      </c>
      <c r="I54" s="25">
        <v>5761</v>
      </c>
      <c r="J54" s="25">
        <v>2181</v>
      </c>
      <c r="N54" s="9">
        <v>2006</v>
      </c>
      <c r="O54" s="3" t="s">
        <v>1590</v>
      </c>
      <c r="P54" s="4">
        <v>21122</v>
      </c>
      <c r="Q54" s="4">
        <v>104</v>
      </c>
      <c r="R54" s="4">
        <v>8852</v>
      </c>
      <c r="S54" s="4">
        <v>8772</v>
      </c>
      <c r="T54" s="4">
        <v>1230</v>
      </c>
      <c r="U54" s="4">
        <v>1523</v>
      </c>
      <c r="V54" s="4">
        <v>641</v>
      </c>
    </row>
    <row r="55" spans="1:22" x14ac:dyDescent="0.2">
      <c r="A55" s="9">
        <v>2000</v>
      </c>
      <c r="B55" s="20" t="s">
        <v>1576</v>
      </c>
      <c r="C55" s="20"/>
      <c r="D55" s="19">
        <v>19895</v>
      </c>
      <c r="E55" s="19">
        <v>24</v>
      </c>
      <c r="F55" s="19">
        <v>1984</v>
      </c>
      <c r="G55" s="19">
        <v>7937</v>
      </c>
      <c r="H55" s="19">
        <v>6731</v>
      </c>
      <c r="I55" s="19">
        <v>1891</v>
      </c>
      <c r="J55" s="19">
        <v>1328</v>
      </c>
      <c r="N55" s="9">
        <v>2006</v>
      </c>
      <c r="O55" s="3" t="s">
        <v>1591</v>
      </c>
      <c r="P55" s="4">
        <v>35920</v>
      </c>
      <c r="Q55" s="4">
        <v>1395</v>
      </c>
      <c r="R55" s="4">
        <v>11347</v>
      </c>
      <c r="S55" s="4">
        <v>15066</v>
      </c>
      <c r="T55" s="4">
        <v>3337</v>
      </c>
      <c r="U55" s="4">
        <v>3099</v>
      </c>
      <c r="V55" s="4">
        <v>1676</v>
      </c>
    </row>
    <row r="56" spans="1:22" x14ac:dyDescent="0.2">
      <c r="A56" s="9">
        <v>1996</v>
      </c>
      <c r="B56" s="20" t="s">
        <v>1576</v>
      </c>
      <c r="C56" s="20"/>
      <c r="D56" s="19">
        <v>25185</v>
      </c>
      <c r="E56" s="25">
        <v>12</v>
      </c>
      <c r="F56" s="25">
        <v>961</v>
      </c>
      <c r="G56" s="25">
        <v>5582</v>
      </c>
      <c r="H56" s="25">
        <v>9875</v>
      </c>
      <c r="I56" s="25">
        <v>4228</v>
      </c>
      <c r="J56" s="25">
        <v>4527</v>
      </c>
      <c r="N56" s="9">
        <v>2006</v>
      </c>
      <c r="O56" s="3" t="s">
        <v>1592</v>
      </c>
      <c r="P56" s="4">
        <v>13435</v>
      </c>
      <c r="Q56" s="4">
        <v>198</v>
      </c>
      <c r="R56" s="4">
        <v>4465</v>
      </c>
      <c r="S56" s="4">
        <v>6533</v>
      </c>
      <c r="T56" s="4">
        <v>737</v>
      </c>
      <c r="U56" s="4">
        <v>994</v>
      </c>
      <c r="V56" s="4">
        <v>508</v>
      </c>
    </row>
    <row r="57" spans="1:22" x14ac:dyDescent="0.2">
      <c r="A57" s="9">
        <v>2007</v>
      </c>
      <c r="B57" s="3" t="s">
        <v>1577</v>
      </c>
      <c r="C57" s="3"/>
      <c r="D57" s="12">
        <v>4648</v>
      </c>
      <c r="E57" s="12">
        <v>38</v>
      </c>
      <c r="F57" s="12">
        <v>2718</v>
      </c>
      <c r="G57" s="12">
        <v>1479</v>
      </c>
      <c r="H57" s="12">
        <v>182</v>
      </c>
      <c r="I57" s="12">
        <v>168</v>
      </c>
      <c r="J57" s="12">
        <v>63</v>
      </c>
      <c r="N57" s="9">
        <v>2006</v>
      </c>
      <c r="O57" s="3" t="s">
        <v>1593</v>
      </c>
      <c r="P57" s="4">
        <v>2649</v>
      </c>
      <c r="Q57" s="4">
        <v>20</v>
      </c>
      <c r="R57" s="4">
        <v>822</v>
      </c>
      <c r="S57" s="4">
        <v>1097</v>
      </c>
      <c r="T57" s="4">
        <v>115</v>
      </c>
      <c r="U57" s="4">
        <v>424</v>
      </c>
      <c r="V57" s="4">
        <v>171</v>
      </c>
    </row>
    <row r="58" spans="1:22" x14ac:dyDescent="0.2">
      <c r="A58" s="9">
        <v>2006</v>
      </c>
      <c r="B58" s="3" t="s">
        <v>1577</v>
      </c>
      <c r="C58" s="3"/>
      <c r="D58" s="18">
        <f>ROUND(P58*394503/459975,0)</f>
        <v>6313</v>
      </c>
      <c r="E58" s="18">
        <f>ROUND(Q58*394503/459975,0)</f>
        <v>152</v>
      </c>
      <c r="F58" s="18">
        <f>D58-E58-SUM(G58:J58)</f>
        <v>2967</v>
      </c>
      <c r="G58" s="18">
        <f>ROUND(S58*394503/459975,0)</f>
        <v>1821</v>
      </c>
      <c r="H58" s="18">
        <f>ROUND(T58*394503/459975,0)</f>
        <v>381</v>
      </c>
      <c r="I58" s="18">
        <f>ROUND(U58*394503/459975,0)</f>
        <v>636</v>
      </c>
      <c r="J58" s="18">
        <f>ROUND(V58*394503/459975,0)</f>
        <v>356</v>
      </c>
      <c r="N58" s="9">
        <v>2006</v>
      </c>
      <c r="O58" s="3" t="s">
        <v>1594</v>
      </c>
      <c r="P58" s="4">
        <v>7361</v>
      </c>
      <c r="Q58" s="4">
        <v>177</v>
      </c>
      <c r="R58" s="4">
        <v>3461</v>
      </c>
      <c r="S58" s="4">
        <v>2123</v>
      </c>
      <c r="T58" s="4">
        <v>444</v>
      </c>
      <c r="U58" s="4">
        <v>741</v>
      </c>
      <c r="V58" s="4">
        <v>415</v>
      </c>
    </row>
    <row r="59" spans="1:22" x14ac:dyDescent="0.2">
      <c r="A59" s="9">
        <v>2005</v>
      </c>
      <c r="B59" s="3" t="s">
        <v>1577</v>
      </c>
      <c r="C59" s="3"/>
      <c r="D59" s="18">
        <f>ROUND(P59*398345/464125,0)</f>
        <v>18995</v>
      </c>
      <c r="E59" s="18">
        <f>ROUND(Q59*398345/464125,0)</f>
        <v>436</v>
      </c>
      <c r="F59" s="18">
        <f>D59-E59-SUM(G59:J59)</f>
        <v>7790</v>
      </c>
      <c r="G59" s="18">
        <f>ROUND(S59*398345/464125,0)</f>
        <v>6469</v>
      </c>
      <c r="H59" s="18">
        <f>ROUND(T59*398345/464125,0)</f>
        <v>1428</v>
      </c>
      <c r="I59" s="18">
        <f>ROUND(U59*398345/464125,0)</f>
        <v>1726</v>
      </c>
      <c r="J59" s="18">
        <f>ROUND(V59*398345/464125,0)</f>
        <v>1146</v>
      </c>
      <c r="N59" s="9">
        <v>2006</v>
      </c>
      <c r="O59" s="3" t="s">
        <v>1576</v>
      </c>
      <c r="P59" s="4">
        <v>22132</v>
      </c>
      <c r="Q59" s="4">
        <v>508</v>
      </c>
      <c r="R59" s="4">
        <v>9077</v>
      </c>
      <c r="S59" s="4">
        <v>7537</v>
      </c>
      <c r="T59" s="4">
        <v>1664</v>
      </c>
      <c r="U59" s="4">
        <v>2011</v>
      </c>
      <c r="V59" s="4">
        <v>1335</v>
      </c>
    </row>
    <row r="60" spans="1:22" x14ac:dyDescent="0.2">
      <c r="A60" s="9">
        <v>2004</v>
      </c>
      <c r="B60" s="20" t="s">
        <v>1577</v>
      </c>
      <c r="C60" s="20"/>
      <c r="D60" s="19">
        <v>4632</v>
      </c>
      <c r="E60" s="19">
        <v>28</v>
      </c>
      <c r="F60" s="19">
        <v>1519</v>
      </c>
      <c r="G60" s="19">
        <v>2341</v>
      </c>
      <c r="H60" s="19">
        <v>353</v>
      </c>
      <c r="I60" s="19">
        <v>290</v>
      </c>
      <c r="J60" s="19">
        <v>101</v>
      </c>
      <c r="N60" s="9">
        <v>2006</v>
      </c>
      <c r="O60" s="3" t="s">
        <v>1595</v>
      </c>
      <c r="P60" s="4">
        <v>9000</v>
      </c>
      <c r="Q60" s="4">
        <v>267</v>
      </c>
      <c r="R60" s="4">
        <v>2907</v>
      </c>
      <c r="S60" s="4">
        <v>4422</v>
      </c>
      <c r="T60" s="4">
        <v>567</v>
      </c>
      <c r="U60" s="4">
        <v>405</v>
      </c>
      <c r="V60" s="4">
        <v>432</v>
      </c>
    </row>
    <row r="61" spans="1:22" x14ac:dyDescent="0.2">
      <c r="A61" s="9">
        <v>2003</v>
      </c>
      <c r="B61" s="20" t="s">
        <v>1577</v>
      </c>
      <c r="C61" s="20"/>
      <c r="D61" s="25">
        <v>4619</v>
      </c>
      <c r="E61" s="26">
        <f>D61-F61-G61-H61-I61-J61</f>
        <v>31</v>
      </c>
      <c r="F61" s="25">
        <v>1091</v>
      </c>
      <c r="G61" s="25">
        <v>2352</v>
      </c>
      <c r="H61" s="25">
        <v>490</v>
      </c>
      <c r="I61" s="25">
        <v>534</v>
      </c>
      <c r="J61" s="25">
        <v>121</v>
      </c>
      <c r="N61" s="9">
        <v>2006</v>
      </c>
      <c r="O61" s="3" t="s">
        <v>1572</v>
      </c>
      <c r="P61" s="4">
        <v>12664</v>
      </c>
      <c r="Q61" s="4">
        <v>72</v>
      </c>
      <c r="R61" s="4">
        <v>2974</v>
      </c>
      <c r="S61" s="4">
        <v>6646</v>
      </c>
      <c r="T61" s="4">
        <v>1221</v>
      </c>
      <c r="U61" s="4">
        <v>847</v>
      </c>
      <c r="V61" s="4">
        <v>904</v>
      </c>
    </row>
    <row r="62" spans="1:22" x14ac:dyDescent="0.2">
      <c r="A62" s="9">
        <v>2002</v>
      </c>
      <c r="B62" s="20" t="s">
        <v>1577</v>
      </c>
      <c r="C62" s="20"/>
      <c r="D62" s="25">
        <v>4608</v>
      </c>
      <c r="E62" s="26">
        <f>D62-F62-G62-H62-I62-J62</f>
        <v>96</v>
      </c>
      <c r="F62" s="25">
        <v>849</v>
      </c>
      <c r="G62" s="25">
        <v>2309</v>
      </c>
      <c r="H62" s="25">
        <v>623</v>
      </c>
      <c r="I62" s="25">
        <v>594</v>
      </c>
      <c r="J62" s="25">
        <v>137</v>
      </c>
      <c r="N62" s="9">
        <v>2006</v>
      </c>
      <c r="O62" s="3" t="s">
        <v>1596</v>
      </c>
      <c r="P62" s="4">
        <v>1525</v>
      </c>
      <c r="Q62" s="4">
        <v>11</v>
      </c>
      <c r="R62" s="4">
        <v>529</v>
      </c>
      <c r="S62" s="4">
        <v>505</v>
      </c>
      <c r="T62" s="4">
        <v>122</v>
      </c>
      <c r="U62" s="4">
        <v>73</v>
      </c>
      <c r="V62" s="4">
        <v>285</v>
      </c>
    </row>
    <row r="63" spans="1:22" x14ac:dyDescent="0.2">
      <c r="A63" s="9">
        <v>2001</v>
      </c>
      <c r="B63" s="20" t="s">
        <v>1577</v>
      </c>
      <c r="C63" s="20"/>
      <c r="D63" s="25">
        <v>5814</v>
      </c>
      <c r="E63" s="26">
        <f>D63-F63-G63-H63-I63-J63</f>
        <v>37</v>
      </c>
      <c r="F63" s="25">
        <v>646</v>
      </c>
      <c r="G63" s="25">
        <v>2427</v>
      </c>
      <c r="H63" s="25">
        <v>859</v>
      </c>
      <c r="I63" s="25">
        <v>1144</v>
      </c>
      <c r="J63" s="25">
        <v>701</v>
      </c>
      <c r="N63" s="9">
        <v>2006</v>
      </c>
      <c r="O63" s="3" t="s">
        <v>1599</v>
      </c>
      <c r="P63" s="4">
        <v>13686</v>
      </c>
      <c r="Q63" s="4">
        <v>278</v>
      </c>
      <c r="R63" s="4">
        <v>4437</v>
      </c>
      <c r="S63" s="4">
        <v>6064</v>
      </c>
      <c r="T63" s="4">
        <v>1244</v>
      </c>
      <c r="U63" s="4">
        <v>1211</v>
      </c>
      <c r="V63" s="4">
        <v>452</v>
      </c>
    </row>
    <row r="64" spans="1:22" x14ac:dyDescent="0.2">
      <c r="A64" s="9">
        <v>2000</v>
      </c>
      <c r="B64" s="20" t="s">
        <v>1577</v>
      </c>
      <c r="C64" s="20"/>
      <c r="D64" s="19">
        <v>4790</v>
      </c>
      <c r="E64" s="19">
        <v>6</v>
      </c>
      <c r="F64" s="19">
        <v>526</v>
      </c>
      <c r="G64" s="19">
        <v>2372</v>
      </c>
      <c r="H64" s="19">
        <v>878</v>
      </c>
      <c r="I64" s="19">
        <v>816</v>
      </c>
      <c r="J64" s="19">
        <v>192</v>
      </c>
      <c r="N64" s="9">
        <v>2006</v>
      </c>
      <c r="O64" s="3" t="s">
        <v>1600</v>
      </c>
      <c r="P64" s="4">
        <v>8935</v>
      </c>
      <c r="Q64" s="4">
        <v>31</v>
      </c>
      <c r="R64" s="4">
        <v>3231</v>
      </c>
      <c r="S64" s="4">
        <v>3508</v>
      </c>
      <c r="T64" s="4">
        <v>614</v>
      </c>
      <c r="U64" s="4">
        <v>1041</v>
      </c>
      <c r="V64" s="4">
        <v>510</v>
      </c>
    </row>
    <row r="65" spans="1:22" x14ac:dyDescent="0.2">
      <c r="A65" s="9">
        <v>1996</v>
      </c>
      <c r="B65" s="20" t="s">
        <v>1577</v>
      </c>
      <c r="C65" s="20"/>
      <c r="D65" s="19">
        <v>5097</v>
      </c>
      <c r="E65" s="25">
        <v>4</v>
      </c>
      <c r="F65" s="25">
        <v>339</v>
      </c>
      <c r="G65" s="25">
        <v>1977</v>
      </c>
      <c r="H65" s="25">
        <v>1444</v>
      </c>
      <c r="I65" s="25">
        <v>1094</v>
      </c>
      <c r="J65" s="25">
        <v>239</v>
      </c>
      <c r="N65" s="9">
        <v>2006</v>
      </c>
      <c r="O65" s="3" t="s">
        <v>1601</v>
      </c>
      <c r="P65" s="4">
        <v>4319</v>
      </c>
      <c r="Q65" s="4">
        <v>9</v>
      </c>
      <c r="R65" s="4">
        <v>1304</v>
      </c>
      <c r="S65" s="4">
        <v>1889</v>
      </c>
      <c r="T65" s="4">
        <v>346</v>
      </c>
      <c r="U65" s="4">
        <v>344</v>
      </c>
      <c r="V65" s="4">
        <v>427</v>
      </c>
    </row>
    <row r="66" spans="1:22" x14ac:dyDescent="0.2">
      <c r="A66" s="9">
        <v>2007</v>
      </c>
      <c r="B66" s="3" t="s">
        <v>1602</v>
      </c>
      <c r="C66" s="3"/>
      <c r="D66" s="12">
        <v>2898</v>
      </c>
      <c r="E66" s="12">
        <v>74</v>
      </c>
      <c r="F66" s="12">
        <v>1642</v>
      </c>
      <c r="G66" s="12">
        <v>920</v>
      </c>
      <c r="H66" s="12">
        <v>193</v>
      </c>
      <c r="I66" s="12">
        <v>64</v>
      </c>
      <c r="J66" s="12">
        <v>5</v>
      </c>
      <c r="N66" s="9">
        <v>2006</v>
      </c>
      <c r="O66" s="3" t="s">
        <v>1602</v>
      </c>
      <c r="P66" s="4">
        <v>3275</v>
      </c>
      <c r="Q66" s="4">
        <v>20</v>
      </c>
      <c r="R66" s="4">
        <v>1534</v>
      </c>
      <c r="S66" s="4">
        <v>1017</v>
      </c>
      <c r="T66" s="4">
        <v>247</v>
      </c>
      <c r="U66" s="4">
        <v>273</v>
      </c>
      <c r="V66" s="4">
        <v>184</v>
      </c>
    </row>
    <row r="67" spans="1:22" x14ac:dyDescent="0.2">
      <c r="A67" s="9">
        <v>2006</v>
      </c>
      <c r="B67" s="3" t="s">
        <v>1602</v>
      </c>
      <c r="C67" s="3"/>
      <c r="D67" s="18">
        <f>ROUND(P67*394503/459975,0)</f>
        <v>7504</v>
      </c>
      <c r="E67" s="18">
        <f>ROUND(Q67*394503/459975,0)</f>
        <v>81</v>
      </c>
      <c r="F67" s="18">
        <f>D67-E67-SUM(G67:J67)</f>
        <v>2708</v>
      </c>
      <c r="G67" s="18">
        <f>ROUND(S67*394503/459975,0)</f>
        <v>3422</v>
      </c>
      <c r="H67" s="18">
        <f>ROUND(T67*394503/459975,0)</f>
        <v>452</v>
      </c>
      <c r="I67" s="18">
        <f>ROUND(U67*394503/459975,0)</f>
        <v>444</v>
      </c>
      <c r="J67" s="18">
        <f>ROUND(V67*394503/459975,0)</f>
        <v>397</v>
      </c>
      <c r="N67" s="9">
        <v>2006</v>
      </c>
      <c r="O67" s="3" t="s">
        <v>1603</v>
      </c>
      <c r="P67" s="4">
        <v>8749</v>
      </c>
      <c r="Q67" s="4">
        <v>94</v>
      </c>
      <c r="R67" s="4">
        <v>3157</v>
      </c>
      <c r="S67" s="4">
        <v>3990</v>
      </c>
      <c r="T67" s="4">
        <v>527</v>
      </c>
      <c r="U67" s="4">
        <v>518</v>
      </c>
      <c r="V67" s="4">
        <v>463</v>
      </c>
    </row>
    <row r="68" spans="1:22" x14ac:dyDescent="0.2">
      <c r="A68" s="9">
        <v>2005</v>
      </c>
      <c r="B68" s="3" t="s">
        <v>1602</v>
      </c>
      <c r="C68" s="3"/>
      <c r="D68" s="18">
        <f>ROUND(P68*398345/464125,0)</f>
        <v>432</v>
      </c>
      <c r="E68" s="18">
        <f>ROUND(Q68*398345/464125,0)</f>
        <v>31</v>
      </c>
      <c r="F68" s="18">
        <f>D68-E68-SUM(G68:J68)</f>
        <v>76</v>
      </c>
      <c r="G68" s="18">
        <f>ROUND(S68*398345/464125,0)</f>
        <v>69</v>
      </c>
      <c r="H68" s="18">
        <f>ROUND(T68*398345/464125,0)</f>
        <v>1</v>
      </c>
      <c r="I68" s="18">
        <f>ROUND(U68*398345/464125,0)</f>
        <v>242</v>
      </c>
      <c r="J68" s="18">
        <f>ROUND(V68*398345/464125,0)</f>
        <v>13</v>
      </c>
      <c r="N68" s="9">
        <v>2006</v>
      </c>
      <c r="O68" s="3" t="s">
        <v>1604</v>
      </c>
      <c r="P68" s="4">
        <v>503</v>
      </c>
      <c r="Q68" s="4">
        <v>36</v>
      </c>
      <c r="R68" s="4">
        <v>89</v>
      </c>
      <c r="S68" s="4">
        <v>80</v>
      </c>
      <c r="T68" s="4">
        <v>1</v>
      </c>
      <c r="U68" s="4">
        <v>282</v>
      </c>
      <c r="V68" s="4">
        <v>15</v>
      </c>
    </row>
    <row r="69" spans="1:22" x14ac:dyDescent="0.2">
      <c r="A69" s="9">
        <v>2004</v>
      </c>
      <c r="B69" s="20" t="s">
        <v>1602</v>
      </c>
      <c r="C69" s="20"/>
      <c r="D69" s="19">
        <v>2703</v>
      </c>
      <c r="E69" s="19">
        <v>12</v>
      </c>
      <c r="F69" s="19">
        <v>1007</v>
      </c>
      <c r="G69" s="19">
        <v>1332</v>
      </c>
      <c r="H69" s="19">
        <v>233</v>
      </c>
      <c r="I69" s="19">
        <v>88</v>
      </c>
      <c r="J69" s="19">
        <v>31</v>
      </c>
      <c r="N69" s="9">
        <v>2005</v>
      </c>
      <c r="O69" s="3" t="s">
        <v>1605</v>
      </c>
      <c r="P69" s="4">
        <v>1048</v>
      </c>
      <c r="Q69" s="4">
        <v>173</v>
      </c>
      <c r="R69" s="4">
        <v>543</v>
      </c>
      <c r="S69" s="4">
        <v>159</v>
      </c>
      <c r="T69" s="4">
        <v>26</v>
      </c>
      <c r="U69" s="4">
        <v>78</v>
      </c>
      <c r="V69" s="4">
        <v>69</v>
      </c>
    </row>
    <row r="70" spans="1:22" x14ac:dyDescent="0.2">
      <c r="A70" s="9">
        <v>2003</v>
      </c>
      <c r="B70" s="20" t="s">
        <v>1602</v>
      </c>
      <c r="C70" s="20"/>
      <c r="D70" s="25">
        <v>2674</v>
      </c>
      <c r="E70" s="26">
        <f>D70-F70-G70-H70-I70-J70</f>
        <v>8</v>
      </c>
      <c r="F70" s="25">
        <v>572</v>
      </c>
      <c r="G70" s="25">
        <v>1601</v>
      </c>
      <c r="H70" s="25">
        <v>349</v>
      </c>
      <c r="I70" s="25">
        <v>107</v>
      </c>
      <c r="J70" s="25">
        <v>37</v>
      </c>
      <c r="N70" s="9">
        <v>2005</v>
      </c>
      <c r="O70" s="3" t="s">
        <v>1574</v>
      </c>
      <c r="P70" s="4">
        <v>7462</v>
      </c>
      <c r="Q70" s="4">
        <v>28</v>
      </c>
      <c r="R70" s="4">
        <v>3355</v>
      </c>
      <c r="S70" s="4">
        <v>2499</v>
      </c>
      <c r="T70" s="4">
        <v>408</v>
      </c>
      <c r="U70" s="4">
        <v>639</v>
      </c>
      <c r="V70" s="4">
        <v>533</v>
      </c>
    </row>
    <row r="71" spans="1:22" x14ac:dyDescent="0.2">
      <c r="A71" s="9">
        <v>2002</v>
      </c>
      <c r="B71" s="20" t="s">
        <v>1602</v>
      </c>
      <c r="C71" s="20"/>
      <c r="D71" s="25">
        <v>2647</v>
      </c>
      <c r="E71" s="26">
        <f>D71-F71-G71-H71-I71-J71</f>
        <v>7</v>
      </c>
      <c r="F71" s="25">
        <v>443</v>
      </c>
      <c r="G71" s="25">
        <v>1590</v>
      </c>
      <c r="H71" s="25">
        <v>443</v>
      </c>
      <c r="I71" s="25">
        <v>130</v>
      </c>
      <c r="J71" s="25">
        <v>34</v>
      </c>
      <c r="N71" s="9">
        <v>2005</v>
      </c>
      <c r="O71" s="3" t="s">
        <v>1577</v>
      </c>
      <c r="P71" s="4">
        <v>5508</v>
      </c>
      <c r="Q71" s="4">
        <v>33</v>
      </c>
      <c r="R71" s="4">
        <v>1969</v>
      </c>
      <c r="S71" s="4">
        <v>2099</v>
      </c>
      <c r="T71" s="4">
        <v>371</v>
      </c>
      <c r="U71" s="4">
        <v>625</v>
      </c>
      <c r="V71" s="4">
        <v>411</v>
      </c>
    </row>
    <row r="72" spans="1:22" x14ac:dyDescent="0.2">
      <c r="A72" s="9">
        <v>2001</v>
      </c>
      <c r="B72" s="20" t="s">
        <v>1602</v>
      </c>
      <c r="C72" s="20"/>
      <c r="D72" s="25">
        <v>3310</v>
      </c>
      <c r="E72" s="25">
        <v>7</v>
      </c>
      <c r="F72" s="25">
        <v>367</v>
      </c>
      <c r="G72" s="25">
        <v>1526</v>
      </c>
      <c r="H72" s="25">
        <v>531</v>
      </c>
      <c r="I72" s="25">
        <v>650</v>
      </c>
      <c r="J72" s="25">
        <v>229</v>
      </c>
      <c r="N72" s="9">
        <v>2005</v>
      </c>
      <c r="O72" s="3" t="s">
        <v>1578</v>
      </c>
      <c r="P72" s="4">
        <v>28752</v>
      </c>
      <c r="Q72" s="4">
        <v>108</v>
      </c>
      <c r="R72" s="4">
        <v>8970</v>
      </c>
      <c r="S72" s="4">
        <v>13442</v>
      </c>
      <c r="T72" s="4">
        <v>2171</v>
      </c>
      <c r="U72" s="4">
        <v>2460</v>
      </c>
      <c r="V72" s="4">
        <v>1601</v>
      </c>
    </row>
    <row r="73" spans="1:22" x14ac:dyDescent="0.2">
      <c r="A73" s="9">
        <v>2000</v>
      </c>
      <c r="B73" s="20" t="s">
        <v>1602</v>
      </c>
      <c r="C73" s="20"/>
      <c r="D73" s="19">
        <v>2922</v>
      </c>
      <c r="E73" s="19">
        <v>5</v>
      </c>
      <c r="F73" s="19">
        <v>288</v>
      </c>
      <c r="G73" s="19">
        <v>1464</v>
      </c>
      <c r="H73" s="19">
        <v>719</v>
      </c>
      <c r="I73" s="19">
        <v>288</v>
      </c>
      <c r="J73" s="19">
        <v>158</v>
      </c>
      <c r="N73" s="9">
        <v>2005</v>
      </c>
      <c r="O73" s="3" t="s">
        <v>1579</v>
      </c>
      <c r="P73" s="4">
        <v>14440</v>
      </c>
      <c r="Q73" s="4">
        <v>57</v>
      </c>
      <c r="R73" s="4">
        <v>3776</v>
      </c>
      <c r="S73" s="4">
        <v>5674</v>
      </c>
      <c r="T73" s="4">
        <v>1218</v>
      </c>
      <c r="U73" s="4">
        <v>2428</v>
      </c>
      <c r="V73" s="4">
        <v>1287</v>
      </c>
    </row>
    <row r="74" spans="1:22" x14ac:dyDescent="0.2">
      <c r="A74" s="9">
        <v>1996</v>
      </c>
      <c r="B74" s="20" t="s">
        <v>1602</v>
      </c>
      <c r="C74" s="20"/>
      <c r="D74" s="19">
        <v>2899</v>
      </c>
      <c r="E74" s="25"/>
      <c r="F74" s="25">
        <v>176</v>
      </c>
      <c r="G74" s="25">
        <v>1159</v>
      </c>
      <c r="H74" s="25">
        <v>861</v>
      </c>
      <c r="I74" s="25">
        <v>461</v>
      </c>
      <c r="J74" s="25">
        <v>242</v>
      </c>
      <c r="N74" s="9">
        <v>2005</v>
      </c>
      <c r="O74" s="3" t="s">
        <v>1573</v>
      </c>
      <c r="P74" s="4">
        <v>12955</v>
      </c>
      <c r="Q74" s="4">
        <v>36</v>
      </c>
      <c r="R74" s="4">
        <v>3614</v>
      </c>
      <c r="S74" s="4">
        <v>6280</v>
      </c>
      <c r="T74" s="4">
        <v>1464</v>
      </c>
      <c r="U74" s="4">
        <v>1218</v>
      </c>
      <c r="V74" s="4">
        <v>343</v>
      </c>
    </row>
    <row r="75" spans="1:22" x14ac:dyDescent="0.2">
      <c r="A75" s="9">
        <v>2007</v>
      </c>
      <c r="B75" s="3" t="s">
        <v>1584</v>
      </c>
      <c r="C75" s="3"/>
      <c r="D75" s="12">
        <v>12500</v>
      </c>
      <c r="E75" s="12">
        <v>339</v>
      </c>
      <c r="F75" s="12">
        <v>5850</v>
      </c>
      <c r="G75" s="12">
        <v>4362</v>
      </c>
      <c r="H75" s="12">
        <v>798</v>
      </c>
      <c r="I75" s="12">
        <v>810</v>
      </c>
      <c r="J75" s="12">
        <v>341</v>
      </c>
      <c r="N75" s="9">
        <v>2005</v>
      </c>
      <c r="O75" s="3" t="s">
        <v>1580</v>
      </c>
      <c r="P75" s="4">
        <v>25231</v>
      </c>
      <c r="Q75" s="4">
        <v>784</v>
      </c>
      <c r="R75" s="4">
        <v>9515</v>
      </c>
      <c r="S75" s="4">
        <v>10267</v>
      </c>
      <c r="T75" s="4">
        <v>962</v>
      </c>
      <c r="U75" s="4">
        <v>2363</v>
      </c>
      <c r="V75" s="4">
        <v>1340</v>
      </c>
    </row>
    <row r="76" spans="1:22" x14ac:dyDescent="0.2">
      <c r="A76" s="9">
        <v>2006</v>
      </c>
      <c r="B76" s="3" t="s">
        <v>1584</v>
      </c>
      <c r="C76" s="3"/>
      <c r="D76" s="18">
        <f>ROUND(P76*394503/459975,0)</f>
        <v>11965</v>
      </c>
      <c r="E76" s="18">
        <f>ROUND(Q76*394503/459975,0)</f>
        <v>166</v>
      </c>
      <c r="F76" s="18">
        <f>D76-E76-SUM(G76:J76)</f>
        <v>4532</v>
      </c>
      <c r="G76" s="18">
        <f>ROUND(S76*394503/459975,0)</f>
        <v>4650</v>
      </c>
      <c r="H76" s="18">
        <f>ROUND(T76*394503/459975,0)</f>
        <v>907</v>
      </c>
      <c r="I76" s="18">
        <f>ROUND(U76*394503/459975,0)</f>
        <v>1104</v>
      </c>
      <c r="J76" s="18">
        <f>ROUND(V76*394503/459975,0)</f>
        <v>606</v>
      </c>
      <c r="N76" s="9">
        <v>2005</v>
      </c>
      <c r="O76" s="3" t="s">
        <v>1575</v>
      </c>
      <c r="P76" s="4">
        <v>13951</v>
      </c>
      <c r="Q76" s="4">
        <v>193</v>
      </c>
      <c r="R76" s="4">
        <v>5285</v>
      </c>
      <c r="S76" s="4">
        <v>5422</v>
      </c>
      <c r="T76" s="4">
        <v>1057</v>
      </c>
      <c r="U76" s="4">
        <v>1287</v>
      </c>
      <c r="V76" s="4">
        <v>707</v>
      </c>
    </row>
    <row r="77" spans="1:22" x14ac:dyDescent="0.2">
      <c r="A77" s="9">
        <v>2005</v>
      </c>
      <c r="B77" s="3" t="s">
        <v>1584</v>
      </c>
      <c r="C77" s="3"/>
      <c r="D77" s="18">
        <f>ROUND(P77*398345/464125,0)</f>
        <v>14054</v>
      </c>
      <c r="E77" s="18">
        <f>ROUND(Q77*398345/464125,0)</f>
        <v>85</v>
      </c>
      <c r="F77" s="18">
        <f>D77-E77-SUM(G77:J77)</f>
        <v>5109</v>
      </c>
      <c r="G77" s="18">
        <f>ROUND(S77*398345/464125,0)</f>
        <v>4926</v>
      </c>
      <c r="H77" s="18">
        <f>ROUND(T77*398345/464125,0)</f>
        <v>1173</v>
      </c>
      <c r="I77" s="18">
        <f>ROUND(U77*398345/464125,0)</f>
        <v>2040</v>
      </c>
      <c r="J77" s="18">
        <f>ROUND(V77*398345/464125,0)</f>
        <v>721</v>
      </c>
      <c r="N77" s="9">
        <v>2005</v>
      </c>
      <c r="O77" s="3" t="s">
        <v>1581</v>
      </c>
      <c r="P77" s="4">
        <v>16375</v>
      </c>
      <c r="Q77" s="4">
        <v>99</v>
      </c>
      <c r="R77" s="4">
        <v>5953</v>
      </c>
      <c r="S77" s="4">
        <v>5739</v>
      </c>
      <c r="T77" s="4">
        <v>1367</v>
      </c>
      <c r="U77" s="4">
        <v>2377</v>
      </c>
      <c r="V77" s="4">
        <v>840</v>
      </c>
    </row>
    <row r="78" spans="1:22" x14ac:dyDescent="0.2">
      <c r="A78" s="9">
        <v>2004</v>
      </c>
      <c r="B78" s="20" t="s">
        <v>1584</v>
      </c>
      <c r="C78" s="20"/>
      <c r="D78" s="19">
        <v>14561</v>
      </c>
      <c r="E78" s="19">
        <v>79</v>
      </c>
      <c r="F78" s="19">
        <v>3504</v>
      </c>
      <c r="G78" s="19">
        <v>6664</v>
      </c>
      <c r="H78" s="19">
        <v>2380</v>
      </c>
      <c r="I78" s="19">
        <v>1452</v>
      </c>
      <c r="J78" s="19">
        <v>482</v>
      </c>
      <c r="N78" s="9">
        <v>2005</v>
      </c>
      <c r="O78" s="3" t="s">
        <v>1571</v>
      </c>
      <c r="P78" s="4">
        <v>10240</v>
      </c>
      <c r="Q78" s="4">
        <v>169</v>
      </c>
      <c r="R78" s="4">
        <v>3102</v>
      </c>
      <c r="S78" s="4">
        <v>3465</v>
      </c>
      <c r="T78" s="4">
        <v>1429</v>
      </c>
      <c r="U78" s="4">
        <v>1228</v>
      </c>
      <c r="V78" s="4">
        <v>847</v>
      </c>
    </row>
    <row r="79" spans="1:22" x14ac:dyDescent="0.2">
      <c r="A79" s="9">
        <v>2003</v>
      </c>
      <c r="B79" s="20" t="s">
        <v>1584</v>
      </c>
      <c r="C79" s="20"/>
      <c r="D79" s="25">
        <v>14606</v>
      </c>
      <c r="E79" s="26">
        <f>D79-F79-G79-H79-I79-J79</f>
        <v>57</v>
      </c>
      <c r="F79" s="25">
        <v>3109</v>
      </c>
      <c r="G79" s="25">
        <v>6710</v>
      </c>
      <c r="H79" s="25">
        <v>2517</v>
      </c>
      <c r="I79" s="25">
        <v>1596</v>
      </c>
      <c r="J79" s="25">
        <v>617</v>
      </c>
      <c r="N79" s="9">
        <v>2005</v>
      </c>
      <c r="O79" s="3" t="s">
        <v>1582</v>
      </c>
      <c r="P79" s="4">
        <v>23603</v>
      </c>
      <c r="Q79" s="4">
        <v>130</v>
      </c>
      <c r="R79" s="4">
        <v>8279</v>
      </c>
      <c r="S79" s="4">
        <v>10143</v>
      </c>
      <c r="T79" s="4">
        <v>1177</v>
      </c>
      <c r="U79" s="4">
        <v>2375</v>
      </c>
      <c r="V79" s="4">
        <v>1499</v>
      </c>
    </row>
    <row r="80" spans="1:22" x14ac:dyDescent="0.2">
      <c r="A80" s="9">
        <v>2002</v>
      </c>
      <c r="B80" s="20" t="s">
        <v>1584</v>
      </c>
      <c r="C80" s="20"/>
      <c r="D80" s="25">
        <v>14390</v>
      </c>
      <c r="E80" s="26">
        <f>D80-F80-G80-H80-I80-J80</f>
        <v>41</v>
      </c>
      <c r="F80" s="25">
        <v>2599</v>
      </c>
      <c r="G80" s="25">
        <v>7022</v>
      </c>
      <c r="H80" s="25">
        <v>2492</v>
      </c>
      <c r="I80" s="25">
        <v>1624</v>
      </c>
      <c r="J80" s="25">
        <v>612</v>
      </c>
      <c r="N80" s="9">
        <v>2005</v>
      </c>
      <c r="O80" s="3" t="s">
        <v>1583</v>
      </c>
      <c r="P80" s="4">
        <v>17773</v>
      </c>
      <c r="Q80" s="4">
        <v>149</v>
      </c>
      <c r="R80" s="4">
        <v>7716</v>
      </c>
      <c r="S80" s="4">
        <v>5792</v>
      </c>
      <c r="T80" s="4">
        <v>832</v>
      </c>
      <c r="U80" s="4">
        <v>2092</v>
      </c>
      <c r="V80" s="4">
        <v>1192</v>
      </c>
    </row>
    <row r="81" spans="1:22" x14ac:dyDescent="0.2">
      <c r="A81" s="9">
        <v>2001</v>
      </c>
      <c r="B81" s="20" t="s">
        <v>1584</v>
      </c>
      <c r="C81" s="20"/>
      <c r="D81" s="25">
        <v>20317</v>
      </c>
      <c r="E81" s="26">
        <f>D81-F81-G81-H81-I81-J81</f>
        <v>19</v>
      </c>
      <c r="F81" s="25">
        <v>2001</v>
      </c>
      <c r="G81" s="25">
        <v>5580</v>
      </c>
      <c r="H81" s="25">
        <v>3910</v>
      </c>
      <c r="I81" s="25">
        <v>6175</v>
      </c>
      <c r="J81" s="25">
        <v>2632</v>
      </c>
      <c r="N81" s="9">
        <v>2005</v>
      </c>
      <c r="O81" s="3" t="s">
        <v>1584</v>
      </c>
      <c r="P81" s="4">
        <v>16619</v>
      </c>
      <c r="Q81" s="4">
        <v>118</v>
      </c>
      <c r="R81" s="4">
        <v>5454</v>
      </c>
      <c r="S81" s="4">
        <v>6022</v>
      </c>
      <c r="T81" s="4">
        <v>1534</v>
      </c>
      <c r="U81" s="4">
        <v>2240</v>
      </c>
      <c r="V81" s="4">
        <v>1251</v>
      </c>
    </row>
    <row r="82" spans="1:22" x14ac:dyDescent="0.2">
      <c r="A82" s="9">
        <v>2000</v>
      </c>
      <c r="B82" s="20" t="s">
        <v>1584</v>
      </c>
      <c r="C82" s="20"/>
      <c r="D82" s="19">
        <v>16825</v>
      </c>
      <c r="E82" s="19">
        <v>13</v>
      </c>
      <c r="F82" s="19">
        <v>1853</v>
      </c>
      <c r="G82" s="19">
        <v>5673</v>
      </c>
      <c r="H82" s="19">
        <v>5196</v>
      </c>
      <c r="I82" s="19">
        <v>3016</v>
      </c>
      <c r="J82" s="19">
        <v>1074</v>
      </c>
      <c r="N82" s="9">
        <v>2005</v>
      </c>
      <c r="O82" s="3" t="s">
        <v>1585</v>
      </c>
      <c r="P82" s="4">
        <v>11237</v>
      </c>
      <c r="Q82" s="4">
        <v>54</v>
      </c>
      <c r="R82" s="4">
        <v>3920</v>
      </c>
      <c r="S82" s="4">
        <v>4319</v>
      </c>
      <c r="T82" s="4">
        <v>1007</v>
      </c>
      <c r="U82" s="4">
        <v>1433</v>
      </c>
      <c r="V82" s="4">
        <v>504</v>
      </c>
    </row>
    <row r="83" spans="1:22" x14ac:dyDescent="0.2">
      <c r="A83" s="9">
        <v>1996</v>
      </c>
      <c r="B83" s="20" t="s">
        <v>1584</v>
      </c>
      <c r="C83" s="20"/>
      <c r="D83" s="19">
        <v>17354</v>
      </c>
      <c r="E83" s="25">
        <v>5</v>
      </c>
      <c r="F83" s="25">
        <v>631</v>
      </c>
      <c r="G83" s="25">
        <v>5592</v>
      </c>
      <c r="H83" s="25">
        <v>5278</v>
      </c>
      <c r="I83" s="25">
        <v>3933</v>
      </c>
      <c r="J83" s="25">
        <v>1915</v>
      </c>
      <c r="N83" s="9">
        <v>2005</v>
      </c>
      <c r="O83" s="3" t="s">
        <v>1586</v>
      </c>
      <c r="P83" s="4">
        <v>13661</v>
      </c>
      <c r="Q83" s="4">
        <v>67</v>
      </c>
      <c r="R83" s="4">
        <v>5778</v>
      </c>
      <c r="S83" s="4">
        <v>5274</v>
      </c>
      <c r="T83" s="4">
        <v>445</v>
      </c>
      <c r="U83" s="4">
        <v>1455</v>
      </c>
      <c r="V83" s="4">
        <v>642</v>
      </c>
    </row>
    <row r="84" spans="1:22" x14ac:dyDescent="0.2">
      <c r="A84" s="9">
        <v>2007</v>
      </c>
      <c r="B84" s="3" t="s">
        <v>1587</v>
      </c>
      <c r="C84" s="3"/>
      <c r="D84" s="12">
        <v>25381</v>
      </c>
      <c r="E84" s="12">
        <v>454</v>
      </c>
      <c r="F84" s="12">
        <v>11726</v>
      </c>
      <c r="G84" s="12">
        <v>9473</v>
      </c>
      <c r="H84" s="12">
        <v>2131</v>
      </c>
      <c r="I84" s="12">
        <v>1283</v>
      </c>
      <c r="J84" s="12">
        <v>314</v>
      </c>
      <c r="N84" s="9">
        <v>2005</v>
      </c>
      <c r="O84" s="3" t="s">
        <v>1587</v>
      </c>
      <c r="P84" s="4">
        <v>27760</v>
      </c>
      <c r="Q84" s="4">
        <v>421</v>
      </c>
      <c r="R84" s="4">
        <v>9811</v>
      </c>
      <c r="S84" s="4">
        <v>10679</v>
      </c>
      <c r="T84" s="4">
        <v>3085</v>
      </c>
      <c r="U84" s="4">
        <v>2845</v>
      </c>
      <c r="V84" s="4">
        <v>919</v>
      </c>
    </row>
    <row r="85" spans="1:22" x14ac:dyDescent="0.2">
      <c r="A85" s="9">
        <v>2006</v>
      </c>
      <c r="B85" s="3" t="s">
        <v>1587</v>
      </c>
      <c r="C85" s="3"/>
      <c r="D85" s="18">
        <f>ROUND(P85*394503/459975,0)</f>
        <v>20023</v>
      </c>
      <c r="E85" s="18">
        <f>ROUND(Q85*394503/459975,0)</f>
        <v>94</v>
      </c>
      <c r="F85" s="18">
        <f>D85-E85-SUM(G85:J85)</f>
        <v>5274</v>
      </c>
      <c r="G85" s="18">
        <f>ROUND(S85*394503/459975,0)</f>
        <v>10231</v>
      </c>
      <c r="H85" s="18">
        <f>ROUND(T85*394503/459975,0)</f>
        <v>2066</v>
      </c>
      <c r="I85" s="18">
        <f>ROUND(U85*394503/459975,0)</f>
        <v>1847</v>
      </c>
      <c r="J85" s="18">
        <f>ROUND(V85*394503/459975,0)</f>
        <v>511</v>
      </c>
      <c r="N85" s="9">
        <v>2005</v>
      </c>
      <c r="O85" s="3" t="s">
        <v>1588</v>
      </c>
      <c r="P85" s="4">
        <v>23346</v>
      </c>
      <c r="Q85" s="4">
        <v>110</v>
      </c>
      <c r="R85" s="4">
        <v>6149</v>
      </c>
      <c r="S85" s="4">
        <v>11929</v>
      </c>
      <c r="T85" s="4">
        <v>2409</v>
      </c>
      <c r="U85" s="4">
        <v>2153</v>
      </c>
      <c r="V85" s="4">
        <v>596</v>
      </c>
    </row>
    <row r="86" spans="1:22" x14ac:dyDescent="0.2">
      <c r="A86" s="9">
        <v>2005</v>
      </c>
      <c r="B86" s="3" t="s">
        <v>1587</v>
      </c>
      <c r="C86" s="3"/>
      <c r="D86" s="18">
        <f>ROUND(P86*398345/464125,0)</f>
        <v>25007</v>
      </c>
      <c r="E86" s="18">
        <f>ROUND(Q86*398345/464125,0)</f>
        <v>407</v>
      </c>
      <c r="F86" s="18">
        <f>D86-E86-SUM(G86:J86)</f>
        <v>7617</v>
      </c>
      <c r="G86" s="18">
        <f>ROUND(S86*398345/464125,0)</f>
        <v>13540</v>
      </c>
      <c r="H86" s="18">
        <f>ROUND(T86*398345/464125,0)</f>
        <v>1559</v>
      </c>
      <c r="I86" s="18">
        <f>ROUND(U86*398345/464125,0)</f>
        <v>1686</v>
      </c>
      <c r="J86" s="18">
        <f>ROUND(V86*398345/464125,0)</f>
        <v>198</v>
      </c>
      <c r="N86" s="9">
        <v>2005</v>
      </c>
      <c r="O86" s="3" t="s">
        <v>1589</v>
      </c>
      <c r="P86" s="4">
        <v>29137</v>
      </c>
      <c r="Q86" s="4">
        <v>474</v>
      </c>
      <c r="R86" s="4">
        <v>8875</v>
      </c>
      <c r="S86" s="4">
        <v>15776</v>
      </c>
      <c r="T86" s="4">
        <v>1817</v>
      </c>
      <c r="U86" s="4">
        <v>1964</v>
      </c>
      <c r="V86" s="4">
        <v>231</v>
      </c>
    </row>
    <row r="87" spans="1:22" x14ac:dyDescent="0.2">
      <c r="A87" s="9">
        <v>2004</v>
      </c>
      <c r="B87" s="20" t="s">
        <v>1587</v>
      </c>
      <c r="C87" s="20"/>
      <c r="D87" s="19">
        <v>24354</v>
      </c>
      <c r="E87" s="19">
        <v>358</v>
      </c>
      <c r="F87" s="19">
        <v>8312</v>
      </c>
      <c r="G87" s="19">
        <v>10806</v>
      </c>
      <c r="H87" s="19">
        <v>3023</v>
      </c>
      <c r="I87" s="19">
        <v>1509</v>
      </c>
      <c r="J87" s="19">
        <v>346</v>
      </c>
      <c r="N87" s="9">
        <v>2005</v>
      </c>
      <c r="O87" s="3" t="s">
        <v>1590</v>
      </c>
      <c r="P87" s="4">
        <v>21346</v>
      </c>
      <c r="Q87" s="4">
        <v>74</v>
      </c>
      <c r="R87" s="4">
        <v>7710</v>
      </c>
      <c r="S87" s="4">
        <v>9850</v>
      </c>
      <c r="T87" s="4">
        <v>1355</v>
      </c>
      <c r="U87" s="4">
        <v>1669</v>
      </c>
      <c r="V87" s="4">
        <v>688</v>
      </c>
    </row>
    <row r="88" spans="1:22" x14ac:dyDescent="0.2">
      <c r="A88" s="9">
        <v>2003</v>
      </c>
      <c r="B88" s="20" t="s">
        <v>1587</v>
      </c>
      <c r="C88" s="20"/>
      <c r="D88" s="25">
        <v>24331</v>
      </c>
      <c r="E88" s="26">
        <f>D88-F88-G88-H88-I88-J88</f>
        <v>293</v>
      </c>
      <c r="F88" s="25">
        <v>7134</v>
      </c>
      <c r="G88" s="25">
        <v>11099</v>
      </c>
      <c r="H88" s="25">
        <v>3668</v>
      </c>
      <c r="I88" s="25">
        <v>1761</v>
      </c>
      <c r="J88" s="25">
        <v>376</v>
      </c>
      <c r="N88" s="9">
        <v>2005</v>
      </c>
      <c r="O88" s="3" t="s">
        <v>1591</v>
      </c>
      <c r="P88" s="4">
        <v>35711</v>
      </c>
      <c r="Q88" s="4">
        <v>1265</v>
      </c>
      <c r="R88" s="4">
        <v>10273</v>
      </c>
      <c r="S88" s="4">
        <v>15346</v>
      </c>
      <c r="T88" s="4">
        <v>3871</v>
      </c>
      <c r="U88" s="4">
        <v>3286</v>
      </c>
      <c r="V88" s="4">
        <v>1670</v>
      </c>
    </row>
    <row r="89" spans="1:22" x14ac:dyDescent="0.2">
      <c r="A89" s="9">
        <v>2002</v>
      </c>
      <c r="B89" s="20" t="s">
        <v>1587</v>
      </c>
      <c r="C89" s="20"/>
      <c r="D89" s="25">
        <v>24911</v>
      </c>
      <c r="E89" s="26">
        <f>D89-F89-G89-H89-I89-J89</f>
        <v>176</v>
      </c>
      <c r="F89" s="25">
        <v>6343</v>
      </c>
      <c r="G89" s="25">
        <v>11852</v>
      </c>
      <c r="H89" s="25">
        <v>4123</v>
      </c>
      <c r="I89" s="25">
        <v>2004</v>
      </c>
      <c r="J89" s="25">
        <v>413</v>
      </c>
      <c r="N89" s="9">
        <v>2005</v>
      </c>
      <c r="O89" s="3" t="s">
        <v>1592</v>
      </c>
      <c r="P89" s="4">
        <v>13544</v>
      </c>
      <c r="Q89" s="4">
        <v>188</v>
      </c>
      <c r="R89" s="4">
        <v>4118</v>
      </c>
      <c r="S89" s="4">
        <v>6708</v>
      </c>
      <c r="T89" s="4">
        <v>878</v>
      </c>
      <c r="U89" s="4">
        <v>1063</v>
      </c>
      <c r="V89" s="4">
        <v>589</v>
      </c>
    </row>
    <row r="90" spans="1:22" x14ac:dyDescent="0.2">
      <c r="A90" s="9">
        <v>2001</v>
      </c>
      <c r="B90" s="20" t="s">
        <v>1587</v>
      </c>
      <c r="C90" s="20"/>
      <c r="D90" s="25">
        <v>28298</v>
      </c>
      <c r="E90" s="26">
        <v>172</v>
      </c>
      <c r="F90" s="25">
        <v>5910</v>
      </c>
      <c r="G90" s="25">
        <v>12272</v>
      </c>
      <c r="H90" s="25">
        <v>5298</v>
      </c>
      <c r="I90" s="25">
        <v>3399</v>
      </c>
      <c r="J90" s="25">
        <v>1247</v>
      </c>
      <c r="N90" s="9">
        <v>2005</v>
      </c>
      <c r="O90" s="3" t="s">
        <v>1593</v>
      </c>
      <c r="P90" s="4">
        <v>2636</v>
      </c>
      <c r="Q90" s="4">
        <v>19</v>
      </c>
      <c r="R90" s="4">
        <v>772</v>
      </c>
      <c r="S90" s="4">
        <v>1115</v>
      </c>
      <c r="T90" s="4">
        <v>113</v>
      </c>
      <c r="U90" s="4">
        <v>447</v>
      </c>
      <c r="V90" s="4">
        <v>170</v>
      </c>
    </row>
    <row r="91" spans="1:22" x14ac:dyDescent="0.2">
      <c r="A91" s="9">
        <v>2000</v>
      </c>
      <c r="B91" s="20" t="s">
        <v>1587</v>
      </c>
      <c r="C91" s="20"/>
      <c r="D91" s="19">
        <v>30473</v>
      </c>
      <c r="E91" s="19">
        <v>115</v>
      </c>
      <c r="F91" s="19">
        <v>5071</v>
      </c>
      <c r="G91" s="19">
        <v>12510</v>
      </c>
      <c r="H91" s="19">
        <v>6734</v>
      </c>
      <c r="I91" s="19">
        <v>3959</v>
      </c>
      <c r="J91" s="19">
        <v>2084</v>
      </c>
      <c r="N91" s="9">
        <v>2005</v>
      </c>
      <c r="O91" s="3" t="s">
        <v>1594</v>
      </c>
      <c r="P91" s="4">
        <v>7469</v>
      </c>
      <c r="Q91" s="4">
        <v>153</v>
      </c>
      <c r="R91" s="4">
        <v>3258</v>
      </c>
      <c r="S91" s="4">
        <v>2466</v>
      </c>
      <c r="T91" s="4">
        <v>496</v>
      </c>
      <c r="U91" s="4">
        <v>677</v>
      </c>
      <c r="V91" s="4">
        <v>419</v>
      </c>
    </row>
    <row r="92" spans="1:22" x14ac:dyDescent="0.2">
      <c r="A92" s="9">
        <v>1996</v>
      </c>
      <c r="B92" s="20" t="s">
        <v>1587</v>
      </c>
      <c r="C92" s="20"/>
      <c r="D92" s="19">
        <v>31028</v>
      </c>
      <c r="E92" s="25">
        <v>45</v>
      </c>
      <c r="F92" s="25">
        <v>1577</v>
      </c>
      <c r="G92" s="25">
        <v>9062</v>
      </c>
      <c r="H92" s="25">
        <v>11050</v>
      </c>
      <c r="I92" s="25">
        <v>6041</v>
      </c>
      <c r="J92" s="25">
        <v>3253</v>
      </c>
      <c r="N92" s="9">
        <v>2005</v>
      </c>
      <c r="O92" s="3" t="s">
        <v>1576</v>
      </c>
      <c r="P92" s="4">
        <v>22397</v>
      </c>
      <c r="Q92" s="4">
        <v>436</v>
      </c>
      <c r="R92" s="4">
        <v>8131</v>
      </c>
      <c r="S92" s="4">
        <v>8519</v>
      </c>
      <c r="T92" s="4">
        <v>1727</v>
      </c>
      <c r="U92" s="4">
        <v>2326</v>
      </c>
      <c r="V92" s="4">
        <v>1258</v>
      </c>
    </row>
    <row r="93" spans="1:22" x14ac:dyDescent="0.2">
      <c r="A93" s="9">
        <v>2007</v>
      </c>
      <c r="B93" s="3" t="s">
        <v>1579</v>
      </c>
      <c r="C93" s="3"/>
      <c r="D93" s="12">
        <v>12308</v>
      </c>
      <c r="E93" s="12">
        <v>53</v>
      </c>
      <c r="F93" s="12">
        <v>4985</v>
      </c>
      <c r="G93" s="12">
        <v>4833</v>
      </c>
      <c r="H93" s="12">
        <v>821</v>
      </c>
      <c r="I93" s="12">
        <v>1201</v>
      </c>
      <c r="J93" s="12">
        <v>415</v>
      </c>
      <c r="N93" s="9">
        <v>2005</v>
      </c>
      <c r="O93" s="3" t="s">
        <v>1595</v>
      </c>
      <c r="P93" s="4">
        <v>8874</v>
      </c>
      <c r="Q93" s="4">
        <v>201</v>
      </c>
      <c r="R93" s="4">
        <v>2505</v>
      </c>
      <c r="S93" s="4">
        <v>4761</v>
      </c>
      <c r="T93" s="4">
        <v>622</v>
      </c>
      <c r="U93" s="4">
        <v>364</v>
      </c>
      <c r="V93" s="4">
        <v>421</v>
      </c>
    </row>
    <row r="94" spans="1:22" x14ac:dyDescent="0.2">
      <c r="A94" s="9">
        <v>2006</v>
      </c>
      <c r="B94" s="3" t="s">
        <v>1579</v>
      </c>
      <c r="C94" s="3"/>
      <c r="D94" s="18">
        <f>ROUND(P94*394503/459975,0)</f>
        <v>10663</v>
      </c>
      <c r="E94" s="18">
        <f>ROUND(Q94*394503/459975,0)</f>
        <v>42</v>
      </c>
      <c r="F94" s="18">
        <f>D94-E94-SUM(G94:J94)</f>
        <v>2370</v>
      </c>
      <c r="G94" s="18">
        <f>ROUND(S94*394503/459975,0)</f>
        <v>5715</v>
      </c>
      <c r="H94" s="18">
        <f>ROUND(T94*394503/459975,0)</f>
        <v>1083</v>
      </c>
      <c r="I94" s="18">
        <f>ROUND(U94*394503/459975,0)</f>
        <v>732</v>
      </c>
      <c r="J94" s="18">
        <f>ROUND(V94*394503/459975,0)</f>
        <v>721</v>
      </c>
      <c r="N94" s="9">
        <v>2005</v>
      </c>
      <c r="O94" s="3" t="s">
        <v>1572</v>
      </c>
      <c r="P94" s="4">
        <v>12433</v>
      </c>
      <c r="Q94" s="4">
        <v>49</v>
      </c>
      <c r="R94" s="4">
        <v>2763</v>
      </c>
      <c r="S94" s="4">
        <v>6664</v>
      </c>
      <c r="T94" s="4">
        <v>1263</v>
      </c>
      <c r="U94" s="4">
        <v>853</v>
      </c>
      <c r="V94" s="4">
        <v>841</v>
      </c>
    </row>
    <row r="95" spans="1:22" x14ac:dyDescent="0.2">
      <c r="A95" s="9">
        <v>2005</v>
      </c>
      <c r="B95" s="3" t="s">
        <v>1579</v>
      </c>
      <c r="C95" s="3"/>
      <c r="D95" s="18">
        <f>ROUND(P95*398345/464125,0)</f>
        <v>1213</v>
      </c>
      <c r="E95" s="18">
        <f>ROUND(Q95*398345/464125,0)</f>
        <v>8</v>
      </c>
      <c r="F95" s="18">
        <f>D95-E95-SUM(G95:J95)</f>
        <v>386</v>
      </c>
      <c r="G95" s="18">
        <f>ROUND(S95*398345/464125,0)</f>
        <v>417</v>
      </c>
      <c r="H95" s="18">
        <f>ROUND(T95*398345/464125,0)</f>
        <v>130</v>
      </c>
      <c r="I95" s="18">
        <f>ROUND(U95*398345/464125,0)</f>
        <v>49</v>
      </c>
      <c r="J95" s="18">
        <f>ROUND(V95*398345/464125,0)</f>
        <v>223</v>
      </c>
      <c r="N95" s="9">
        <v>2005</v>
      </c>
      <c r="O95" s="3" t="s">
        <v>1596</v>
      </c>
      <c r="P95" s="4">
        <v>1413</v>
      </c>
      <c r="Q95" s="4">
        <v>9</v>
      </c>
      <c r="R95" s="4">
        <v>449</v>
      </c>
      <c r="S95" s="4">
        <v>486</v>
      </c>
      <c r="T95" s="4">
        <v>152</v>
      </c>
      <c r="U95" s="4">
        <v>57</v>
      </c>
      <c r="V95" s="4">
        <v>260</v>
      </c>
    </row>
    <row r="96" spans="1:22" x14ac:dyDescent="0.2">
      <c r="A96" s="9">
        <v>2004</v>
      </c>
      <c r="B96" s="20" t="s">
        <v>1579</v>
      </c>
      <c r="C96" s="20"/>
      <c r="D96" s="19">
        <v>11614</v>
      </c>
      <c r="E96" s="19">
        <v>30</v>
      </c>
      <c r="F96" s="19">
        <v>2599</v>
      </c>
      <c r="G96" s="19">
        <v>5599</v>
      </c>
      <c r="H96" s="19">
        <v>1379</v>
      </c>
      <c r="I96" s="19">
        <v>1525</v>
      </c>
      <c r="J96" s="19">
        <v>482</v>
      </c>
      <c r="N96" s="9">
        <v>2005</v>
      </c>
      <c r="O96" s="3" t="s">
        <v>1599</v>
      </c>
      <c r="P96" s="4">
        <v>13592</v>
      </c>
      <c r="Q96" s="4">
        <v>201</v>
      </c>
      <c r="R96" s="4">
        <v>3856</v>
      </c>
      <c r="S96" s="4">
        <v>6402</v>
      </c>
      <c r="T96" s="4">
        <v>1385</v>
      </c>
      <c r="U96" s="4">
        <v>1336</v>
      </c>
      <c r="V96" s="4">
        <v>412</v>
      </c>
    </row>
    <row r="97" spans="1:22" x14ac:dyDescent="0.2">
      <c r="A97" s="9">
        <v>2003</v>
      </c>
      <c r="B97" s="20" t="s">
        <v>1579</v>
      </c>
      <c r="C97" s="20"/>
      <c r="D97" s="25">
        <v>11554</v>
      </c>
      <c r="E97" s="26">
        <f>D97-F97-G97-H97-I97-J97</f>
        <v>14</v>
      </c>
      <c r="F97" s="25">
        <v>1586</v>
      </c>
      <c r="G97" s="25">
        <v>5433</v>
      </c>
      <c r="H97" s="25">
        <v>2087</v>
      </c>
      <c r="I97" s="25">
        <v>1922</v>
      </c>
      <c r="J97" s="25">
        <v>512</v>
      </c>
      <c r="N97" s="9">
        <v>2005</v>
      </c>
      <c r="O97" s="3" t="s">
        <v>1600</v>
      </c>
      <c r="P97" s="4">
        <v>9254</v>
      </c>
      <c r="Q97" s="4">
        <v>10</v>
      </c>
      <c r="R97" s="4">
        <v>3077</v>
      </c>
      <c r="S97" s="4">
        <v>3956</v>
      </c>
      <c r="T97" s="4">
        <v>667</v>
      </c>
      <c r="U97" s="4">
        <v>992</v>
      </c>
      <c r="V97" s="4">
        <v>552</v>
      </c>
    </row>
    <row r="98" spans="1:22" x14ac:dyDescent="0.2">
      <c r="A98" s="9">
        <v>2002</v>
      </c>
      <c r="B98" s="20" t="s">
        <v>1579</v>
      </c>
      <c r="C98" s="20"/>
      <c r="D98" s="25">
        <v>11499</v>
      </c>
      <c r="E98" s="26">
        <f>D98-F98-G98-H98-I98-J98</f>
        <v>18</v>
      </c>
      <c r="F98" s="25">
        <v>1306</v>
      </c>
      <c r="G98" s="25">
        <v>5286</v>
      </c>
      <c r="H98" s="25">
        <v>2320</v>
      </c>
      <c r="I98" s="25">
        <v>2034</v>
      </c>
      <c r="J98" s="25">
        <v>535</v>
      </c>
      <c r="N98" s="9">
        <v>2005</v>
      </c>
      <c r="O98" s="3" t="s">
        <v>1601</v>
      </c>
      <c r="P98" s="4">
        <v>4259</v>
      </c>
      <c r="Q98" s="4">
        <v>8</v>
      </c>
      <c r="R98" s="4">
        <v>1062</v>
      </c>
      <c r="S98" s="4">
        <v>2005</v>
      </c>
      <c r="T98" s="4">
        <v>409</v>
      </c>
      <c r="U98" s="4">
        <v>357</v>
      </c>
      <c r="V98" s="4">
        <v>418</v>
      </c>
    </row>
    <row r="99" spans="1:22" x14ac:dyDescent="0.2">
      <c r="A99" s="9">
        <v>2001</v>
      </c>
      <c r="B99" s="20" t="s">
        <v>1579</v>
      </c>
      <c r="C99" s="20"/>
      <c r="D99" s="25">
        <v>16802</v>
      </c>
      <c r="E99" s="26">
        <f>D99-F99-G99-H99-I99-J99</f>
        <v>25</v>
      </c>
      <c r="F99" s="25">
        <v>1236</v>
      </c>
      <c r="G99" s="25">
        <v>5675</v>
      </c>
      <c r="H99" s="25">
        <v>2962</v>
      </c>
      <c r="I99" s="25">
        <v>4711</v>
      </c>
      <c r="J99" s="25">
        <v>2193</v>
      </c>
      <c r="N99" s="9">
        <v>2005</v>
      </c>
      <c r="O99" s="3" t="s">
        <v>1602</v>
      </c>
      <c r="P99" s="4">
        <v>3189</v>
      </c>
      <c r="Q99" s="4">
        <v>17</v>
      </c>
      <c r="R99" s="4">
        <v>1325</v>
      </c>
      <c r="S99" s="4">
        <v>1145</v>
      </c>
      <c r="T99" s="4">
        <v>225</v>
      </c>
      <c r="U99" s="4">
        <v>275</v>
      </c>
      <c r="V99" s="4">
        <v>202</v>
      </c>
    </row>
    <row r="100" spans="1:22" x14ac:dyDescent="0.2">
      <c r="A100" s="9">
        <v>2000</v>
      </c>
      <c r="B100" s="20" t="s">
        <v>1579</v>
      </c>
      <c r="C100" s="20"/>
      <c r="D100" s="19">
        <v>12496</v>
      </c>
      <c r="E100" s="19">
        <v>15</v>
      </c>
      <c r="F100" s="19">
        <v>1029</v>
      </c>
      <c r="G100" s="19">
        <v>5257</v>
      </c>
      <c r="H100" s="19">
        <v>2856</v>
      </c>
      <c r="I100" s="19">
        <v>2319</v>
      </c>
      <c r="J100" s="19">
        <v>1020</v>
      </c>
      <c r="N100" s="9">
        <v>2005</v>
      </c>
      <c r="O100" s="3" t="s">
        <v>1603</v>
      </c>
      <c r="P100" s="4">
        <v>8515</v>
      </c>
      <c r="Q100" s="4">
        <v>86</v>
      </c>
      <c r="R100" s="4">
        <v>2703</v>
      </c>
      <c r="S100" s="4">
        <v>4154</v>
      </c>
      <c r="T100" s="4">
        <v>591</v>
      </c>
      <c r="U100" s="4">
        <v>503</v>
      </c>
      <c r="V100" s="4">
        <v>478</v>
      </c>
    </row>
    <row r="101" spans="1:22" x14ac:dyDescent="0.2">
      <c r="A101" s="9">
        <v>1996</v>
      </c>
      <c r="B101" s="20" t="s">
        <v>1579</v>
      </c>
      <c r="C101" s="20"/>
      <c r="D101" s="19">
        <v>12182</v>
      </c>
      <c r="E101" s="25">
        <v>4</v>
      </c>
      <c r="F101" s="25">
        <v>662</v>
      </c>
      <c r="G101" s="25">
        <v>3659</v>
      </c>
      <c r="H101" s="25">
        <v>3235</v>
      </c>
      <c r="I101" s="25">
        <v>3175</v>
      </c>
      <c r="J101" s="25">
        <v>1447</v>
      </c>
      <c r="N101" s="9">
        <v>2005</v>
      </c>
      <c r="O101" s="3" t="s">
        <v>1604</v>
      </c>
      <c r="P101" s="4">
        <v>395</v>
      </c>
      <c r="Q101" s="4">
        <v>38</v>
      </c>
      <c r="R101" s="4">
        <v>88</v>
      </c>
      <c r="S101" s="4">
        <v>24</v>
      </c>
      <c r="T101" s="4">
        <v>121</v>
      </c>
      <c r="U101" s="4">
        <v>94</v>
      </c>
      <c r="V101" s="4">
        <v>30</v>
      </c>
    </row>
    <row r="102" spans="1:22" x14ac:dyDescent="0.2">
      <c r="A102" s="9">
        <v>2007</v>
      </c>
      <c r="B102" s="3" t="s">
        <v>1591</v>
      </c>
      <c r="C102" s="3"/>
      <c r="D102" s="12">
        <v>26237</v>
      </c>
      <c r="E102" s="12">
        <v>1497</v>
      </c>
      <c r="F102" s="12">
        <v>11447</v>
      </c>
      <c r="G102" s="12">
        <v>10929</v>
      </c>
      <c r="H102" s="12">
        <v>1536</v>
      </c>
      <c r="I102" s="12">
        <v>711</v>
      </c>
      <c r="J102" s="12">
        <v>117</v>
      </c>
      <c r="N102" s="9">
        <v>2004</v>
      </c>
      <c r="O102" s="3" t="s">
        <v>1605</v>
      </c>
      <c r="P102" s="19">
        <v>807</v>
      </c>
      <c r="Q102" s="19">
        <v>148</v>
      </c>
      <c r="R102" s="19">
        <v>478</v>
      </c>
      <c r="S102" s="19">
        <v>140</v>
      </c>
      <c r="T102" s="19">
        <v>6</v>
      </c>
      <c r="U102" s="19">
        <v>29</v>
      </c>
      <c r="V102" s="19">
        <v>6</v>
      </c>
    </row>
    <row r="103" spans="1:22" x14ac:dyDescent="0.2">
      <c r="A103" s="9">
        <v>2006</v>
      </c>
      <c r="B103" s="3" t="s">
        <v>1591</v>
      </c>
      <c r="C103" s="3"/>
      <c r="D103" s="18">
        <f>ROUND(P103*394503/459975,0)</f>
        <v>5773</v>
      </c>
      <c r="E103" s="18">
        <f>ROUND(Q103*394503/459975,0)</f>
        <v>17</v>
      </c>
      <c r="F103" s="18">
        <f>D103-E103-SUM(G103:J103)</f>
        <v>2305</v>
      </c>
      <c r="G103" s="18">
        <f>ROUND(S103*394503/459975,0)</f>
        <v>2492</v>
      </c>
      <c r="H103" s="18">
        <f>ROUND(T103*394503/459975,0)</f>
        <v>383</v>
      </c>
      <c r="I103" s="18">
        <f>ROUND(U103*394503/459975,0)</f>
        <v>405</v>
      </c>
      <c r="J103" s="18">
        <f>ROUND(V103*394503/459975,0)</f>
        <v>171</v>
      </c>
      <c r="N103" s="9">
        <v>2004</v>
      </c>
      <c r="O103" s="20" t="s">
        <v>1574</v>
      </c>
      <c r="P103" s="19">
        <v>6731</v>
      </c>
      <c r="Q103" s="19">
        <v>20</v>
      </c>
      <c r="R103" s="19">
        <v>2688</v>
      </c>
      <c r="S103" s="19">
        <v>2905</v>
      </c>
      <c r="T103" s="19">
        <v>447</v>
      </c>
      <c r="U103" s="19">
        <v>472</v>
      </c>
      <c r="V103" s="19">
        <v>199</v>
      </c>
    </row>
    <row r="104" spans="1:22" x14ac:dyDescent="0.2">
      <c r="A104" s="9">
        <v>2005</v>
      </c>
      <c r="B104" s="3" t="s">
        <v>1591</v>
      </c>
      <c r="C104" s="3"/>
      <c r="D104" s="18">
        <f>ROUND(P104*398345/464125,0)</f>
        <v>3976</v>
      </c>
      <c r="E104" s="18">
        <f>ROUND(Q104*398345/464125,0)</f>
        <v>24</v>
      </c>
      <c r="F104" s="18">
        <f>D104-E104-SUM(G104:J104)</f>
        <v>1304</v>
      </c>
      <c r="G104" s="18">
        <f>ROUND(S104*398345/464125,0)</f>
        <v>2009</v>
      </c>
      <c r="H104" s="18">
        <f>ROUND(T104*398345/464125,0)</f>
        <v>303</v>
      </c>
      <c r="I104" s="18">
        <f>ROUND(U104*398345/464125,0)</f>
        <v>249</v>
      </c>
      <c r="J104" s="18">
        <f>ROUND(V104*398345/464125,0)</f>
        <v>87</v>
      </c>
      <c r="N104" s="9">
        <v>2004</v>
      </c>
      <c r="O104" s="20" t="s">
        <v>1577</v>
      </c>
      <c r="P104" s="19">
        <v>4632</v>
      </c>
      <c r="Q104" s="19">
        <v>28</v>
      </c>
      <c r="R104" s="19">
        <v>1519</v>
      </c>
      <c r="S104" s="19">
        <v>2341</v>
      </c>
      <c r="T104" s="19">
        <v>353</v>
      </c>
      <c r="U104" s="19">
        <v>290</v>
      </c>
      <c r="V104" s="19">
        <v>101</v>
      </c>
    </row>
    <row r="105" spans="1:22" x14ac:dyDescent="0.2">
      <c r="A105" s="9">
        <v>2004</v>
      </c>
      <c r="B105" s="20" t="s">
        <v>1591</v>
      </c>
      <c r="C105" s="20"/>
      <c r="D105" s="19">
        <v>25787</v>
      </c>
      <c r="E105" s="19">
        <v>1170</v>
      </c>
      <c r="F105" s="19">
        <v>7200</v>
      </c>
      <c r="G105" s="19">
        <v>13722</v>
      </c>
      <c r="H105" s="19">
        <v>2528</v>
      </c>
      <c r="I105" s="19">
        <v>1000</v>
      </c>
      <c r="J105" s="19">
        <v>167</v>
      </c>
      <c r="N105" s="9">
        <v>2004</v>
      </c>
      <c r="O105" s="20" t="s">
        <v>1578</v>
      </c>
      <c r="P105" s="19">
        <v>24446</v>
      </c>
      <c r="Q105" s="19">
        <v>91</v>
      </c>
      <c r="R105" s="19">
        <v>7556</v>
      </c>
      <c r="S105" s="19">
        <v>14234</v>
      </c>
      <c r="T105" s="19">
        <v>1574</v>
      </c>
      <c r="U105" s="19">
        <v>787</v>
      </c>
      <c r="V105" s="19">
        <v>204</v>
      </c>
    </row>
    <row r="106" spans="1:22" x14ac:dyDescent="0.2">
      <c r="A106" s="9">
        <v>2003</v>
      </c>
      <c r="B106" s="20" t="s">
        <v>1591</v>
      </c>
      <c r="C106" s="20"/>
      <c r="D106" s="25">
        <v>25687</v>
      </c>
      <c r="E106" s="26">
        <f>D106-F106-G106-H106-I106-J106</f>
        <v>969</v>
      </c>
      <c r="F106" s="25">
        <v>4840</v>
      </c>
      <c r="G106" s="25">
        <v>15172</v>
      </c>
      <c r="H106" s="25">
        <v>3306</v>
      </c>
      <c r="I106" s="25">
        <v>1215</v>
      </c>
      <c r="J106" s="25">
        <v>185</v>
      </c>
      <c r="N106" s="9">
        <v>2004</v>
      </c>
      <c r="O106" s="20" t="s">
        <v>1579</v>
      </c>
      <c r="P106" s="19">
        <v>11614</v>
      </c>
      <c r="Q106" s="19">
        <v>30</v>
      </c>
      <c r="R106" s="19">
        <v>2599</v>
      </c>
      <c r="S106" s="19">
        <v>5599</v>
      </c>
      <c r="T106" s="19">
        <v>1379</v>
      </c>
      <c r="U106" s="19">
        <v>1525</v>
      </c>
      <c r="V106" s="19">
        <v>482</v>
      </c>
    </row>
    <row r="107" spans="1:22" x14ac:dyDescent="0.2">
      <c r="A107" s="9">
        <v>2002</v>
      </c>
      <c r="B107" s="20" t="s">
        <v>1591</v>
      </c>
      <c r="C107" s="20"/>
      <c r="D107" s="25">
        <v>25507</v>
      </c>
      <c r="E107" s="26">
        <f>D107-F107-G107-H107-I107-J107</f>
        <v>801</v>
      </c>
      <c r="F107" s="25">
        <v>3893</v>
      </c>
      <c r="G107" s="25">
        <v>14425</v>
      </c>
      <c r="H107" s="25">
        <v>4569</v>
      </c>
      <c r="I107" s="25">
        <v>1584</v>
      </c>
      <c r="J107" s="25">
        <v>235</v>
      </c>
      <c r="N107" s="9">
        <v>2004</v>
      </c>
      <c r="O107" s="20" t="s">
        <v>1573</v>
      </c>
      <c r="P107" s="19">
        <v>10866</v>
      </c>
      <c r="Q107" s="19">
        <v>30</v>
      </c>
      <c r="R107" s="19">
        <v>2829</v>
      </c>
      <c r="S107" s="19">
        <v>5596</v>
      </c>
      <c r="T107" s="19">
        <v>1425</v>
      </c>
      <c r="U107" s="19">
        <v>827</v>
      </c>
      <c r="V107" s="19">
        <v>159</v>
      </c>
    </row>
    <row r="108" spans="1:22" x14ac:dyDescent="0.2">
      <c r="A108" s="9">
        <v>2001</v>
      </c>
      <c r="B108" s="20" t="s">
        <v>1591</v>
      </c>
      <c r="C108" s="20"/>
      <c r="D108" s="25">
        <v>33480</v>
      </c>
      <c r="E108" s="26">
        <f>D108-F108-G108-H108-I108-J108</f>
        <v>489</v>
      </c>
      <c r="F108" s="25">
        <v>3336</v>
      </c>
      <c r="G108" s="25">
        <v>13919</v>
      </c>
      <c r="H108" s="25">
        <v>8994</v>
      </c>
      <c r="I108" s="25">
        <v>5140</v>
      </c>
      <c r="J108" s="25">
        <v>1602</v>
      </c>
      <c r="N108" s="9">
        <v>2004</v>
      </c>
      <c r="O108" s="20" t="s">
        <v>1580</v>
      </c>
      <c r="P108" s="19">
        <v>20988</v>
      </c>
      <c r="Q108" s="19">
        <v>645</v>
      </c>
      <c r="R108" s="19">
        <v>8416</v>
      </c>
      <c r="S108" s="19">
        <v>10798</v>
      </c>
      <c r="T108" s="19">
        <v>470</v>
      </c>
      <c r="U108" s="19">
        <v>525</v>
      </c>
      <c r="V108" s="19">
        <v>134</v>
      </c>
    </row>
    <row r="109" spans="1:22" x14ac:dyDescent="0.2">
      <c r="A109" s="9">
        <v>2000</v>
      </c>
      <c r="B109" s="20" t="s">
        <v>1591</v>
      </c>
      <c r="C109" s="20"/>
      <c r="D109" s="19">
        <v>27248</v>
      </c>
      <c r="E109" s="19">
        <v>274</v>
      </c>
      <c r="F109" s="19">
        <v>2802</v>
      </c>
      <c r="G109" s="19">
        <v>11526</v>
      </c>
      <c r="H109" s="19">
        <v>8015</v>
      </c>
      <c r="I109" s="19">
        <v>3488</v>
      </c>
      <c r="J109" s="19">
        <v>1143</v>
      </c>
      <c r="N109" s="9">
        <v>2004</v>
      </c>
      <c r="O109" s="20" t="s">
        <v>1575</v>
      </c>
      <c r="P109" s="19">
        <v>11950</v>
      </c>
      <c r="Q109" s="19">
        <v>139</v>
      </c>
      <c r="R109" s="19">
        <v>4678</v>
      </c>
      <c r="S109" s="19">
        <v>5605</v>
      </c>
      <c r="T109" s="19">
        <v>806</v>
      </c>
      <c r="U109" s="19">
        <v>624</v>
      </c>
      <c r="V109" s="19">
        <v>98</v>
      </c>
    </row>
    <row r="110" spans="1:22" x14ac:dyDescent="0.2">
      <c r="A110" s="9">
        <v>1996</v>
      </c>
      <c r="B110" s="20" t="s">
        <v>1591</v>
      </c>
      <c r="C110" s="20"/>
      <c r="D110" s="19">
        <v>26593</v>
      </c>
      <c r="E110" s="25">
        <v>79</v>
      </c>
      <c r="F110" s="25">
        <v>1582</v>
      </c>
      <c r="G110" s="25">
        <v>8159</v>
      </c>
      <c r="H110" s="25">
        <v>7448</v>
      </c>
      <c r="I110" s="25">
        <v>7043</v>
      </c>
      <c r="J110" s="25">
        <v>2282</v>
      </c>
      <c r="N110" s="9">
        <v>2004</v>
      </c>
      <c r="O110" s="20" t="s">
        <v>1581</v>
      </c>
      <c r="P110" s="19">
        <v>12900</v>
      </c>
      <c r="Q110" s="19">
        <v>63</v>
      </c>
      <c r="R110" s="19">
        <v>5119</v>
      </c>
      <c r="S110" s="19">
        <v>5670</v>
      </c>
      <c r="T110" s="19">
        <v>1199</v>
      </c>
      <c r="U110" s="19">
        <v>776</v>
      </c>
      <c r="V110" s="19">
        <v>73</v>
      </c>
    </row>
    <row r="111" spans="1:22" x14ac:dyDescent="0.2">
      <c r="A111" s="9">
        <v>2007</v>
      </c>
      <c r="B111" s="3" t="s">
        <v>1592</v>
      </c>
      <c r="C111" s="3"/>
      <c r="D111" s="12">
        <v>11994</v>
      </c>
      <c r="E111" s="12">
        <v>216</v>
      </c>
      <c r="F111" s="12">
        <v>5089</v>
      </c>
      <c r="G111" s="12">
        <v>5793</v>
      </c>
      <c r="H111" s="12">
        <v>467</v>
      </c>
      <c r="I111" s="12">
        <v>358</v>
      </c>
      <c r="J111" s="12">
        <v>71</v>
      </c>
      <c r="N111" s="9">
        <v>2004</v>
      </c>
      <c r="O111" s="20" t="s">
        <v>1571</v>
      </c>
      <c r="P111" s="19">
        <v>7431</v>
      </c>
      <c r="Q111" s="19">
        <v>119</v>
      </c>
      <c r="R111" s="19">
        <v>2369</v>
      </c>
      <c r="S111" s="19">
        <v>3383</v>
      </c>
      <c r="T111" s="19">
        <v>790</v>
      </c>
      <c r="U111" s="19">
        <v>497</v>
      </c>
      <c r="V111" s="19">
        <v>273</v>
      </c>
    </row>
    <row r="112" spans="1:22" x14ac:dyDescent="0.2">
      <c r="A112" s="9">
        <v>2006</v>
      </c>
      <c r="B112" s="3" t="s">
        <v>1592</v>
      </c>
      <c r="C112" s="3"/>
      <c r="D112" s="18">
        <f>ROUND(P112*394503/459975,0)</f>
        <v>16568</v>
      </c>
      <c r="E112" s="18">
        <f>ROUND(Q112*394503/459975,0)</f>
        <v>99</v>
      </c>
      <c r="F112" s="18">
        <f>D112-E112-SUM(G112:J112)</f>
        <v>5675</v>
      </c>
      <c r="G112" s="18">
        <f>ROUND(S112*394503/459975,0)</f>
        <v>9454</v>
      </c>
      <c r="H112" s="18">
        <f>ROUND(T112*394503/459975,0)</f>
        <v>557</v>
      </c>
      <c r="I112" s="18">
        <f>ROUND(U112*394503/459975,0)</f>
        <v>532</v>
      </c>
      <c r="J112" s="18">
        <f>ROUND(V112*394503/459975,0)</f>
        <v>251</v>
      </c>
      <c r="N112" s="9">
        <v>2004</v>
      </c>
      <c r="O112" s="20" t="s">
        <v>1582</v>
      </c>
      <c r="P112" s="19">
        <v>19318</v>
      </c>
      <c r="Q112" s="19">
        <v>116</v>
      </c>
      <c r="R112" s="19">
        <v>6617</v>
      </c>
      <c r="S112" s="19">
        <v>11023</v>
      </c>
      <c r="T112" s="19">
        <v>649</v>
      </c>
      <c r="U112" s="19">
        <v>620</v>
      </c>
      <c r="V112" s="19">
        <v>293</v>
      </c>
    </row>
    <row r="113" spans="1:22" x14ac:dyDescent="0.2">
      <c r="A113" s="9">
        <v>2005</v>
      </c>
      <c r="B113" s="3" t="s">
        <v>1592</v>
      </c>
      <c r="C113" s="3"/>
      <c r="D113" s="18">
        <f>ROUND(P113*398345/464125,0)</f>
        <v>12845</v>
      </c>
      <c r="E113" s="18">
        <f>ROUND(Q113*398345/464125,0)</f>
        <v>109</v>
      </c>
      <c r="F113" s="18">
        <f>D113-E113-SUM(G113:J113)</f>
        <v>5057</v>
      </c>
      <c r="G113" s="18">
        <f>ROUND(S113*398345/464125,0)</f>
        <v>5792</v>
      </c>
      <c r="H113" s="18">
        <f>ROUND(T113*398345/464125,0)</f>
        <v>578</v>
      </c>
      <c r="I113" s="18">
        <f>ROUND(U113*398345/464125,0)</f>
        <v>1021</v>
      </c>
      <c r="J113" s="18">
        <f>ROUND(V113*398345/464125,0)</f>
        <v>288</v>
      </c>
      <c r="N113" s="9">
        <v>2004</v>
      </c>
      <c r="O113" s="20" t="s">
        <v>1583</v>
      </c>
      <c r="P113" s="19">
        <v>14966</v>
      </c>
      <c r="Q113" s="19">
        <v>127</v>
      </c>
      <c r="R113" s="19">
        <v>5893</v>
      </c>
      <c r="S113" s="19">
        <v>6748</v>
      </c>
      <c r="T113" s="19">
        <v>673</v>
      </c>
      <c r="U113" s="19">
        <v>1190</v>
      </c>
      <c r="V113" s="19">
        <v>335</v>
      </c>
    </row>
    <row r="114" spans="1:22" x14ac:dyDescent="0.2">
      <c r="A114" s="9">
        <v>2004</v>
      </c>
      <c r="B114" s="20" t="s">
        <v>1592</v>
      </c>
      <c r="C114" s="20"/>
      <c r="D114" s="19">
        <v>11645</v>
      </c>
      <c r="E114" s="19">
        <v>152</v>
      </c>
      <c r="F114" s="19">
        <v>3235</v>
      </c>
      <c r="G114" s="19">
        <v>6985</v>
      </c>
      <c r="H114" s="19">
        <v>674</v>
      </c>
      <c r="I114" s="19">
        <v>496</v>
      </c>
      <c r="J114" s="19">
        <v>103</v>
      </c>
      <c r="N114" s="9">
        <v>2004</v>
      </c>
      <c r="O114" s="20" t="s">
        <v>1584</v>
      </c>
      <c r="P114" s="19">
        <v>14561</v>
      </c>
      <c r="Q114" s="19">
        <v>79</v>
      </c>
      <c r="R114" s="19">
        <v>3504</v>
      </c>
      <c r="S114" s="19">
        <v>6664</v>
      </c>
      <c r="T114" s="19">
        <v>2380</v>
      </c>
      <c r="U114" s="19">
        <v>1452</v>
      </c>
      <c r="V114" s="19">
        <v>482</v>
      </c>
    </row>
    <row r="115" spans="1:22" x14ac:dyDescent="0.2">
      <c r="A115" s="9">
        <v>2003</v>
      </c>
      <c r="B115" s="20" t="s">
        <v>1592</v>
      </c>
      <c r="C115" s="20"/>
      <c r="D115" s="25">
        <v>11631</v>
      </c>
      <c r="E115" s="26">
        <f>D115-F115-G115-H115-I115-J115</f>
        <v>93</v>
      </c>
      <c r="F115" s="25">
        <v>2445</v>
      </c>
      <c r="G115" s="25">
        <v>7187</v>
      </c>
      <c r="H115" s="25">
        <v>1078</v>
      </c>
      <c r="I115" s="25">
        <v>682</v>
      </c>
      <c r="J115" s="25">
        <v>146</v>
      </c>
      <c r="N115" s="9">
        <v>2004</v>
      </c>
      <c r="O115" s="20" t="s">
        <v>1585</v>
      </c>
      <c r="P115" s="19">
        <v>9670</v>
      </c>
      <c r="Q115" s="19">
        <v>48</v>
      </c>
      <c r="R115" s="19">
        <v>2814</v>
      </c>
      <c r="S115" s="19">
        <v>4173</v>
      </c>
      <c r="T115" s="19">
        <v>999</v>
      </c>
      <c r="U115" s="19">
        <v>1268</v>
      </c>
      <c r="V115" s="19">
        <v>368</v>
      </c>
    </row>
    <row r="116" spans="1:22" x14ac:dyDescent="0.2">
      <c r="A116" s="9">
        <v>2002</v>
      </c>
      <c r="B116" s="20" t="s">
        <v>1592</v>
      </c>
      <c r="C116" s="20"/>
      <c r="D116" s="25">
        <v>11609</v>
      </c>
      <c r="E116" s="26">
        <f>D116-F116-G116-H116-I116-J116</f>
        <v>87</v>
      </c>
      <c r="F116" s="25">
        <v>2133</v>
      </c>
      <c r="G116" s="25">
        <v>6936</v>
      </c>
      <c r="H116" s="25">
        <v>1414</v>
      </c>
      <c r="I116" s="25">
        <v>850</v>
      </c>
      <c r="J116" s="25">
        <v>189</v>
      </c>
      <c r="N116" s="9">
        <v>2004</v>
      </c>
      <c r="O116" s="20" t="s">
        <v>1586</v>
      </c>
      <c r="P116" s="19">
        <v>11150</v>
      </c>
      <c r="Q116" s="19">
        <v>59</v>
      </c>
      <c r="R116" s="19">
        <v>4766</v>
      </c>
      <c r="S116" s="19">
        <v>5515</v>
      </c>
      <c r="T116" s="19">
        <v>485</v>
      </c>
      <c r="U116" s="19">
        <v>282</v>
      </c>
      <c r="V116" s="19">
        <v>43</v>
      </c>
    </row>
    <row r="117" spans="1:22" x14ac:dyDescent="0.2">
      <c r="A117" s="9">
        <v>2001</v>
      </c>
      <c r="B117" s="20" t="s">
        <v>1592</v>
      </c>
      <c r="C117" s="20"/>
      <c r="D117" s="25">
        <v>14902</v>
      </c>
      <c r="E117" s="26">
        <f>D117-F117-G117-H117-I117-J117</f>
        <v>101</v>
      </c>
      <c r="F117" s="25">
        <v>2168</v>
      </c>
      <c r="G117" s="25">
        <v>6895</v>
      </c>
      <c r="H117" s="25">
        <v>2240</v>
      </c>
      <c r="I117" s="25">
        <v>2476</v>
      </c>
      <c r="J117" s="25">
        <v>1022</v>
      </c>
      <c r="N117" s="9">
        <v>2004</v>
      </c>
      <c r="O117" s="20" t="s">
        <v>1587</v>
      </c>
      <c r="P117" s="19">
        <v>24354</v>
      </c>
      <c r="Q117" s="19">
        <v>358</v>
      </c>
      <c r="R117" s="19">
        <v>8312</v>
      </c>
      <c r="S117" s="19">
        <v>10806</v>
      </c>
      <c r="T117" s="19">
        <v>3023</v>
      </c>
      <c r="U117" s="19">
        <v>1509</v>
      </c>
      <c r="V117" s="19">
        <v>346</v>
      </c>
    </row>
    <row r="118" spans="1:22" x14ac:dyDescent="0.2">
      <c r="A118" s="9">
        <v>2000</v>
      </c>
      <c r="B118" s="20" t="s">
        <v>1592</v>
      </c>
      <c r="C118" s="20"/>
      <c r="D118" s="19">
        <v>13807</v>
      </c>
      <c r="E118" s="19">
        <v>74</v>
      </c>
      <c r="F118" s="19">
        <v>1804</v>
      </c>
      <c r="G118" s="19">
        <v>6216</v>
      </c>
      <c r="H118" s="19">
        <v>2662</v>
      </c>
      <c r="I118" s="19">
        <v>2101</v>
      </c>
      <c r="J118" s="19">
        <v>950</v>
      </c>
      <c r="N118" s="9">
        <v>2004</v>
      </c>
      <c r="O118" s="20" t="s">
        <v>1588</v>
      </c>
      <c r="P118" s="19">
        <v>21590</v>
      </c>
      <c r="Q118" s="19">
        <v>98</v>
      </c>
      <c r="R118" s="19">
        <v>4866</v>
      </c>
      <c r="S118" s="19">
        <v>11736</v>
      </c>
      <c r="T118" s="19">
        <v>2953</v>
      </c>
      <c r="U118" s="19">
        <v>1657</v>
      </c>
      <c r="V118" s="19">
        <v>280</v>
      </c>
    </row>
    <row r="119" spans="1:22" x14ac:dyDescent="0.2">
      <c r="A119" s="9">
        <v>1996</v>
      </c>
      <c r="B119" s="20" t="s">
        <v>1592</v>
      </c>
      <c r="C119" s="20"/>
      <c r="D119" s="19">
        <v>13753</v>
      </c>
      <c r="E119" s="25">
        <v>5</v>
      </c>
      <c r="F119" s="25">
        <v>438</v>
      </c>
      <c r="G119" s="25">
        <v>3457</v>
      </c>
      <c r="H119" s="25">
        <v>3913</v>
      </c>
      <c r="I119" s="25">
        <v>3918</v>
      </c>
      <c r="J119" s="25">
        <v>2022</v>
      </c>
      <c r="N119" s="9">
        <v>2004</v>
      </c>
      <c r="O119" s="20" t="s">
        <v>1589</v>
      </c>
      <c r="P119" s="19">
        <v>26140</v>
      </c>
      <c r="Q119" s="19">
        <v>382</v>
      </c>
      <c r="R119" s="19">
        <v>7622</v>
      </c>
      <c r="S119" s="19">
        <v>15622</v>
      </c>
      <c r="T119" s="19">
        <v>1285</v>
      </c>
      <c r="U119" s="19">
        <v>1125</v>
      </c>
      <c r="V119" s="19">
        <v>104</v>
      </c>
    </row>
    <row r="120" spans="1:22" x14ac:dyDescent="0.2">
      <c r="A120" s="9">
        <v>2007</v>
      </c>
      <c r="B120" s="3" t="s">
        <v>1605</v>
      </c>
      <c r="C120" s="3"/>
      <c r="D120" s="12">
        <v>901</v>
      </c>
      <c r="E120" s="12">
        <v>237</v>
      </c>
      <c r="F120" s="12">
        <v>505</v>
      </c>
      <c r="G120" s="12">
        <v>128</v>
      </c>
      <c r="H120" s="12">
        <v>6</v>
      </c>
      <c r="I120" s="12">
        <v>19</v>
      </c>
      <c r="J120" s="12">
        <v>6</v>
      </c>
      <c r="N120" s="9">
        <v>2004</v>
      </c>
      <c r="O120" s="20" t="s">
        <v>1590</v>
      </c>
      <c r="P120" s="19">
        <v>19526</v>
      </c>
      <c r="Q120" s="19">
        <v>59</v>
      </c>
      <c r="R120" s="19">
        <v>5437</v>
      </c>
      <c r="S120" s="19">
        <v>11487</v>
      </c>
      <c r="T120" s="19">
        <v>1315</v>
      </c>
      <c r="U120" s="19">
        <v>975</v>
      </c>
      <c r="V120" s="19">
        <v>253</v>
      </c>
    </row>
    <row r="121" spans="1:22" x14ac:dyDescent="0.2">
      <c r="A121" s="9">
        <v>2006</v>
      </c>
      <c r="B121" s="3" t="s">
        <v>1605</v>
      </c>
      <c r="C121" s="3"/>
      <c r="D121" s="18">
        <f>ROUND(P121*394503/459975,0)</f>
        <v>22117</v>
      </c>
      <c r="E121" s="18">
        <f>ROUND(Q121*394503/459975,0)</f>
        <v>1003</v>
      </c>
      <c r="F121" s="18">
        <f>D121-E121-SUM(G121:J121)</f>
        <v>6176</v>
      </c>
      <c r="G121" s="18">
        <f>ROUND(S121*394503/459975,0)</f>
        <v>11769</v>
      </c>
      <c r="H121" s="18">
        <f>ROUND(T121*394503/459975,0)</f>
        <v>2168</v>
      </c>
      <c r="I121" s="18">
        <f>ROUND(U121*394503/459975,0)</f>
        <v>858</v>
      </c>
      <c r="J121" s="18">
        <f>ROUND(V121*394503/459975,0)</f>
        <v>143</v>
      </c>
      <c r="N121" s="9">
        <v>2004</v>
      </c>
      <c r="O121" s="20" t="s">
        <v>1591</v>
      </c>
      <c r="P121" s="19">
        <v>25787</v>
      </c>
      <c r="Q121" s="19">
        <v>1170</v>
      </c>
      <c r="R121" s="19">
        <v>7200</v>
      </c>
      <c r="S121" s="19">
        <v>13722</v>
      </c>
      <c r="T121" s="19">
        <v>2528</v>
      </c>
      <c r="U121" s="19">
        <v>1000</v>
      </c>
      <c r="V121" s="19">
        <v>167</v>
      </c>
    </row>
    <row r="122" spans="1:22" x14ac:dyDescent="0.2">
      <c r="A122" s="9">
        <v>2005</v>
      </c>
      <c r="B122" s="3" t="s">
        <v>1605</v>
      </c>
      <c r="C122" s="3"/>
      <c r="D122" s="18">
        <f>ROUND(P122*398345/464125,0)</f>
        <v>9995</v>
      </c>
      <c r="E122" s="18">
        <f>ROUND(Q122*398345/464125,0)</f>
        <v>130</v>
      </c>
      <c r="F122" s="18">
        <f>D122-E122-SUM(G122:J122)</f>
        <v>2778</v>
      </c>
      <c r="G122" s="18">
        <f>ROUND(S122*398345/464125,0)</f>
        <v>5995</v>
      </c>
      <c r="H122" s="18">
        <f>ROUND(T122*398345/464125,0)</f>
        <v>578</v>
      </c>
      <c r="I122" s="18">
        <f>ROUND(U122*398345/464125,0)</f>
        <v>426</v>
      </c>
      <c r="J122" s="18">
        <f>ROUND(V122*398345/464125,0)</f>
        <v>88</v>
      </c>
      <c r="N122" s="9">
        <v>2004</v>
      </c>
      <c r="O122" s="20" t="s">
        <v>1592</v>
      </c>
      <c r="P122" s="19">
        <v>11645</v>
      </c>
      <c r="Q122" s="19">
        <v>152</v>
      </c>
      <c r="R122" s="19">
        <v>3235</v>
      </c>
      <c r="S122" s="19">
        <v>6985</v>
      </c>
      <c r="T122" s="19">
        <v>674</v>
      </c>
      <c r="U122" s="19">
        <v>496</v>
      </c>
      <c r="V122" s="19">
        <v>103</v>
      </c>
    </row>
    <row r="123" spans="1:22" x14ac:dyDescent="0.2">
      <c r="A123" s="9">
        <v>2004</v>
      </c>
      <c r="B123" s="3" t="s">
        <v>1605</v>
      </c>
      <c r="C123" s="3"/>
      <c r="D123" s="19">
        <v>807</v>
      </c>
      <c r="E123" s="19">
        <v>148</v>
      </c>
      <c r="F123" s="19">
        <v>478</v>
      </c>
      <c r="G123" s="19">
        <v>140</v>
      </c>
      <c r="H123" s="19">
        <v>6</v>
      </c>
      <c r="I123" s="19">
        <v>29</v>
      </c>
      <c r="J123" s="19">
        <v>6</v>
      </c>
      <c r="N123" s="9">
        <v>2004</v>
      </c>
      <c r="O123" s="20" t="s">
        <v>1593</v>
      </c>
      <c r="P123" s="19">
        <v>2269</v>
      </c>
      <c r="Q123" s="19">
        <v>18</v>
      </c>
      <c r="R123" s="19">
        <v>662</v>
      </c>
      <c r="S123" s="19">
        <v>977</v>
      </c>
      <c r="T123" s="19">
        <v>87</v>
      </c>
      <c r="U123" s="19">
        <v>399</v>
      </c>
      <c r="V123" s="19">
        <v>126</v>
      </c>
    </row>
    <row r="124" spans="1:22" x14ac:dyDescent="0.2">
      <c r="A124" s="9">
        <v>2003</v>
      </c>
      <c r="B124" s="3" t="s">
        <v>1605</v>
      </c>
      <c r="C124" s="3"/>
      <c r="D124" s="25">
        <v>789</v>
      </c>
      <c r="E124" s="26">
        <f>D124-F124-G124-H124-I124-J124</f>
        <v>132</v>
      </c>
      <c r="F124" s="25">
        <v>471</v>
      </c>
      <c r="G124" s="25">
        <v>137</v>
      </c>
      <c r="H124" s="25">
        <v>14</v>
      </c>
      <c r="I124" s="25">
        <v>28</v>
      </c>
      <c r="J124" s="25">
        <v>7</v>
      </c>
      <c r="N124" s="9">
        <v>2004</v>
      </c>
      <c r="O124" s="20" t="s">
        <v>1594</v>
      </c>
      <c r="P124" s="19">
        <v>6396</v>
      </c>
      <c r="Q124" s="19">
        <v>117</v>
      </c>
      <c r="R124" s="19">
        <v>2978</v>
      </c>
      <c r="S124" s="19">
        <v>2540</v>
      </c>
      <c r="T124" s="19">
        <v>538</v>
      </c>
      <c r="U124" s="19">
        <v>162</v>
      </c>
      <c r="V124" s="19">
        <v>61</v>
      </c>
    </row>
    <row r="125" spans="1:22" x14ac:dyDescent="0.2">
      <c r="A125" s="9">
        <v>2002</v>
      </c>
      <c r="B125" s="3" t="s">
        <v>1605</v>
      </c>
      <c r="C125" s="3"/>
      <c r="D125" s="25">
        <v>815</v>
      </c>
      <c r="E125" s="26">
        <f>D125-F125-G125-H125-I125-J125</f>
        <v>128</v>
      </c>
      <c r="F125" s="25">
        <v>458</v>
      </c>
      <c r="G125" s="25">
        <v>153</v>
      </c>
      <c r="H125" s="25">
        <v>13</v>
      </c>
      <c r="I125" s="25">
        <v>42</v>
      </c>
      <c r="J125" s="25">
        <v>21</v>
      </c>
      <c r="N125" s="9">
        <v>2004</v>
      </c>
      <c r="O125" s="20" t="s">
        <v>1576</v>
      </c>
      <c r="P125" s="19">
        <v>18038</v>
      </c>
      <c r="Q125" s="19">
        <v>248</v>
      </c>
      <c r="R125" s="19">
        <v>6692</v>
      </c>
      <c r="S125" s="19">
        <v>8383</v>
      </c>
      <c r="T125" s="19">
        <v>1869</v>
      </c>
      <c r="U125" s="19">
        <v>500</v>
      </c>
      <c r="V125" s="19">
        <v>346</v>
      </c>
    </row>
    <row r="126" spans="1:22" x14ac:dyDescent="0.2">
      <c r="A126" s="9">
        <v>2001</v>
      </c>
      <c r="B126" s="3" t="s">
        <v>1605</v>
      </c>
      <c r="C126" s="3"/>
      <c r="D126" s="25">
        <v>1049</v>
      </c>
      <c r="E126" s="26">
        <f>D126-F126-G126-H126-I126-J126</f>
        <v>118</v>
      </c>
      <c r="F126" s="25">
        <v>456</v>
      </c>
      <c r="G126" s="25">
        <v>190</v>
      </c>
      <c r="H126" s="25">
        <v>47</v>
      </c>
      <c r="I126" s="25">
        <v>100</v>
      </c>
      <c r="J126" s="25">
        <v>138</v>
      </c>
      <c r="N126" s="9">
        <v>2004</v>
      </c>
      <c r="O126" s="20" t="s">
        <v>1595</v>
      </c>
      <c r="P126" s="19">
        <v>8333</v>
      </c>
      <c r="Q126" s="19">
        <v>143</v>
      </c>
      <c r="R126" s="19">
        <v>2100</v>
      </c>
      <c r="S126" s="19">
        <v>4626</v>
      </c>
      <c r="T126" s="19">
        <v>844</v>
      </c>
      <c r="U126" s="19">
        <v>368</v>
      </c>
      <c r="V126" s="19">
        <v>252</v>
      </c>
    </row>
    <row r="127" spans="1:22" x14ac:dyDescent="0.2">
      <c r="A127" s="9">
        <v>2000</v>
      </c>
      <c r="B127" s="3" t="s">
        <v>1605</v>
      </c>
      <c r="C127" s="3"/>
      <c r="D127" s="19">
        <v>774</v>
      </c>
      <c r="E127" s="19">
        <v>91</v>
      </c>
      <c r="F127" s="19">
        <v>391</v>
      </c>
      <c r="G127" s="19">
        <v>195</v>
      </c>
      <c r="H127" s="19">
        <v>18</v>
      </c>
      <c r="I127" s="19">
        <v>49</v>
      </c>
      <c r="J127" s="19">
        <v>30</v>
      </c>
      <c r="N127" s="9">
        <v>2004</v>
      </c>
      <c r="O127" s="20" t="s">
        <v>1572</v>
      </c>
      <c r="P127" s="19">
        <v>11543</v>
      </c>
      <c r="Q127" s="19">
        <v>40</v>
      </c>
      <c r="R127" s="19">
        <v>2236</v>
      </c>
      <c r="S127" s="19">
        <v>5974</v>
      </c>
      <c r="T127" s="19">
        <v>1845</v>
      </c>
      <c r="U127" s="19">
        <v>948</v>
      </c>
      <c r="V127" s="19">
        <v>500</v>
      </c>
    </row>
    <row r="128" spans="1:22" x14ac:dyDescent="0.2">
      <c r="A128" s="9">
        <v>1996</v>
      </c>
      <c r="B128" s="3" t="s">
        <v>1605</v>
      </c>
      <c r="C128" s="3"/>
      <c r="D128" s="19">
        <v>799</v>
      </c>
      <c r="E128" s="25">
        <v>62</v>
      </c>
      <c r="F128" s="25">
        <v>326</v>
      </c>
      <c r="G128" s="25">
        <v>291</v>
      </c>
      <c r="H128" s="25">
        <v>21</v>
      </c>
      <c r="I128" s="25">
        <v>67</v>
      </c>
      <c r="J128" s="25">
        <v>32</v>
      </c>
      <c r="N128" s="9">
        <v>2004</v>
      </c>
      <c r="O128" s="20" t="s">
        <v>1596</v>
      </c>
      <c r="P128" s="19">
        <v>1167</v>
      </c>
      <c r="Q128" s="19">
        <v>6</v>
      </c>
      <c r="R128" s="19">
        <v>216</v>
      </c>
      <c r="S128" s="19">
        <v>481</v>
      </c>
      <c r="T128" s="19">
        <v>262</v>
      </c>
      <c r="U128" s="19">
        <v>53</v>
      </c>
      <c r="V128" s="19">
        <v>149</v>
      </c>
    </row>
    <row r="129" spans="1:22" x14ac:dyDescent="0.2">
      <c r="A129" s="9">
        <v>2007</v>
      </c>
      <c r="B129" s="3" t="s">
        <v>1604</v>
      </c>
      <c r="C129" s="3"/>
      <c r="D129" s="12">
        <v>170</v>
      </c>
      <c r="E129" s="12">
        <v>55</v>
      </c>
      <c r="F129" s="12">
        <v>84</v>
      </c>
      <c r="G129" s="12">
        <v>12</v>
      </c>
      <c r="H129" s="12">
        <v>1</v>
      </c>
      <c r="I129" s="12">
        <v>15</v>
      </c>
      <c r="J129" s="12">
        <v>3</v>
      </c>
      <c r="N129" s="9">
        <v>2004</v>
      </c>
      <c r="O129" s="20" t="s">
        <v>1599</v>
      </c>
      <c r="P129" s="19">
        <v>11657</v>
      </c>
      <c r="Q129" s="19">
        <v>127</v>
      </c>
      <c r="R129" s="19">
        <v>3343</v>
      </c>
      <c r="S129" s="19">
        <v>6373</v>
      </c>
      <c r="T129" s="19">
        <v>1401</v>
      </c>
      <c r="U129" s="19">
        <v>364</v>
      </c>
      <c r="V129" s="19">
        <v>49</v>
      </c>
    </row>
    <row r="130" spans="1:22" x14ac:dyDescent="0.2">
      <c r="A130" s="9">
        <v>2006</v>
      </c>
      <c r="B130" s="3" t="s">
        <v>1604</v>
      </c>
      <c r="C130" s="3"/>
      <c r="D130" s="42">
        <f>394503-SUM(D98:D129)</f>
        <v>-15734</v>
      </c>
      <c r="E130" s="18">
        <f>ROUND(Q130*394503/459975,0)</f>
        <v>4</v>
      </c>
      <c r="F130" s="18">
        <f>D130-E130-SUM(G130:J130)</f>
        <v>-20383</v>
      </c>
      <c r="G130" s="18">
        <f>ROUND(S130*394503/459975,0)</f>
        <v>3418</v>
      </c>
      <c r="H130" s="18">
        <f>ROUND(T130*394503/459975,0)</f>
        <v>724</v>
      </c>
      <c r="I130" s="18">
        <f>ROUND(U130*394503/459975,0)</f>
        <v>348</v>
      </c>
      <c r="J130" s="18">
        <f>ROUND(V130*394503/459975,0)</f>
        <v>155</v>
      </c>
      <c r="N130" s="9">
        <v>2004</v>
      </c>
      <c r="O130" s="20" t="s">
        <v>1600</v>
      </c>
      <c r="P130" s="19">
        <v>7774</v>
      </c>
      <c r="Q130" s="19">
        <v>5</v>
      </c>
      <c r="R130" s="19">
        <v>2353</v>
      </c>
      <c r="S130" s="19">
        <v>3985</v>
      </c>
      <c r="T130" s="19">
        <v>844</v>
      </c>
      <c r="U130" s="19">
        <v>406</v>
      </c>
      <c r="V130" s="19">
        <v>181</v>
      </c>
    </row>
    <row r="131" spans="1:22" x14ac:dyDescent="0.2">
      <c r="A131" s="9">
        <v>2005</v>
      </c>
      <c r="B131" s="3" t="s">
        <v>1604</v>
      </c>
      <c r="C131" s="3"/>
      <c r="D131" s="18">
        <f>398345-SUM(D99:D130)</f>
        <v>15341</v>
      </c>
      <c r="E131" s="18">
        <f>ROUND(Q131*398345/464125,0)</f>
        <v>7</v>
      </c>
      <c r="F131" s="18">
        <f>D131-E131-SUM(G131:J131)</f>
        <v>12653</v>
      </c>
      <c r="G131" s="18">
        <f>ROUND(S131*398345/464125,0)</f>
        <v>1826</v>
      </c>
      <c r="H131" s="18">
        <f>ROUND(T131*398345/464125,0)</f>
        <v>425</v>
      </c>
      <c r="I131" s="18">
        <f>ROUND(U131*398345/464125,0)</f>
        <v>260</v>
      </c>
      <c r="J131" s="18">
        <f>ROUND(V131*398345/464125,0)</f>
        <v>170</v>
      </c>
      <c r="N131" s="9">
        <v>2004</v>
      </c>
      <c r="O131" s="20" t="s">
        <v>1601</v>
      </c>
      <c r="P131" s="19">
        <v>3828</v>
      </c>
      <c r="Q131" s="19">
        <v>8</v>
      </c>
      <c r="R131" s="19">
        <v>696</v>
      </c>
      <c r="S131" s="19">
        <v>2128</v>
      </c>
      <c r="T131" s="19">
        <v>495</v>
      </c>
      <c r="U131" s="19">
        <v>303</v>
      </c>
      <c r="V131" s="19">
        <v>198</v>
      </c>
    </row>
    <row r="132" spans="1:22" x14ac:dyDescent="0.2">
      <c r="A132" s="9">
        <v>2004</v>
      </c>
      <c r="B132" s="20" t="s">
        <v>1604</v>
      </c>
      <c r="C132" s="20"/>
      <c r="D132" s="19">
        <v>140</v>
      </c>
      <c r="E132" s="19">
        <v>28</v>
      </c>
      <c r="F132" s="19">
        <v>59</v>
      </c>
      <c r="G132" s="19">
        <v>33</v>
      </c>
      <c r="H132" s="19">
        <v>1</v>
      </c>
      <c r="I132" s="19">
        <v>16</v>
      </c>
      <c r="J132" s="19">
        <v>3</v>
      </c>
      <c r="N132" s="9">
        <v>2004</v>
      </c>
      <c r="O132" s="20" t="s">
        <v>1602</v>
      </c>
      <c r="P132" s="19">
        <v>2703</v>
      </c>
      <c r="Q132" s="19">
        <v>12</v>
      </c>
      <c r="R132" s="19">
        <v>1007</v>
      </c>
      <c r="S132" s="19">
        <v>1332</v>
      </c>
      <c r="T132" s="19">
        <v>233</v>
      </c>
      <c r="U132" s="19">
        <v>88</v>
      </c>
      <c r="V132" s="19">
        <v>31</v>
      </c>
    </row>
    <row r="133" spans="1:22" x14ac:dyDescent="0.2">
      <c r="A133" s="9">
        <v>2003</v>
      </c>
      <c r="B133" s="20" t="s">
        <v>1604</v>
      </c>
      <c r="C133" s="20"/>
      <c r="D133" s="25">
        <v>139</v>
      </c>
      <c r="E133" s="26">
        <f>D133-F133-G133-H133-I133-J133</f>
        <v>25</v>
      </c>
      <c r="F133" s="25">
        <v>61</v>
      </c>
      <c r="G133" s="25">
        <v>32</v>
      </c>
      <c r="H133" s="25">
        <v>1</v>
      </c>
      <c r="I133" s="25">
        <v>17</v>
      </c>
      <c r="J133" s="25">
        <v>3</v>
      </c>
      <c r="N133" s="9">
        <v>2004</v>
      </c>
      <c r="O133" s="20" t="s">
        <v>1603</v>
      </c>
      <c r="P133" s="19">
        <v>7285</v>
      </c>
      <c r="Q133" s="19">
        <v>58</v>
      </c>
      <c r="R133" s="19">
        <v>2089</v>
      </c>
      <c r="S133" s="19">
        <v>4026</v>
      </c>
      <c r="T133" s="19">
        <v>666</v>
      </c>
      <c r="U133" s="19">
        <v>254</v>
      </c>
      <c r="V133" s="19">
        <v>192</v>
      </c>
    </row>
    <row r="134" spans="1:22" x14ac:dyDescent="0.2">
      <c r="A134" s="9">
        <v>2002</v>
      </c>
      <c r="B134" s="20" t="s">
        <v>1604</v>
      </c>
      <c r="C134" s="20"/>
      <c r="D134" s="25">
        <v>138</v>
      </c>
      <c r="E134" s="26">
        <f>D134-F134-G134-H134-I134-J134</f>
        <v>31</v>
      </c>
      <c r="F134" s="25">
        <v>56</v>
      </c>
      <c r="G134" s="25">
        <v>27</v>
      </c>
      <c r="H134" s="25">
        <v>1</v>
      </c>
      <c r="I134" s="25">
        <v>20</v>
      </c>
      <c r="J134" s="25">
        <v>3</v>
      </c>
      <c r="N134" s="9">
        <v>2004</v>
      </c>
      <c r="O134" s="20" t="s">
        <v>1604</v>
      </c>
      <c r="P134" s="19">
        <v>140</v>
      </c>
      <c r="Q134" s="19">
        <v>28</v>
      </c>
      <c r="R134" s="19">
        <v>59</v>
      </c>
      <c r="S134" s="19">
        <v>33</v>
      </c>
      <c r="T134" s="19">
        <v>1</v>
      </c>
      <c r="U134" s="19">
        <v>16</v>
      </c>
      <c r="V134" s="19">
        <v>3</v>
      </c>
    </row>
    <row r="135" spans="1:22" x14ac:dyDescent="0.2">
      <c r="A135" s="9">
        <v>2001</v>
      </c>
      <c r="B135" s="20" t="s">
        <v>1604</v>
      </c>
      <c r="C135" s="20"/>
      <c r="D135" s="25">
        <v>222</v>
      </c>
      <c r="E135" s="27">
        <v>33</v>
      </c>
      <c r="F135" s="25">
        <v>57</v>
      </c>
      <c r="G135" s="25" t="s">
        <v>226</v>
      </c>
      <c r="H135" s="25">
        <v>9</v>
      </c>
      <c r="I135" s="25">
        <v>56</v>
      </c>
      <c r="J135" s="25">
        <v>37</v>
      </c>
      <c r="N135" s="9">
        <v>2003</v>
      </c>
      <c r="O135" s="3" t="s">
        <v>1605</v>
      </c>
      <c r="P135" s="25">
        <v>789</v>
      </c>
      <c r="Q135" s="28">
        <f>P135-R135-S135-T135-U135-V135</f>
        <v>132</v>
      </c>
      <c r="R135" s="25">
        <v>471</v>
      </c>
      <c r="S135" s="25">
        <v>137</v>
      </c>
      <c r="T135" s="25">
        <v>14</v>
      </c>
      <c r="U135" s="25">
        <v>28</v>
      </c>
      <c r="V135" s="25">
        <v>7</v>
      </c>
    </row>
    <row r="136" spans="1:22" x14ac:dyDescent="0.2">
      <c r="A136" s="9">
        <v>2000</v>
      </c>
      <c r="B136" s="20" t="s">
        <v>1604</v>
      </c>
      <c r="C136" s="20"/>
      <c r="D136" s="19">
        <v>190</v>
      </c>
      <c r="E136" s="29">
        <v>27</v>
      </c>
      <c r="F136" s="19">
        <v>77</v>
      </c>
      <c r="G136" s="19">
        <v>25</v>
      </c>
      <c r="H136" s="19">
        <v>10</v>
      </c>
      <c r="I136" s="19">
        <v>35</v>
      </c>
      <c r="J136" s="19">
        <v>16</v>
      </c>
      <c r="N136" s="9">
        <v>2003</v>
      </c>
      <c r="O136" s="20" t="s">
        <v>1574</v>
      </c>
      <c r="P136" s="25">
        <v>6721</v>
      </c>
      <c r="Q136" s="28">
        <f t="shared" ref="Q136:Q199" si="0">P136-R136-S136-T136-U136-V136</f>
        <v>14</v>
      </c>
      <c r="R136" s="25">
        <v>1940</v>
      </c>
      <c r="S136" s="25">
        <v>3268</v>
      </c>
      <c r="T136" s="25">
        <v>599</v>
      </c>
      <c r="U136" s="25">
        <v>692</v>
      </c>
      <c r="V136" s="25">
        <v>208</v>
      </c>
    </row>
    <row r="137" spans="1:22" x14ac:dyDescent="0.2">
      <c r="A137" s="9">
        <v>1996</v>
      </c>
      <c r="B137" s="30" t="s">
        <v>1604</v>
      </c>
      <c r="C137" s="30"/>
      <c r="D137" s="19">
        <v>220</v>
      </c>
      <c r="E137" s="27">
        <v>29</v>
      </c>
      <c r="F137" s="25">
        <v>96</v>
      </c>
      <c r="G137" s="25">
        <v>28</v>
      </c>
      <c r="H137" s="25">
        <v>14</v>
      </c>
      <c r="I137" s="25">
        <v>33</v>
      </c>
      <c r="J137" s="25">
        <v>20</v>
      </c>
      <c r="N137" s="9">
        <v>2003</v>
      </c>
      <c r="O137" s="20" t="s">
        <v>1577</v>
      </c>
      <c r="P137" s="25">
        <v>4619</v>
      </c>
      <c r="Q137" s="28">
        <f t="shared" si="0"/>
        <v>31</v>
      </c>
      <c r="R137" s="25">
        <v>1091</v>
      </c>
      <c r="S137" s="25">
        <v>2352</v>
      </c>
      <c r="T137" s="25">
        <v>490</v>
      </c>
      <c r="U137" s="25">
        <v>534</v>
      </c>
      <c r="V137" s="25">
        <v>121</v>
      </c>
    </row>
    <row r="138" spans="1:22" x14ac:dyDescent="0.2">
      <c r="A138" s="9">
        <v>2007</v>
      </c>
      <c r="B138" s="3" t="s">
        <v>1603</v>
      </c>
      <c r="C138" s="3"/>
      <c r="D138" s="12">
        <v>8272</v>
      </c>
      <c r="E138" s="23">
        <v>126</v>
      </c>
      <c r="F138" s="12">
        <v>3580</v>
      </c>
      <c r="G138" s="12">
        <v>3749</v>
      </c>
      <c r="H138" s="12">
        <v>452</v>
      </c>
      <c r="I138" s="12">
        <v>214</v>
      </c>
      <c r="J138" s="12">
        <v>151</v>
      </c>
      <c r="N138" s="9">
        <v>2003</v>
      </c>
      <c r="O138" s="20" t="s">
        <v>1578</v>
      </c>
      <c r="P138" s="25">
        <v>24603</v>
      </c>
      <c r="Q138" s="28">
        <f t="shared" si="0"/>
        <v>63</v>
      </c>
      <c r="R138" s="25">
        <v>5877</v>
      </c>
      <c r="S138" s="25">
        <v>15152</v>
      </c>
      <c r="T138" s="25">
        <v>2319</v>
      </c>
      <c r="U138" s="25">
        <v>950</v>
      </c>
      <c r="V138" s="25">
        <v>242</v>
      </c>
    </row>
    <row r="139" spans="1:22" x14ac:dyDescent="0.2">
      <c r="A139" s="9">
        <v>2006</v>
      </c>
      <c r="B139" s="3" t="s">
        <v>1603</v>
      </c>
      <c r="C139" s="3"/>
      <c r="D139" s="18">
        <f>ROUND(P139*394503/459975,0)</f>
        <v>9909</v>
      </c>
      <c r="E139" s="22">
        <f>ROUND(Q139*394503/459975,0)</f>
        <v>12</v>
      </c>
      <c r="F139" s="18">
        <f>D139-E139-SUM(G139:J139)</f>
        <v>1360</v>
      </c>
      <c r="G139" s="18">
        <f>ROUND(S139*394503/459975,0)</f>
        <v>4660</v>
      </c>
      <c r="H139" s="18">
        <f>ROUND(T139*394503/459975,0)</f>
        <v>1790</v>
      </c>
      <c r="I139" s="18">
        <f>ROUND(U139*394503/459975,0)</f>
        <v>1648</v>
      </c>
      <c r="J139" s="18">
        <f>ROUND(V139*394503/459975,0)</f>
        <v>439</v>
      </c>
      <c r="N139" s="9">
        <v>2003</v>
      </c>
      <c r="O139" s="20" t="s">
        <v>1579</v>
      </c>
      <c r="P139" s="25">
        <v>11554</v>
      </c>
      <c r="Q139" s="28">
        <f t="shared" si="0"/>
        <v>14</v>
      </c>
      <c r="R139" s="25">
        <v>1586</v>
      </c>
      <c r="S139" s="25">
        <v>5433</v>
      </c>
      <c r="T139" s="25">
        <v>2087</v>
      </c>
      <c r="U139" s="25">
        <v>1922</v>
      </c>
      <c r="V139" s="25">
        <v>512</v>
      </c>
    </row>
    <row r="140" spans="1:22" x14ac:dyDescent="0.2">
      <c r="A140" s="9">
        <v>2005</v>
      </c>
      <c r="B140" s="3" t="s">
        <v>1603</v>
      </c>
      <c r="C140" s="3"/>
      <c r="D140" s="18">
        <f>ROUND(P140*398345/464125,0)</f>
        <v>9495</v>
      </c>
      <c r="E140" s="22">
        <f>ROUND(Q140*398345/464125,0)</f>
        <v>22</v>
      </c>
      <c r="F140" s="18">
        <f>D140-E140-SUM(G140:J140)</f>
        <v>1703</v>
      </c>
      <c r="G140" s="18">
        <f>ROUND(S140*398345/464125,0)</f>
        <v>4925</v>
      </c>
      <c r="H140" s="18">
        <f>ROUND(T140*398345/464125,0)</f>
        <v>1641</v>
      </c>
      <c r="I140" s="18">
        <f>ROUND(U140*398345/464125,0)</f>
        <v>941</v>
      </c>
      <c r="J140" s="18">
        <f>ROUND(V140*398345/464125,0)</f>
        <v>263</v>
      </c>
      <c r="N140" s="9">
        <v>2003</v>
      </c>
      <c r="O140" s="20" t="s">
        <v>1573</v>
      </c>
      <c r="P140" s="25">
        <v>11063</v>
      </c>
      <c r="Q140" s="28">
        <f t="shared" si="0"/>
        <v>26</v>
      </c>
      <c r="R140" s="25">
        <v>1985</v>
      </c>
      <c r="S140" s="25">
        <v>5738</v>
      </c>
      <c r="T140" s="25">
        <v>1912</v>
      </c>
      <c r="U140" s="25">
        <v>1096</v>
      </c>
      <c r="V140" s="25">
        <v>306</v>
      </c>
    </row>
    <row r="141" spans="1:22" x14ac:dyDescent="0.2">
      <c r="A141" s="9">
        <v>2004</v>
      </c>
      <c r="B141" s="20" t="s">
        <v>1603</v>
      </c>
      <c r="C141" s="20"/>
      <c r="D141" s="19">
        <v>7285</v>
      </c>
      <c r="E141" s="29">
        <v>58</v>
      </c>
      <c r="F141" s="19">
        <v>2089</v>
      </c>
      <c r="G141" s="19">
        <v>4026</v>
      </c>
      <c r="H141" s="19">
        <v>666</v>
      </c>
      <c r="I141" s="19">
        <v>254</v>
      </c>
      <c r="J141" s="19">
        <v>192</v>
      </c>
      <c r="N141" s="9">
        <v>2003</v>
      </c>
      <c r="O141" s="20" t="s">
        <v>1580</v>
      </c>
      <c r="P141" s="25">
        <v>21202</v>
      </c>
      <c r="Q141" s="28">
        <f t="shared" si="0"/>
        <v>505</v>
      </c>
      <c r="R141" s="25">
        <v>7006</v>
      </c>
      <c r="S141" s="25">
        <v>12342</v>
      </c>
      <c r="T141" s="25">
        <v>584</v>
      </c>
      <c r="U141" s="25">
        <v>598</v>
      </c>
      <c r="V141" s="25">
        <v>167</v>
      </c>
    </row>
    <row r="142" spans="1:22" x14ac:dyDescent="0.2">
      <c r="A142" s="9">
        <v>2003</v>
      </c>
      <c r="B142" s="20" t="s">
        <v>1603</v>
      </c>
      <c r="C142" s="20"/>
      <c r="D142" s="25">
        <v>8279</v>
      </c>
      <c r="E142" s="28">
        <f>D142-F142-G142-H142-I142-J142</f>
        <v>30</v>
      </c>
      <c r="F142" s="25">
        <v>1259</v>
      </c>
      <c r="G142" s="25">
        <v>4874</v>
      </c>
      <c r="H142" s="25">
        <v>1276</v>
      </c>
      <c r="I142" s="25">
        <v>685</v>
      </c>
      <c r="J142" s="25">
        <v>155</v>
      </c>
      <c r="N142" s="9">
        <v>2003</v>
      </c>
      <c r="O142" s="20" t="s">
        <v>1575</v>
      </c>
      <c r="P142" s="25">
        <v>11915</v>
      </c>
      <c r="Q142" s="28">
        <f t="shared" si="0"/>
        <v>87</v>
      </c>
      <c r="R142" s="25">
        <v>4162</v>
      </c>
      <c r="S142" s="25">
        <v>5922</v>
      </c>
      <c r="T142" s="25">
        <v>943</v>
      </c>
      <c r="U142" s="25">
        <v>692</v>
      </c>
      <c r="V142" s="25">
        <v>109</v>
      </c>
    </row>
    <row r="143" spans="1:22" x14ac:dyDescent="0.2">
      <c r="A143" s="9">
        <v>2002</v>
      </c>
      <c r="B143" s="20" t="s">
        <v>1603</v>
      </c>
      <c r="C143" s="20"/>
      <c r="D143" s="25">
        <v>8395</v>
      </c>
      <c r="E143" s="28">
        <f>D143-F143-G143-H143-I143-J143</f>
        <v>32</v>
      </c>
      <c r="F143" s="25">
        <v>1097</v>
      </c>
      <c r="G143" s="25">
        <v>4682</v>
      </c>
      <c r="H143" s="25">
        <v>1608</v>
      </c>
      <c r="I143" s="25">
        <v>821</v>
      </c>
      <c r="J143" s="25">
        <v>155</v>
      </c>
      <c r="N143" s="9">
        <v>2003</v>
      </c>
      <c r="O143" s="20" t="s">
        <v>1581</v>
      </c>
      <c r="P143" s="25">
        <v>12811</v>
      </c>
      <c r="Q143" s="28">
        <f t="shared" si="0"/>
        <v>71</v>
      </c>
      <c r="R143" s="25">
        <v>3767</v>
      </c>
      <c r="S143" s="25">
        <v>6545</v>
      </c>
      <c r="T143" s="25">
        <v>1461</v>
      </c>
      <c r="U143" s="25">
        <v>889</v>
      </c>
      <c r="V143" s="25">
        <v>78</v>
      </c>
    </row>
    <row r="144" spans="1:22" x14ac:dyDescent="0.2">
      <c r="A144" s="9">
        <v>2001</v>
      </c>
      <c r="B144" s="20" t="s">
        <v>1603</v>
      </c>
      <c r="C144" s="20"/>
      <c r="D144" s="25">
        <v>9732</v>
      </c>
      <c r="E144" s="27">
        <v>32</v>
      </c>
      <c r="F144" s="25">
        <v>1069</v>
      </c>
      <c r="G144" s="25">
        <v>4679</v>
      </c>
      <c r="H144" s="25">
        <v>1625</v>
      </c>
      <c r="I144" s="25">
        <v>2119</v>
      </c>
      <c r="J144" s="25">
        <v>208</v>
      </c>
      <c r="N144" s="9">
        <v>2003</v>
      </c>
      <c r="O144" s="20" t="s">
        <v>1571</v>
      </c>
      <c r="P144" s="25">
        <v>7262</v>
      </c>
      <c r="Q144" s="28">
        <f t="shared" si="0"/>
        <v>59</v>
      </c>
      <c r="R144" s="25">
        <v>1658</v>
      </c>
      <c r="S144" s="25">
        <v>3544</v>
      </c>
      <c r="T144" s="25">
        <v>1131</v>
      </c>
      <c r="U144" s="25">
        <v>598</v>
      </c>
      <c r="V144" s="25">
        <v>272</v>
      </c>
    </row>
    <row r="145" spans="1:22" x14ac:dyDescent="0.2">
      <c r="A145" s="9">
        <v>2000</v>
      </c>
      <c r="B145" s="20" t="s">
        <v>1603</v>
      </c>
      <c r="C145" s="20"/>
      <c r="D145" s="19">
        <v>8844</v>
      </c>
      <c r="E145" s="29">
        <v>10</v>
      </c>
      <c r="F145" s="19">
        <v>684</v>
      </c>
      <c r="G145" s="19">
        <v>4055</v>
      </c>
      <c r="H145" s="19">
        <v>2458</v>
      </c>
      <c r="I145" s="19">
        <v>1167</v>
      </c>
      <c r="J145" s="19">
        <v>470</v>
      </c>
      <c r="N145" s="9">
        <v>2003</v>
      </c>
      <c r="O145" s="20" t="s">
        <v>1582</v>
      </c>
      <c r="P145" s="25">
        <v>19180</v>
      </c>
      <c r="Q145" s="28">
        <f t="shared" si="0"/>
        <v>109</v>
      </c>
      <c r="R145" s="25">
        <v>5269</v>
      </c>
      <c r="S145" s="25">
        <v>12078</v>
      </c>
      <c r="T145" s="25">
        <v>739</v>
      </c>
      <c r="U145" s="25">
        <v>668</v>
      </c>
      <c r="V145" s="25">
        <v>317</v>
      </c>
    </row>
    <row r="146" spans="1:22" x14ac:dyDescent="0.2">
      <c r="A146" s="9">
        <v>1996</v>
      </c>
      <c r="B146" s="20" t="s">
        <v>1603</v>
      </c>
      <c r="C146" s="20"/>
      <c r="D146" s="19">
        <v>8855</v>
      </c>
      <c r="E146" s="27">
        <v>1</v>
      </c>
      <c r="F146" s="25">
        <v>252</v>
      </c>
      <c r="G146" s="25">
        <v>3278</v>
      </c>
      <c r="H146" s="25">
        <v>2912</v>
      </c>
      <c r="I146" s="25">
        <v>1572</v>
      </c>
      <c r="J146" s="25">
        <v>840</v>
      </c>
      <c r="N146" s="9">
        <v>2003</v>
      </c>
      <c r="O146" s="20" t="s">
        <v>1583</v>
      </c>
      <c r="P146" s="25">
        <v>16373</v>
      </c>
      <c r="Q146" s="28">
        <f t="shared" si="0"/>
        <v>82</v>
      </c>
      <c r="R146" s="25">
        <v>4413</v>
      </c>
      <c r="S146" s="25">
        <v>8749</v>
      </c>
      <c r="T146" s="25">
        <v>1026</v>
      </c>
      <c r="U146" s="25">
        <v>1703</v>
      </c>
      <c r="V146" s="25">
        <v>400</v>
      </c>
    </row>
    <row r="147" spans="1:22" x14ac:dyDescent="0.2">
      <c r="A147" s="9">
        <v>2007</v>
      </c>
      <c r="B147" s="3" t="s">
        <v>1582</v>
      </c>
      <c r="C147" s="3"/>
      <c r="D147" s="12">
        <v>19405</v>
      </c>
      <c r="E147" s="23">
        <v>251</v>
      </c>
      <c r="F147" s="12">
        <v>9982</v>
      </c>
      <c r="G147" s="12">
        <v>8171</v>
      </c>
      <c r="H147" s="12">
        <v>440</v>
      </c>
      <c r="I147" s="12">
        <v>382</v>
      </c>
      <c r="J147" s="12">
        <v>179</v>
      </c>
      <c r="N147" s="9">
        <v>2003</v>
      </c>
      <c r="O147" s="20" t="s">
        <v>1584</v>
      </c>
      <c r="P147" s="25">
        <v>14606</v>
      </c>
      <c r="Q147" s="28">
        <f t="shared" si="0"/>
        <v>57</v>
      </c>
      <c r="R147" s="25">
        <v>3109</v>
      </c>
      <c r="S147" s="25">
        <v>6710</v>
      </c>
      <c r="T147" s="25">
        <v>2517</v>
      </c>
      <c r="U147" s="25">
        <v>1596</v>
      </c>
      <c r="V147" s="25">
        <v>617</v>
      </c>
    </row>
    <row r="148" spans="1:22" x14ac:dyDescent="0.2">
      <c r="A148" s="9">
        <v>2006</v>
      </c>
      <c r="B148" s="3" t="s">
        <v>1582</v>
      </c>
      <c r="C148" s="3"/>
      <c r="D148" s="18">
        <f>ROUND(P148*394503/459975,0)</f>
        <v>8266</v>
      </c>
      <c r="E148" s="22">
        <f>ROUND(Q148*394503/459975,0)</f>
        <v>29</v>
      </c>
      <c r="F148" s="18">
        <f>D148-E148-SUM(G148:J148)</f>
        <v>1896</v>
      </c>
      <c r="G148" s="18">
        <f>ROUND(S148*394503/459975,0)</f>
        <v>3502</v>
      </c>
      <c r="H148" s="18">
        <f>ROUND(T148*394503/459975,0)</f>
        <v>1156</v>
      </c>
      <c r="I148" s="18">
        <f>ROUND(U148*394503/459975,0)</f>
        <v>1342</v>
      </c>
      <c r="J148" s="18">
        <f>ROUND(V148*394503/459975,0)</f>
        <v>341</v>
      </c>
      <c r="N148" s="9">
        <v>2003</v>
      </c>
      <c r="O148" s="20" t="s">
        <v>1585</v>
      </c>
      <c r="P148" s="25">
        <v>9638</v>
      </c>
      <c r="Q148" s="28">
        <f t="shared" si="0"/>
        <v>34</v>
      </c>
      <c r="R148" s="25">
        <v>2210</v>
      </c>
      <c r="S148" s="25">
        <v>4083</v>
      </c>
      <c r="T148" s="25">
        <v>1348</v>
      </c>
      <c r="U148" s="25">
        <v>1565</v>
      </c>
      <c r="V148" s="25">
        <v>398</v>
      </c>
    </row>
    <row r="149" spans="1:22" x14ac:dyDescent="0.2">
      <c r="A149" s="9">
        <v>2005</v>
      </c>
      <c r="B149" s="3" t="s">
        <v>1582</v>
      </c>
      <c r="C149" s="3"/>
      <c r="D149" s="18">
        <f>ROUND(P149*398345/464125,0)</f>
        <v>9470</v>
      </c>
      <c r="E149" s="22">
        <f>ROUND(Q149*398345/464125,0)</f>
        <v>33</v>
      </c>
      <c r="F149" s="18">
        <f>D149-E149-SUM(G149:J149)</f>
        <v>2515</v>
      </c>
      <c r="G149" s="18">
        <f>ROUND(S149*398345/464125,0)</f>
        <v>4906</v>
      </c>
      <c r="H149" s="18">
        <f>ROUND(T149*398345/464125,0)</f>
        <v>1343</v>
      </c>
      <c r="I149" s="18">
        <f>ROUND(U149*398345/464125,0)</f>
        <v>582</v>
      </c>
      <c r="J149" s="18">
        <f>ROUND(V149*398345/464125,0)</f>
        <v>91</v>
      </c>
      <c r="N149" s="9">
        <v>2003</v>
      </c>
      <c r="O149" s="20" t="s">
        <v>1586</v>
      </c>
      <c r="P149" s="25">
        <v>11034</v>
      </c>
      <c r="Q149" s="28">
        <f t="shared" si="0"/>
        <v>38</v>
      </c>
      <c r="R149" s="25">
        <v>2931</v>
      </c>
      <c r="S149" s="25">
        <v>5716</v>
      </c>
      <c r="T149" s="25">
        <v>1565</v>
      </c>
      <c r="U149" s="25">
        <v>678</v>
      </c>
      <c r="V149" s="25">
        <v>106</v>
      </c>
    </row>
    <row r="150" spans="1:22" x14ac:dyDescent="0.2">
      <c r="A150" s="9">
        <v>2004</v>
      </c>
      <c r="B150" s="20" t="s">
        <v>1582</v>
      </c>
      <c r="C150" s="20"/>
      <c r="D150" s="19">
        <v>19318</v>
      </c>
      <c r="E150" s="29">
        <v>116</v>
      </c>
      <c r="F150" s="19">
        <v>6617</v>
      </c>
      <c r="G150" s="19">
        <v>11023</v>
      </c>
      <c r="H150" s="19">
        <v>649</v>
      </c>
      <c r="I150" s="19">
        <v>620</v>
      </c>
      <c r="J150" s="19">
        <v>293</v>
      </c>
      <c r="N150" s="9">
        <v>2003</v>
      </c>
      <c r="O150" s="20" t="s">
        <v>1587</v>
      </c>
      <c r="P150" s="25">
        <v>24331</v>
      </c>
      <c r="Q150" s="28">
        <f t="shared" si="0"/>
        <v>293</v>
      </c>
      <c r="R150" s="25">
        <v>7134</v>
      </c>
      <c r="S150" s="25">
        <v>11099</v>
      </c>
      <c r="T150" s="25">
        <v>3668</v>
      </c>
      <c r="U150" s="25">
        <v>1761</v>
      </c>
      <c r="V150" s="25">
        <v>376</v>
      </c>
    </row>
    <row r="151" spans="1:22" x14ac:dyDescent="0.2">
      <c r="A151" s="9">
        <v>2003</v>
      </c>
      <c r="B151" s="20" t="s">
        <v>1582</v>
      </c>
      <c r="C151" s="20"/>
      <c r="D151" s="25">
        <v>19180</v>
      </c>
      <c r="E151" s="28">
        <f>D151-F151-G151-H151-I151-J151</f>
        <v>109</v>
      </c>
      <c r="F151" s="25">
        <v>5269</v>
      </c>
      <c r="G151" s="25">
        <v>12078</v>
      </c>
      <c r="H151" s="25">
        <v>739</v>
      </c>
      <c r="I151" s="25">
        <v>668</v>
      </c>
      <c r="J151" s="25">
        <v>317</v>
      </c>
      <c r="N151" s="9">
        <v>2003</v>
      </c>
      <c r="O151" s="20" t="s">
        <v>1588</v>
      </c>
      <c r="P151" s="25">
        <v>21473</v>
      </c>
      <c r="Q151" s="28">
        <f t="shared" si="0"/>
        <v>76</v>
      </c>
      <c r="R151" s="25">
        <v>4102</v>
      </c>
      <c r="S151" s="25">
        <v>10830</v>
      </c>
      <c r="T151" s="25">
        <v>4025</v>
      </c>
      <c r="U151" s="25">
        <v>2135</v>
      </c>
      <c r="V151" s="25">
        <v>305</v>
      </c>
    </row>
    <row r="152" spans="1:22" x14ac:dyDescent="0.2">
      <c r="A152" s="9">
        <v>2002</v>
      </c>
      <c r="B152" s="20" t="s">
        <v>1582</v>
      </c>
      <c r="C152" s="20"/>
      <c r="D152" s="25">
        <v>19129</v>
      </c>
      <c r="E152" s="28">
        <f>D152-F152-G152-H152-I152-J152</f>
        <v>100</v>
      </c>
      <c r="F152" s="25">
        <v>4352</v>
      </c>
      <c r="G152" s="25">
        <v>12634</v>
      </c>
      <c r="H152" s="25">
        <v>1004</v>
      </c>
      <c r="I152" s="25">
        <v>697</v>
      </c>
      <c r="J152" s="25">
        <v>342</v>
      </c>
      <c r="N152" s="9">
        <v>2003</v>
      </c>
      <c r="O152" s="20" t="s">
        <v>1589</v>
      </c>
      <c r="P152" s="25">
        <v>26141</v>
      </c>
      <c r="Q152" s="28">
        <f t="shared" si="0"/>
        <v>302</v>
      </c>
      <c r="R152" s="25">
        <v>5629</v>
      </c>
      <c r="S152" s="25">
        <v>16964</v>
      </c>
      <c r="T152" s="25">
        <v>1777</v>
      </c>
      <c r="U152" s="25">
        <v>1350</v>
      </c>
      <c r="V152" s="25">
        <v>119</v>
      </c>
    </row>
    <row r="153" spans="1:22" x14ac:dyDescent="0.2">
      <c r="A153" s="9">
        <v>2001</v>
      </c>
      <c r="B153" s="20" t="s">
        <v>1582</v>
      </c>
      <c r="C153" s="20"/>
      <c r="D153" s="25">
        <v>28285</v>
      </c>
      <c r="E153" s="28">
        <f>D153-F153-G153-H153-I153-J153</f>
        <v>93</v>
      </c>
      <c r="F153" s="25">
        <v>3243</v>
      </c>
      <c r="G153" s="25">
        <v>13339</v>
      </c>
      <c r="H153" s="25">
        <v>2013</v>
      </c>
      <c r="I153" s="25">
        <v>6991</v>
      </c>
      <c r="J153" s="25">
        <v>2606</v>
      </c>
      <c r="N153" s="9">
        <v>2003</v>
      </c>
      <c r="O153" s="20" t="s">
        <v>1590</v>
      </c>
      <c r="P153" s="25">
        <v>19701</v>
      </c>
      <c r="Q153" s="28">
        <f t="shared" si="0"/>
        <v>50</v>
      </c>
      <c r="R153" s="25">
        <v>3625</v>
      </c>
      <c r="S153" s="25">
        <v>12517</v>
      </c>
      <c r="T153" s="25">
        <v>1824</v>
      </c>
      <c r="U153" s="25">
        <v>1366</v>
      </c>
      <c r="V153" s="25">
        <v>319</v>
      </c>
    </row>
    <row r="154" spans="1:22" x14ac:dyDescent="0.2">
      <c r="A154" s="9">
        <v>2000</v>
      </c>
      <c r="B154" s="20" t="s">
        <v>1582</v>
      </c>
      <c r="C154" s="20"/>
      <c r="D154" s="19">
        <v>20820</v>
      </c>
      <c r="E154" s="29">
        <v>64</v>
      </c>
      <c r="F154" s="19">
        <v>2559</v>
      </c>
      <c r="G154" s="19">
        <v>13460</v>
      </c>
      <c r="H154" s="19">
        <v>2612</v>
      </c>
      <c r="I154" s="19">
        <v>1352</v>
      </c>
      <c r="J154" s="19">
        <v>773</v>
      </c>
      <c r="N154" s="9">
        <v>2003</v>
      </c>
      <c r="O154" s="20" t="s">
        <v>1591</v>
      </c>
      <c r="P154" s="25">
        <v>25687</v>
      </c>
      <c r="Q154" s="28">
        <f t="shared" si="0"/>
        <v>969</v>
      </c>
      <c r="R154" s="25">
        <v>4840</v>
      </c>
      <c r="S154" s="25">
        <v>15172</v>
      </c>
      <c r="T154" s="25">
        <v>3306</v>
      </c>
      <c r="U154" s="25">
        <v>1215</v>
      </c>
      <c r="V154" s="25">
        <v>185</v>
      </c>
    </row>
    <row r="155" spans="1:22" x14ac:dyDescent="0.2">
      <c r="A155" s="9">
        <v>1996</v>
      </c>
      <c r="B155" s="20" t="s">
        <v>1582</v>
      </c>
      <c r="C155" s="20"/>
      <c r="D155" s="19">
        <v>21277</v>
      </c>
      <c r="E155" s="27">
        <v>37</v>
      </c>
      <c r="F155" s="25">
        <v>1374</v>
      </c>
      <c r="G155" s="25">
        <v>6608</v>
      </c>
      <c r="H155" s="25">
        <v>6900</v>
      </c>
      <c r="I155" s="25">
        <v>4998</v>
      </c>
      <c r="J155" s="25">
        <v>1360</v>
      </c>
      <c r="N155" s="9">
        <v>2003</v>
      </c>
      <c r="O155" s="20" t="s">
        <v>1592</v>
      </c>
      <c r="P155" s="25">
        <v>11631</v>
      </c>
      <c r="Q155" s="28">
        <f t="shared" si="0"/>
        <v>93</v>
      </c>
      <c r="R155" s="25">
        <v>2445</v>
      </c>
      <c r="S155" s="25">
        <v>7187</v>
      </c>
      <c r="T155" s="25">
        <v>1078</v>
      </c>
      <c r="U155" s="25">
        <v>682</v>
      </c>
      <c r="V155" s="25">
        <v>146</v>
      </c>
    </row>
    <row r="156" spans="1:22" x14ac:dyDescent="0.2">
      <c r="A156" s="9">
        <v>2007</v>
      </c>
      <c r="B156" s="3" t="s">
        <v>1586</v>
      </c>
      <c r="C156" s="3"/>
      <c r="D156" s="12">
        <v>11627</v>
      </c>
      <c r="E156" s="23">
        <v>95</v>
      </c>
      <c r="F156" s="12">
        <v>7326</v>
      </c>
      <c r="G156" s="12">
        <v>3897</v>
      </c>
      <c r="H156" s="12">
        <v>117</v>
      </c>
      <c r="I156" s="12">
        <v>154</v>
      </c>
      <c r="J156" s="12">
        <v>38</v>
      </c>
      <c r="N156" s="9">
        <v>2003</v>
      </c>
      <c r="O156" s="20" t="s">
        <v>1593</v>
      </c>
      <c r="P156" s="25">
        <v>2225</v>
      </c>
      <c r="Q156" s="28">
        <f t="shared" si="0"/>
        <v>24</v>
      </c>
      <c r="R156" s="25">
        <v>522</v>
      </c>
      <c r="S156" s="25">
        <v>835</v>
      </c>
      <c r="T156" s="25">
        <v>155</v>
      </c>
      <c r="U156" s="25">
        <v>536</v>
      </c>
      <c r="V156" s="25">
        <v>153</v>
      </c>
    </row>
    <row r="157" spans="1:22" x14ac:dyDescent="0.2">
      <c r="A157" s="9">
        <v>2006</v>
      </c>
      <c r="B157" s="3" t="s">
        <v>1586</v>
      </c>
      <c r="C157" s="3"/>
      <c r="D157" s="18">
        <f>ROUND(P157*394503/459975,0)</f>
        <v>5487</v>
      </c>
      <c r="E157" s="22">
        <f>ROUND(Q157*394503/459975,0)</f>
        <v>64</v>
      </c>
      <c r="F157" s="18">
        <f>D157-E157-SUM(G157:J157)</f>
        <v>2051</v>
      </c>
      <c r="G157" s="18">
        <f>ROUND(S157*394503/459975,0)</f>
        <v>2493</v>
      </c>
      <c r="H157" s="18">
        <f>ROUND(T157*394503/459975,0)</f>
        <v>623</v>
      </c>
      <c r="I157" s="18">
        <f>ROUND(U157*394503/459975,0)</f>
        <v>196</v>
      </c>
      <c r="J157" s="18">
        <f>ROUND(V157*394503/459975,0)</f>
        <v>60</v>
      </c>
      <c r="N157" s="9">
        <v>2003</v>
      </c>
      <c r="O157" s="20" t="s">
        <v>1594</v>
      </c>
      <c r="P157" s="25">
        <v>6398</v>
      </c>
      <c r="Q157" s="28">
        <f t="shared" si="0"/>
        <v>75</v>
      </c>
      <c r="R157" s="25">
        <v>2391</v>
      </c>
      <c r="S157" s="25">
        <v>2907</v>
      </c>
      <c r="T157" s="25">
        <v>726</v>
      </c>
      <c r="U157" s="25">
        <v>229</v>
      </c>
      <c r="V157" s="25">
        <v>70</v>
      </c>
    </row>
    <row r="158" spans="1:22" x14ac:dyDescent="0.2">
      <c r="A158" s="9">
        <v>2005</v>
      </c>
      <c r="B158" s="3" t="s">
        <v>1586</v>
      </c>
      <c r="C158" s="3"/>
      <c r="D158" s="18">
        <f>ROUND(P158*398345/464125,0)</f>
        <v>15307</v>
      </c>
      <c r="E158" s="22">
        <f>ROUND(Q158*398345/464125,0)</f>
        <v>185</v>
      </c>
      <c r="F158" s="18">
        <f>D158-E158-SUM(G158:J158)</f>
        <v>4372</v>
      </c>
      <c r="G158" s="18">
        <f>ROUND(S158*398345/464125,0)</f>
        <v>7767</v>
      </c>
      <c r="H158" s="18">
        <f>ROUND(T158*398345/464125,0)</f>
        <v>2074</v>
      </c>
      <c r="I158" s="18">
        <f>ROUND(U158*398345/464125,0)</f>
        <v>578</v>
      </c>
      <c r="J158" s="18">
        <f>ROUND(V158*398345/464125,0)</f>
        <v>331</v>
      </c>
      <c r="N158" s="9">
        <v>2003</v>
      </c>
      <c r="O158" s="20" t="s">
        <v>1576</v>
      </c>
      <c r="P158" s="25">
        <v>17835</v>
      </c>
      <c r="Q158" s="28">
        <f t="shared" si="0"/>
        <v>215</v>
      </c>
      <c r="R158" s="25">
        <v>5093</v>
      </c>
      <c r="S158" s="25">
        <v>9050</v>
      </c>
      <c r="T158" s="25">
        <v>2417</v>
      </c>
      <c r="U158" s="25">
        <v>674</v>
      </c>
      <c r="V158" s="25">
        <v>386</v>
      </c>
    </row>
    <row r="159" spans="1:22" x14ac:dyDescent="0.2">
      <c r="A159" s="9">
        <v>2004</v>
      </c>
      <c r="B159" s="20" t="s">
        <v>1586</v>
      </c>
      <c r="C159" s="20"/>
      <c r="D159" s="19">
        <v>11150</v>
      </c>
      <c r="E159" s="29">
        <v>59</v>
      </c>
      <c r="F159" s="19">
        <v>4766</v>
      </c>
      <c r="G159" s="19">
        <v>5515</v>
      </c>
      <c r="H159" s="19">
        <v>485</v>
      </c>
      <c r="I159" s="19">
        <v>282</v>
      </c>
      <c r="J159" s="19">
        <v>43</v>
      </c>
      <c r="N159" s="9">
        <v>2003</v>
      </c>
      <c r="O159" s="20" t="s">
        <v>1595</v>
      </c>
      <c r="P159" s="25">
        <v>8381</v>
      </c>
      <c r="Q159" s="28">
        <f t="shared" si="0"/>
        <v>27</v>
      </c>
      <c r="R159" s="25">
        <v>1658</v>
      </c>
      <c r="S159" s="25">
        <v>4388</v>
      </c>
      <c r="T159" s="25">
        <v>1435</v>
      </c>
      <c r="U159" s="25">
        <v>591</v>
      </c>
      <c r="V159" s="25">
        <v>282</v>
      </c>
    </row>
    <row r="160" spans="1:22" x14ac:dyDescent="0.2">
      <c r="A160" s="9">
        <v>2003</v>
      </c>
      <c r="B160" s="20" t="s">
        <v>1586</v>
      </c>
      <c r="C160" s="20"/>
      <c r="D160" s="25">
        <v>11034</v>
      </c>
      <c r="E160" s="28">
        <f>D160-F160-G160-H160-I160-J160</f>
        <v>38</v>
      </c>
      <c r="F160" s="25">
        <v>2931</v>
      </c>
      <c r="G160" s="25">
        <v>5716</v>
      </c>
      <c r="H160" s="25">
        <v>1565</v>
      </c>
      <c r="I160" s="25">
        <v>678</v>
      </c>
      <c r="J160" s="25">
        <v>106</v>
      </c>
      <c r="N160" s="9">
        <v>2003</v>
      </c>
      <c r="O160" s="20" t="s">
        <v>1572</v>
      </c>
      <c r="P160" s="25">
        <v>11311</v>
      </c>
      <c r="Q160" s="28">
        <f t="shared" si="0"/>
        <v>24</v>
      </c>
      <c r="R160" s="25">
        <v>1663</v>
      </c>
      <c r="S160" s="25">
        <v>5513</v>
      </c>
      <c r="T160" s="25">
        <v>2401</v>
      </c>
      <c r="U160" s="25">
        <v>1178</v>
      </c>
      <c r="V160" s="25">
        <v>532</v>
      </c>
    </row>
    <row r="161" spans="1:22" x14ac:dyDescent="0.2">
      <c r="A161" s="9">
        <v>2002</v>
      </c>
      <c r="B161" s="20" t="s">
        <v>1586</v>
      </c>
      <c r="C161" s="20"/>
      <c r="D161" s="25">
        <v>10940</v>
      </c>
      <c r="E161" s="28">
        <f>D161-F161-G161-H161-I161-J161</f>
        <v>41</v>
      </c>
      <c r="F161" s="25">
        <v>2343</v>
      </c>
      <c r="G161" s="25">
        <v>5180</v>
      </c>
      <c r="H161" s="25">
        <v>2378</v>
      </c>
      <c r="I161" s="25">
        <v>771</v>
      </c>
      <c r="J161" s="25">
        <v>227</v>
      </c>
      <c r="N161" s="9">
        <v>2003</v>
      </c>
      <c r="O161" s="20" t="s">
        <v>1596</v>
      </c>
      <c r="P161" s="25">
        <v>1151</v>
      </c>
      <c r="Q161" s="28">
        <f t="shared" si="0"/>
        <v>1</v>
      </c>
      <c r="R161" s="25">
        <v>108</v>
      </c>
      <c r="S161" s="25">
        <v>394</v>
      </c>
      <c r="T161" s="25">
        <v>362</v>
      </c>
      <c r="U161" s="25">
        <v>85</v>
      </c>
      <c r="V161" s="25">
        <v>201</v>
      </c>
    </row>
    <row r="162" spans="1:22" x14ac:dyDescent="0.2">
      <c r="A162" s="9">
        <v>2001</v>
      </c>
      <c r="B162" s="20" t="s">
        <v>1586</v>
      </c>
      <c r="C162" s="20"/>
      <c r="D162" s="25">
        <v>13382</v>
      </c>
      <c r="E162" s="28">
        <f>D162-F162-G162-H162-I162-J162</f>
        <v>29</v>
      </c>
      <c r="F162" s="25">
        <v>1890</v>
      </c>
      <c r="G162" s="25">
        <v>5614</v>
      </c>
      <c r="H162" s="25">
        <v>2689</v>
      </c>
      <c r="I162" s="25">
        <v>2097</v>
      </c>
      <c r="J162" s="25">
        <v>1063</v>
      </c>
      <c r="N162" s="9">
        <v>2003</v>
      </c>
      <c r="O162" s="20" t="s">
        <v>1599</v>
      </c>
      <c r="P162" s="25">
        <v>11591</v>
      </c>
      <c r="Q162" s="28">
        <f t="shared" si="0"/>
        <v>77</v>
      </c>
      <c r="R162" s="25">
        <v>2519</v>
      </c>
      <c r="S162" s="25">
        <v>6502</v>
      </c>
      <c r="T162" s="25">
        <v>2001</v>
      </c>
      <c r="U162" s="25">
        <v>435</v>
      </c>
      <c r="V162" s="25">
        <v>57</v>
      </c>
    </row>
    <row r="163" spans="1:22" x14ac:dyDescent="0.2">
      <c r="A163" s="9">
        <v>2000</v>
      </c>
      <c r="B163" s="20" t="s">
        <v>1586</v>
      </c>
      <c r="C163" s="20"/>
      <c r="D163" s="19">
        <v>12790</v>
      </c>
      <c r="E163" s="29">
        <v>13</v>
      </c>
      <c r="F163" s="19">
        <v>1425</v>
      </c>
      <c r="G163" s="19">
        <v>5749</v>
      </c>
      <c r="H163" s="19">
        <v>3631</v>
      </c>
      <c r="I163" s="19">
        <v>1153</v>
      </c>
      <c r="J163" s="19">
        <v>819</v>
      </c>
      <c r="N163" s="9">
        <v>2003</v>
      </c>
      <c r="O163" s="20" t="s">
        <v>1600</v>
      </c>
      <c r="P163" s="25">
        <v>7719</v>
      </c>
      <c r="Q163" s="28">
        <f t="shared" si="0"/>
        <v>13</v>
      </c>
      <c r="R163" s="25">
        <v>1850</v>
      </c>
      <c r="S163" s="25">
        <v>4224</v>
      </c>
      <c r="T163" s="25">
        <v>993</v>
      </c>
      <c r="U163" s="25">
        <v>456</v>
      </c>
      <c r="V163" s="25">
        <v>183</v>
      </c>
    </row>
    <row r="164" spans="1:22" x14ac:dyDescent="0.2">
      <c r="A164" s="9">
        <v>1996</v>
      </c>
      <c r="B164" s="20" t="s">
        <v>1586</v>
      </c>
      <c r="C164" s="20"/>
      <c r="D164" s="19">
        <v>12631</v>
      </c>
      <c r="E164" s="27">
        <v>1</v>
      </c>
      <c r="F164" s="25">
        <v>494</v>
      </c>
      <c r="G164" s="25">
        <v>3624</v>
      </c>
      <c r="H164" s="25">
        <v>3243</v>
      </c>
      <c r="I164" s="25">
        <v>3675</v>
      </c>
      <c r="J164" s="25">
        <v>1594</v>
      </c>
      <c r="N164" s="9">
        <v>2003</v>
      </c>
      <c r="O164" s="20" t="s">
        <v>1601</v>
      </c>
      <c r="P164" s="25">
        <v>3766</v>
      </c>
      <c r="Q164" s="28">
        <f t="shared" si="0"/>
        <v>79</v>
      </c>
      <c r="R164" s="25">
        <v>434</v>
      </c>
      <c r="S164" s="25">
        <v>2137</v>
      </c>
      <c r="T164" s="25">
        <v>564</v>
      </c>
      <c r="U164" s="25">
        <v>358</v>
      </c>
      <c r="V164" s="25">
        <v>194</v>
      </c>
    </row>
    <row r="165" spans="1:22" x14ac:dyDescent="0.2">
      <c r="A165" s="9">
        <v>2007</v>
      </c>
      <c r="B165" s="3" t="s">
        <v>1578</v>
      </c>
      <c r="C165" s="3"/>
      <c r="D165" s="12">
        <v>25136</v>
      </c>
      <c r="E165" s="23">
        <v>193</v>
      </c>
      <c r="F165" s="12">
        <v>10364</v>
      </c>
      <c r="G165" s="12">
        <v>12271</v>
      </c>
      <c r="H165" s="12">
        <v>1341</v>
      </c>
      <c r="I165" s="12">
        <v>767</v>
      </c>
      <c r="J165" s="12">
        <v>200</v>
      </c>
      <c r="N165" s="9">
        <v>2003</v>
      </c>
      <c r="O165" s="20" t="s">
        <v>1602</v>
      </c>
      <c r="P165" s="25">
        <v>2674</v>
      </c>
      <c r="Q165" s="28">
        <f t="shared" si="0"/>
        <v>8</v>
      </c>
      <c r="R165" s="25">
        <v>572</v>
      </c>
      <c r="S165" s="25">
        <v>1601</v>
      </c>
      <c r="T165" s="25">
        <v>349</v>
      </c>
      <c r="U165" s="25">
        <v>107</v>
      </c>
      <c r="V165" s="25">
        <v>37</v>
      </c>
    </row>
    <row r="166" spans="1:22" x14ac:dyDescent="0.2">
      <c r="A166" s="9">
        <v>2006</v>
      </c>
      <c r="B166" s="3" t="s">
        <v>1578</v>
      </c>
      <c r="C166" s="3"/>
      <c r="D166" s="18">
        <f>ROUND(P166*394503/459975,0)</f>
        <v>7101</v>
      </c>
      <c r="E166" s="22">
        <f>ROUND(Q166*394503/459975,0)</f>
        <v>26</v>
      </c>
      <c r="F166" s="18">
        <f>D166-E166-SUM(G166:J166)</f>
        <v>1081</v>
      </c>
      <c r="G166" s="18">
        <f>ROUND(S166*394503/459975,0)</f>
        <v>4180</v>
      </c>
      <c r="H166" s="18">
        <f>ROUND(T166*394503/459975,0)</f>
        <v>1094</v>
      </c>
      <c r="I166" s="18">
        <f>ROUND(U166*394503/459975,0)</f>
        <v>587</v>
      </c>
      <c r="J166" s="18">
        <f>ROUND(V166*394503/459975,0)</f>
        <v>133</v>
      </c>
      <c r="N166" s="9">
        <v>2003</v>
      </c>
      <c r="O166" s="20" t="s">
        <v>1603</v>
      </c>
      <c r="P166" s="25">
        <v>8279</v>
      </c>
      <c r="Q166" s="28">
        <f t="shared" si="0"/>
        <v>30</v>
      </c>
      <c r="R166" s="25">
        <v>1259</v>
      </c>
      <c r="S166" s="25">
        <v>4874</v>
      </c>
      <c r="T166" s="25">
        <v>1276</v>
      </c>
      <c r="U166" s="25">
        <v>685</v>
      </c>
      <c r="V166" s="25">
        <v>155</v>
      </c>
    </row>
    <row r="167" spans="1:22" x14ac:dyDescent="0.2">
      <c r="A167" s="9">
        <v>2005</v>
      </c>
      <c r="B167" s="3" t="s">
        <v>1578</v>
      </c>
      <c r="C167" s="3"/>
      <c r="D167" s="18">
        <f>ROUND(P167*398345/464125,0)</f>
        <v>119</v>
      </c>
      <c r="E167" s="22">
        <f>ROUND(Q167*398345/464125,0)</f>
        <v>21</v>
      </c>
      <c r="F167" s="18">
        <f>D167-E167-SUM(G167:J167)</f>
        <v>52</v>
      </c>
      <c r="G167" s="18">
        <f>ROUND(S167*398345/464125,0)</f>
        <v>27</v>
      </c>
      <c r="H167" s="18">
        <f>ROUND(T167*398345/464125,0)</f>
        <v>1</v>
      </c>
      <c r="I167" s="18">
        <f>ROUND(U167*398345/464125,0)</f>
        <v>15</v>
      </c>
      <c r="J167" s="18">
        <f>ROUND(V167*398345/464125,0)</f>
        <v>3</v>
      </c>
      <c r="N167" s="9">
        <v>2003</v>
      </c>
      <c r="O167" s="20" t="s">
        <v>1604</v>
      </c>
      <c r="P167" s="25">
        <v>139</v>
      </c>
      <c r="Q167" s="28">
        <f t="shared" si="0"/>
        <v>25</v>
      </c>
      <c r="R167" s="25">
        <v>61</v>
      </c>
      <c r="S167" s="25">
        <v>32</v>
      </c>
      <c r="T167" s="25">
        <v>1</v>
      </c>
      <c r="U167" s="25">
        <v>17</v>
      </c>
      <c r="V167" s="25">
        <v>3</v>
      </c>
    </row>
    <row r="168" spans="1:22" x14ac:dyDescent="0.2">
      <c r="A168" s="9">
        <v>2004</v>
      </c>
      <c r="B168" s="20" t="s">
        <v>1578</v>
      </c>
      <c r="C168" s="20"/>
      <c r="D168" s="19">
        <v>24446</v>
      </c>
      <c r="E168" s="29">
        <v>91</v>
      </c>
      <c r="F168" s="19">
        <v>7556</v>
      </c>
      <c r="G168" s="19">
        <v>14234</v>
      </c>
      <c r="H168" s="19">
        <v>1574</v>
      </c>
      <c r="I168" s="19">
        <v>787</v>
      </c>
      <c r="J168" s="19">
        <v>204</v>
      </c>
      <c r="N168" s="9">
        <v>2002</v>
      </c>
      <c r="O168" s="3" t="s">
        <v>1605</v>
      </c>
      <c r="P168" s="25">
        <v>815</v>
      </c>
      <c r="Q168" s="28">
        <f t="shared" si="0"/>
        <v>128</v>
      </c>
      <c r="R168" s="25">
        <v>458</v>
      </c>
      <c r="S168" s="25">
        <v>153</v>
      </c>
      <c r="T168" s="25">
        <v>13</v>
      </c>
      <c r="U168" s="25">
        <v>42</v>
      </c>
      <c r="V168" s="25">
        <v>21</v>
      </c>
    </row>
    <row r="169" spans="1:22" x14ac:dyDescent="0.2">
      <c r="A169" s="9">
        <v>2003</v>
      </c>
      <c r="B169" s="20" t="s">
        <v>1578</v>
      </c>
      <c r="C169" s="20"/>
      <c r="D169" s="25">
        <v>24603</v>
      </c>
      <c r="E169" s="28">
        <f>D169-F169-G169-H169-I169-J169</f>
        <v>63</v>
      </c>
      <c r="F169" s="25">
        <v>5877</v>
      </c>
      <c r="G169" s="25">
        <v>15152</v>
      </c>
      <c r="H169" s="25">
        <v>2319</v>
      </c>
      <c r="I169" s="25">
        <v>950</v>
      </c>
      <c r="J169" s="25">
        <v>242</v>
      </c>
      <c r="N169" s="9">
        <v>2002</v>
      </c>
      <c r="O169" s="20" t="s">
        <v>1574</v>
      </c>
      <c r="P169" s="25">
        <v>6680</v>
      </c>
      <c r="Q169" s="28">
        <f t="shared" si="0"/>
        <v>13</v>
      </c>
      <c r="R169" s="25">
        <v>1584</v>
      </c>
      <c r="S169" s="25">
        <v>3354</v>
      </c>
      <c r="T169" s="25">
        <v>688</v>
      </c>
      <c r="U169" s="25">
        <v>823</v>
      </c>
      <c r="V169" s="25">
        <v>218</v>
      </c>
    </row>
    <row r="170" spans="1:22" x14ac:dyDescent="0.2">
      <c r="A170" s="9">
        <v>2002</v>
      </c>
      <c r="B170" s="20" t="s">
        <v>1578</v>
      </c>
      <c r="C170" s="20"/>
      <c r="D170" s="25">
        <v>25029</v>
      </c>
      <c r="E170" s="28">
        <f>D170-F170-G170-H170-I170-J170</f>
        <v>110</v>
      </c>
      <c r="F170" s="25">
        <v>4513</v>
      </c>
      <c r="G170" s="25">
        <v>14999</v>
      </c>
      <c r="H170" s="25">
        <v>3661</v>
      </c>
      <c r="I170" s="25">
        <v>1406</v>
      </c>
      <c r="J170" s="25">
        <v>340</v>
      </c>
      <c r="N170" s="9">
        <v>2002</v>
      </c>
      <c r="O170" s="20" t="s">
        <v>1577</v>
      </c>
      <c r="P170" s="25">
        <v>4608</v>
      </c>
      <c r="Q170" s="28">
        <f t="shared" si="0"/>
        <v>96</v>
      </c>
      <c r="R170" s="25">
        <v>849</v>
      </c>
      <c r="S170" s="25">
        <v>2309</v>
      </c>
      <c r="T170" s="25">
        <v>623</v>
      </c>
      <c r="U170" s="25">
        <v>594</v>
      </c>
      <c r="V170" s="25">
        <v>137</v>
      </c>
    </row>
    <row r="171" spans="1:22" x14ac:dyDescent="0.2">
      <c r="A171" s="9">
        <v>2001</v>
      </c>
      <c r="B171" s="20" t="s">
        <v>1578</v>
      </c>
      <c r="C171" s="20"/>
      <c r="D171" s="25">
        <v>28822</v>
      </c>
      <c r="E171" s="28">
        <f>D171-F171-G171-H171-I171-J171</f>
        <v>59</v>
      </c>
      <c r="F171" s="25">
        <v>3253</v>
      </c>
      <c r="G171" s="25">
        <v>12461</v>
      </c>
      <c r="H171" s="25">
        <v>7449</v>
      </c>
      <c r="I171" s="25">
        <v>3623</v>
      </c>
      <c r="J171" s="25">
        <v>1977</v>
      </c>
      <c r="N171" s="9">
        <v>2002</v>
      </c>
      <c r="O171" s="20" t="s">
        <v>1578</v>
      </c>
      <c r="P171" s="25">
        <v>25029</v>
      </c>
      <c r="Q171" s="28">
        <f t="shared" si="0"/>
        <v>110</v>
      </c>
      <c r="R171" s="25">
        <v>4513</v>
      </c>
      <c r="S171" s="25">
        <v>14999</v>
      </c>
      <c r="T171" s="25">
        <v>3661</v>
      </c>
      <c r="U171" s="25">
        <v>1406</v>
      </c>
      <c r="V171" s="25">
        <v>340</v>
      </c>
    </row>
    <row r="172" spans="1:22" x14ac:dyDescent="0.2">
      <c r="A172" s="9">
        <v>2000</v>
      </c>
      <c r="B172" s="20" t="s">
        <v>1578</v>
      </c>
      <c r="C172" s="20"/>
      <c r="D172" s="19">
        <v>28527</v>
      </c>
      <c r="E172" s="29">
        <v>46</v>
      </c>
      <c r="F172" s="19">
        <v>2868</v>
      </c>
      <c r="G172" s="19">
        <v>11108</v>
      </c>
      <c r="H172" s="19">
        <v>9972</v>
      </c>
      <c r="I172" s="19">
        <v>3195</v>
      </c>
      <c r="J172" s="19">
        <v>1338</v>
      </c>
      <c r="N172" s="9">
        <v>2002</v>
      </c>
      <c r="O172" s="20" t="s">
        <v>1579</v>
      </c>
      <c r="P172" s="25">
        <v>11499</v>
      </c>
      <c r="Q172" s="28">
        <f t="shared" si="0"/>
        <v>18</v>
      </c>
      <c r="R172" s="25">
        <v>1306</v>
      </c>
      <c r="S172" s="25">
        <v>5286</v>
      </c>
      <c r="T172" s="25">
        <v>2320</v>
      </c>
      <c r="U172" s="25">
        <v>2034</v>
      </c>
      <c r="V172" s="25">
        <v>535</v>
      </c>
    </row>
    <row r="173" spans="1:22" x14ac:dyDescent="0.2">
      <c r="A173" s="9">
        <v>1996</v>
      </c>
      <c r="B173" s="20" t="s">
        <v>1578</v>
      </c>
      <c r="C173" s="20"/>
      <c r="D173" s="19">
        <v>28766</v>
      </c>
      <c r="E173" s="27">
        <v>6</v>
      </c>
      <c r="F173" s="25">
        <v>1355</v>
      </c>
      <c r="G173" s="25">
        <v>6736</v>
      </c>
      <c r="H173" s="25">
        <v>8565</v>
      </c>
      <c r="I173" s="25">
        <v>9467</v>
      </c>
      <c r="J173" s="25">
        <v>2637</v>
      </c>
      <c r="N173" s="9">
        <v>2002</v>
      </c>
      <c r="O173" s="20" t="s">
        <v>1573</v>
      </c>
      <c r="P173" s="25">
        <v>11413</v>
      </c>
      <c r="Q173" s="28">
        <f t="shared" si="0"/>
        <v>24</v>
      </c>
      <c r="R173" s="25">
        <v>1754</v>
      </c>
      <c r="S173" s="25">
        <v>5303</v>
      </c>
      <c r="T173" s="25">
        <v>2444</v>
      </c>
      <c r="U173" s="25">
        <v>1544</v>
      </c>
      <c r="V173" s="25">
        <v>344</v>
      </c>
    </row>
    <row r="174" spans="1:22" x14ac:dyDescent="0.2">
      <c r="A174" s="9">
        <v>2007</v>
      </c>
      <c r="B174" s="3" t="s">
        <v>1588</v>
      </c>
      <c r="C174" s="3"/>
      <c r="D174" s="12">
        <v>22451</v>
      </c>
      <c r="E174" s="23">
        <v>130</v>
      </c>
      <c r="F174" s="12">
        <v>7370</v>
      </c>
      <c r="G174" s="12">
        <v>11594</v>
      </c>
      <c r="H174" s="12">
        <v>1891</v>
      </c>
      <c r="I174" s="12">
        <v>1258</v>
      </c>
      <c r="J174" s="12">
        <v>208</v>
      </c>
      <c r="N174" s="9">
        <v>2002</v>
      </c>
      <c r="O174" s="20" t="s">
        <v>1580</v>
      </c>
      <c r="P174" s="25">
        <v>21201</v>
      </c>
      <c r="Q174" s="28">
        <f t="shared" si="0"/>
        <v>458</v>
      </c>
      <c r="R174" s="25">
        <v>5905</v>
      </c>
      <c r="S174" s="25">
        <v>13189</v>
      </c>
      <c r="T174" s="25">
        <v>738</v>
      </c>
      <c r="U174" s="25">
        <v>699</v>
      </c>
      <c r="V174" s="25">
        <v>212</v>
      </c>
    </row>
    <row r="175" spans="1:22" x14ac:dyDescent="0.2">
      <c r="A175" s="9">
        <v>2006</v>
      </c>
      <c r="B175" s="3" t="s">
        <v>1588</v>
      </c>
      <c r="C175" s="3"/>
      <c r="D175" s="18">
        <f>ROUND(P175*394503/459975,0)</f>
        <v>10150</v>
      </c>
      <c r="E175" s="22">
        <f>ROUND(Q175*394503/459975,0)</f>
        <v>70</v>
      </c>
      <c r="F175" s="18">
        <f>D175-E175-SUM(G175:J175)</f>
        <v>3271</v>
      </c>
      <c r="G175" s="18">
        <f>ROUND(S175*394503/459975,0)</f>
        <v>5190</v>
      </c>
      <c r="H175" s="18">
        <f>ROUND(T175*394503/459975,0)</f>
        <v>895</v>
      </c>
      <c r="I175" s="18">
        <f>ROUND(U175*394503/459975,0)</f>
        <v>624</v>
      </c>
      <c r="J175" s="18">
        <f>ROUND(V175*394503/459975,0)</f>
        <v>100</v>
      </c>
      <c r="N175" s="9">
        <v>2002</v>
      </c>
      <c r="O175" s="20" t="s">
        <v>1575</v>
      </c>
      <c r="P175" s="25">
        <v>11834</v>
      </c>
      <c r="Q175" s="28">
        <f t="shared" si="0"/>
        <v>82</v>
      </c>
      <c r="R175" s="25">
        <v>3812</v>
      </c>
      <c r="S175" s="25">
        <v>6051</v>
      </c>
      <c r="T175" s="25">
        <v>1044</v>
      </c>
      <c r="U175" s="25">
        <v>728</v>
      </c>
      <c r="V175" s="25">
        <v>117</v>
      </c>
    </row>
    <row r="176" spans="1:22" x14ac:dyDescent="0.2">
      <c r="A176" s="9">
        <v>2005</v>
      </c>
      <c r="B176" s="3" t="s">
        <v>1588</v>
      </c>
      <c r="C176" s="3"/>
      <c r="D176" s="18">
        <f>ROUND(P176*398345/464125,0)</f>
        <v>10456</v>
      </c>
      <c r="E176" s="22">
        <f>ROUND(Q176*398345/464125,0)</f>
        <v>76</v>
      </c>
      <c r="F176" s="18">
        <f>D176-E176-SUM(G176:J176)</f>
        <v>2588</v>
      </c>
      <c r="G176" s="18">
        <f>ROUND(S176*398345/464125,0)</f>
        <v>5715</v>
      </c>
      <c r="H176" s="18">
        <f>ROUND(T176*398345/464125,0)</f>
        <v>1273</v>
      </c>
      <c r="I176" s="18">
        <f>ROUND(U176*398345/464125,0)</f>
        <v>728</v>
      </c>
      <c r="J176" s="18">
        <f>ROUND(V176*398345/464125,0)</f>
        <v>76</v>
      </c>
      <c r="N176" s="9">
        <v>2002</v>
      </c>
      <c r="O176" s="20" t="s">
        <v>1581</v>
      </c>
      <c r="P176" s="25">
        <v>12183</v>
      </c>
      <c r="Q176" s="28">
        <f t="shared" si="0"/>
        <v>89</v>
      </c>
      <c r="R176" s="25">
        <v>3015</v>
      </c>
      <c r="S176" s="25">
        <v>6659</v>
      </c>
      <c r="T176" s="25">
        <v>1483</v>
      </c>
      <c r="U176" s="25">
        <v>848</v>
      </c>
      <c r="V176" s="25">
        <v>89</v>
      </c>
    </row>
    <row r="177" spans="1:22" x14ac:dyDescent="0.2">
      <c r="A177" s="9">
        <v>2004</v>
      </c>
      <c r="B177" s="20" t="s">
        <v>1588</v>
      </c>
      <c r="C177" s="20"/>
      <c r="D177" s="19">
        <v>21590</v>
      </c>
      <c r="E177" s="29">
        <v>98</v>
      </c>
      <c r="F177" s="19">
        <v>4866</v>
      </c>
      <c r="G177" s="19">
        <v>11736</v>
      </c>
      <c r="H177" s="19">
        <v>2953</v>
      </c>
      <c r="I177" s="19">
        <v>1657</v>
      </c>
      <c r="J177" s="19">
        <v>280</v>
      </c>
      <c r="N177" s="9">
        <v>2002</v>
      </c>
      <c r="O177" s="20" t="s">
        <v>1571</v>
      </c>
      <c r="P177" s="25">
        <v>7108</v>
      </c>
      <c r="Q177" s="28">
        <f t="shared" si="0"/>
        <v>33</v>
      </c>
      <c r="R177" s="25">
        <v>1294</v>
      </c>
      <c r="S177" s="25">
        <v>3578</v>
      </c>
      <c r="T177" s="25">
        <v>1258</v>
      </c>
      <c r="U177" s="25">
        <v>616</v>
      </c>
      <c r="V177" s="25">
        <v>329</v>
      </c>
    </row>
    <row r="178" spans="1:22" x14ac:dyDescent="0.2">
      <c r="A178" s="9">
        <v>2003</v>
      </c>
      <c r="B178" s="20" t="s">
        <v>1588</v>
      </c>
      <c r="C178" s="20"/>
      <c r="D178" s="25">
        <v>21473</v>
      </c>
      <c r="E178" s="28">
        <f>D178-F178-G178-H178-I178-J178</f>
        <v>76</v>
      </c>
      <c r="F178" s="25">
        <v>4102</v>
      </c>
      <c r="G178" s="25">
        <v>10830</v>
      </c>
      <c r="H178" s="25">
        <v>4025</v>
      </c>
      <c r="I178" s="25">
        <v>2135</v>
      </c>
      <c r="J178" s="25">
        <v>305</v>
      </c>
      <c r="N178" s="9">
        <v>2002</v>
      </c>
      <c r="O178" s="20" t="s">
        <v>1582</v>
      </c>
      <c r="P178" s="25">
        <v>19129</v>
      </c>
      <c r="Q178" s="28">
        <f t="shared" si="0"/>
        <v>100</v>
      </c>
      <c r="R178" s="25">
        <v>4352</v>
      </c>
      <c r="S178" s="25">
        <v>12634</v>
      </c>
      <c r="T178" s="25">
        <v>1004</v>
      </c>
      <c r="U178" s="25">
        <v>697</v>
      </c>
      <c r="V178" s="25">
        <v>342</v>
      </c>
    </row>
    <row r="179" spans="1:22" x14ac:dyDescent="0.2">
      <c r="A179" s="9">
        <v>2002</v>
      </c>
      <c r="B179" s="20" t="s">
        <v>1588</v>
      </c>
      <c r="C179" s="20"/>
      <c r="D179" s="25">
        <v>21314</v>
      </c>
      <c r="E179" s="28">
        <f>D179-F179-G179-H179-I179-J179</f>
        <v>110</v>
      </c>
      <c r="F179" s="25">
        <v>3584</v>
      </c>
      <c r="G179" s="25">
        <v>10978</v>
      </c>
      <c r="H179" s="25">
        <v>4274</v>
      </c>
      <c r="I179" s="25">
        <v>2086</v>
      </c>
      <c r="J179" s="25">
        <v>282</v>
      </c>
      <c r="N179" s="9">
        <v>2002</v>
      </c>
      <c r="O179" s="20" t="s">
        <v>1583</v>
      </c>
      <c r="P179" s="25">
        <v>16987</v>
      </c>
      <c r="Q179" s="28">
        <f t="shared" si="0"/>
        <v>56</v>
      </c>
      <c r="R179" s="25">
        <v>2851</v>
      </c>
      <c r="S179" s="25">
        <v>8103</v>
      </c>
      <c r="T179" s="25">
        <v>2769</v>
      </c>
      <c r="U179" s="25">
        <v>2726</v>
      </c>
      <c r="V179" s="25">
        <v>482</v>
      </c>
    </row>
    <row r="180" spans="1:22" x14ac:dyDescent="0.2">
      <c r="A180" s="9">
        <v>2001</v>
      </c>
      <c r="B180" s="20" t="s">
        <v>1588</v>
      </c>
      <c r="C180" s="20"/>
      <c r="D180" s="25">
        <v>23297</v>
      </c>
      <c r="E180" s="28">
        <v>79</v>
      </c>
      <c r="F180" s="25">
        <f>D180-E180-G180-H180-I180-J180</f>
        <v>3341</v>
      </c>
      <c r="G180" s="25">
        <v>10927</v>
      </c>
      <c r="H180" s="25">
        <v>4502</v>
      </c>
      <c r="I180" s="25">
        <v>3654</v>
      </c>
      <c r="J180" s="25">
        <v>794</v>
      </c>
      <c r="N180" s="9">
        <v>2002</v>
      </c>
      <c r="O180" s="20" t="s">
        <v>1584</v>
      </c>
      <c r="P180" s="25">
        <v>14390</v>
      </c>
      <c r="Q180" s="28">
        <f t="shared" si="0"/>
        <v>41</v>
      </c>
      <c r="R180" s="25">
        <v>2599</v>
      </c>
      <c r="S180" s="25">
        <v>7022</v>
      </c>
      <c r="T180" s="25">
        <v>2492</v>
      </c>
      <c r="U180" s="25">
        <v>1624</v>
      </c>
      <c r="V180" s="25">
        <v>612</v>
      </c>
    </row>
    <row r="181" spans="1:22" x14ac:dyDescent="0.2">
      <c r="A181" s="9">
        <v>2000</v>
      </c>
      <c r="B181" s="20" t="s">
        <v>1588</v>
      </c>
      <c r="C181" s="20"/>
      <c r="D181" s="19">
        <v>27882</v>
      </c>
      <c r="E181" s="29">
        <v>59</v>
      </c>
      <c r="F181" s="19">
        <v>3380</v>
      </c>
      <c r="G181" s="19">
        <v>12287</v>
      </c>
      <c r="H181" s="19">
        <v>5413</v>
      </c>
      <c r="I181" s="19">
        <v>5167</v>
      </c>
      <c r="J181" s="19">
        <v>1576</v>
      </c>
      <c r="N181" s="9">
        <v>2002</v>
      </c>
      <c r="O181" s="20" t="s">
        <v>1585</v>
      </c>
      <c r="P181" s="25">
        <v>9584</v>
      </c>
      <c r="Q181" s="28">
        <f t="shared" si="0"/>
        <v>27</v>
      </c>
      <c r="R181" s="25">
        <v>1823</v>
      </c>
      <c r="S181" s="25">
        <v>3913</v>
      </c>
      <c r="T181" s="25">
        <v>1649</v>
      </c>
      <c r="U181" s="25">
        <v>1754</v>
      </c>
      <c r="V181" s="25">
        <v>418</v>
      </c>
    </row>
    <row r="182" spans="1:22" x14ac:dyDescent="0.2">
      <c r="A182" s="9">
        <v>1996</v>
      </c>
      <c r="B182" s="20" t="s">
        <v>1588</v>
      </c>
      <c r="C182" s="20"/>
      <c r="D182" s="19">
        <v>28791</v>
      </c>
      <c r="E182" s="27">
        <v>67</v>
      </c>
      <c r="F182" s="25">
        <v>1519</v>
      </c>
      <c r="G182" s="25">
        <v>10283</v>
      </c>
      <c r="H182" s="25">
        <v>5470</v>
      </c>
      <c r="I182" s="25">
        <v>8429</v>
      </c>
      <c r="J182" s="25">
        <v>3023</v>
      </c>
      <c r="N182" s="9">
        <v>2002</v>
      </c>
      <c r="O182" s="20" t="s">
        <v>1586</v>
      </c>
      <c r="P182" s="25">
        <v>10940</v>
      </c>
      <c r="Q182" s="28">
        <f t="shared" si="0"/>
        <v>41</v>
      </c>
      <c r="R182" s="25">
        <v>2343</v>
      </c>
      <c r="S182" s="25">
        <v>5180</v>
      </c>
      <c r="T182" s="25">
        <v>2378</v>
      </c>
      <c r="U182" s="25">
        <v>771</v>
      </c>
      <c r="V182" s="25">
        <v>227</v>
      </c>
    </row>
    <row r="183" spans="1:22" x14ac:dyDescent="0.2">
      <c r="A183" s="9">
        <v>2007</v>
      </c>
      <c r="B183" s="3" t="s">
        <v>1583</v>
      </c>
      <c r="C183" s="3"/>
      <c r="D183" s="12">
        <v>15243</v>
      </c>
      <c r="E183" s="23">
        <v>229</v>
      </c>
      <c r="F183" s="12">
        <v>9209</v>
      </c>
      <c r="G183" s="12">
        <v>4492</v>
      </c>
      <c r="H183" s="12">
        <v>377</v>
      </c>
      <c r="I183" s="12">
        <v>741</v>
      </c>
      <c r="J183" s="12">
        <v>195</v>
      </c>
      <c r="N183" s="9">
        <v>2002</v>
      </c>
      <c r="O183" s="20" t="s">
        <v>1587</v>
      </c>
      <c r="P183" s="25">
        <v>24911</v>
      </c>
      <c r="Q183" s="28">
        <f t="shared" si="0"/>
        <v>176</v>
      </c>
      <c r="R183" s="25">
        <v>6343</v>
      </c>
      <c r="S183" s="25">
        <v>11852</v>
      </c>
      <c r="T183" s="25">
        <v>4123</v>
      </c>
      <c r="U183" s="25">
        <v>2004</v>
      </c>
      <c r="V183" s="25">
        <v>413</v>
      </c>
    </row>
    <row r="184" spans="1:22" x14ac:dyDescent="0.2">
      <c r="A184" s="9">
        <v>2006</v>
      </c>
      <c r="B184" s="3" t="s">
        <v>1583</v>
      </c>
      <c r="C184" s="3"/>
      <c r="D184" s="18">
        <f>ROUND(P184*394503/459975,0)</f>
        <v>18280</v>
      </c>
      <c r="E184" s="22">
        <f>ROUND(Q184*394503/459975,0)</f>
        <v>94</v>
      </c>
      <c r="F184" s="18">
        <f>D184-E184-SUM(G184:J184)</f>
        <v>3074</v>
      </c>
      <c r="G184" s="18">
        <f>ROUND(S184*394503/459975,0)</f>
        <v>9415</v>
      </c>
      <c r="H184" s="18">
        <f>ROUND(T184*394503/459975,0)</f>
        <v>3666</v>
      </c>
      <c r="I184" s="18">
        <f>ROUND(U184*394503/459975,0)</f>
        <v>1789</v>
      </c>
      <c r="J184" s="18">
        <f>ROUND(V184*394503/459975,0)</f>
        <v>242</v>
      </c>
      <c r="N184" s="9">
        <v>2002</v>
      </c>
      <c r="O184" s="20" t="s">
        <v>1588</v>
      </c>
      <c r="P184" s="25">
        <v>21314</v>
      </c>
      <c r="Q184" s="28">
        <f t="shared" si="0"/>
        <v>110</v>
      </c>
      <c r="R184" s="25">
        <v>3584</v>
      </c>
      <c r="S184" s="25">
        <v>10978</v>
      </c>
      <c r="T184" s="25">
        <v>4274</v>
      </c>
      <c r="U184" s="25">
        <v>2086</v>
      </c>
      <c r="V184" s="25">
        <v>282</v>
      </c>
    </row>
    <row r="185" spans="1:22" x14ac:dyDescent="0.2">
      <c r="A185" s="9">
        <v>2005</v>
      </c>
      <c r="B185" s="3" t="s">
        <v>1583</v>
      </c>
      <c r="C185" s="3"/>
      <c r="D185" s="18">
        <f>ROUND(P185*398345/464125,0)</f>
        <v>23290</v>
      </c>
      <c r="E185" s="22">
        <f>ROUND(Q185*398345/464125,0)</f>
        <v>212</v>
      </c>
      <c r="F185" s="18">
        <f>D185-E185-SUM(G185:J185)</f>
        <v>4222</v>
      </c>
      <c r="G185" s="18">
        <f>ROUND(S185*398345/464125,0)</f>
        <v>15688</v>
      </c>
      <c r="H185" s="18">
        <f>ROUND(T185*398345/464125,0)</f>
        <v>1756</v>
      </c>
      <c r="I185" s="18">
        <f>ROUND(U185*398345/464125,0)</f>
        <v>1238</v>
      </c>
      <c r="J185" s="18">
        <f>ROUND(V185*398345/464125,0)</f>
        <v>174</v>
      </c>
      <c r="N185" s="9">
        <v>2002</v>
      </c>
      <c r="O185" s="20" t="s">
        <v>1589</v>
      </c>
      <c r="P185" s="25">
        <v>27136</v>
      </c>
      <c r="Q185" s="28">
        <f t="shared" si="0"/>
        <v>247</v>
      </c>
      <c r="R185" s="25">
        <v>4918</v>
      </c>
      <c r="S185" s="25">
        <v>18279</v>
      </c>
      <c r="T185" s="25">
        <v>2046</v>
      </c>
      <c r="U185" s="25">
        <v>1443</v>
      </c>
      <c r="V185" s="25">
        <v>203</v>
      </c>
    </row>
    <row r="186" spans="1:22" x14ac:dyDescent="0.2">
      <c r="A186" s="9">
        <v>2004</v>
      </c>
      <c r="B186" s="20" t="s">
        <v>1583</v>
      </c>
      <c r="C186" s="20"/>
      <c r="D186" s="19">
        <v>14966</v>
      </c>
      <c r="E186" s="29">
        <v>127</v>
      </c>
      <c r="F186" s="19">
        <v>5893</v>
      </c>
      <c r="G186" s="19">
        <v>6748</v>
      </c>
      <c r="H186" s="19">
        <v>673</v>
      </c>
      <c r="I186" s="19">
        <v>1190</v>
      </c>
      <c r="J186" s="19">
        <v>335</v>
      </c>
      <c r="N186" s="9">
        <v>2002</v>
      </c>
      <c r="O186" s="20" t="s">
        <v>1590</v>
      </c>
      <c r="P186" s="25">
        <v>19864</v>
      </c>
      <c r="Q186" s="28">
        <f t="shared" si="0"/>
        <v>51</v>
      </c>
      <c r="R186" s="25">
        <v>2790</v>
      </c>
      <c r="S186" s="25">
        <v>12436</v>
      </c>
      <c r="T186" s="25">
        <v>2463</v>
      </c>
      <c r="U186" s="25">
        <v>1755</v>
      </c>
      <c r="V186" s="25">
        <v>369</v>
      </c>
    </row>
    <row r="187" spans="1:22" x14ac:dyDescent="0.2">
      <c r="A187" s="9">
        <v>2003</v>
      </c>
      <c r="B187" s="20" t="s">
        <v>1583</v>
      </c>
      <c r="C187" s="20"/>
      <c r="D187" s="25">
        <v>16373</v>
      </c>
      <c r="E187" s="28">
        <f>D187-F187-G187-H187-I187-J187</f>
        <v>82</v>
      </c>
      <c r="F187" s="25">
        <v>4413</v>
      </c>
      <c r="G187" s="25">
        <v>8749</v>
      </c>
      <c r="H187" s="25">
        <v>1026</v>
      </c>
      <c r="I187" s="25">
        <v>1703</v>
      </c>
      <c r="J187" s="25">
        <v>400</v>
      </c>
      <c r="N187" s="9">
        <v>2002</v>
      </c>
      <c r="O187" s="20" t="s">
        <v>1591</v>
      </c>
      <c r="P187" s="25">
        <v>25507</v>
      </c>
      <c r="Q187" s="28">
        <f t="shared" si="0"/>
        <v>801</v>
      </c>
      <c r="R187" s="25">
        <v>3893</v>
      </c>
      <c r="S187" s="25">
        <v>14425</v>
      </c>
      <c r="T187" s="25">
        <v>4569</v>
      </c>
      <c r="U187" s="25">
        <v>1584</v>
      </c>
      <c r="V187" s="25">
        <v>235</v>
      </c>
    </row>
    <row r="188" spans="1:22" x14ac:dyDescent="0.2">
      <c r="A188" s="9">
        <v>2002</v>
      </c>
      <c r="B188" s="20" t="s">
        <v>1583</v>
      </c>
      <c r="C188" s="20"/>
      <c r="D188" s="25">
        <v>16987</v>
      </c>
      <c r="E188" s="28">
        <f>D188-F188-G188-H188-I188-J188</f>
        <v>56</v>
      </c>
      <c r="F188" s="25">
        <v>2851</v>
      </c>
      <c r="G188" s="25">
        <v>8103</v>
      </c>
      <c r="H188" s="25">
        <v>2769</v>
      </c>
      <c r="I188" s="25">
        <v>2726</v>
      </c>
      <c r="J188" s="25">
        <v>482</v>
      </c>
      <c r="N188" s="9">
        <v>2002</v>
      </c>
      <c r="O188" s="20" t="s">
        <v>1592</v>
      </c>
      <c r="P188" s="25">
        <v>11609</v>
      </c>
      <c r="Q188" s="28">
        <f t="shared" si="0"/>
        <v>87</v>
      </c>
      <c r="R188" s="25">
        <v>2133</v>
      </c>
      <c r="S188" s="25">
        <v>6936</v>
      </c>
      <c r="T188" s="25">
        <v>1414</v>
      </c>
      <c r="U188" s="25">
        <v>850</v>
      </c>
      <c r="V188" s="25">
        <v>189</v>
      </c>
    </row>
    <row r="189" spans="1:22" x14ac:dyDescent="0.2">
      <c r="A189" s="9">
        <v>2001</v>
      </c>
      <c r="B189" s="20" t="s">
        <v>1583</v>
      </c>
      <c r="C189" s="20"/>
      <c r="D189" s="25">
        <v>20390</v>
      </c>
      <c r="E189" s="28">
        <f>D189-F189-G189-H189-I189-J189</f>
        <v>38</v>
      </c>
      <c r="F189" s="25">
        <v>2110</v>
      </c>
      <c r="G189" s="25">
        <v>8498</v>
      </c>
      <c r="H189" s="25">
        <v>3770</v>
      </c>
      <c r="I189" s="25">
        <v>4430</v>
      </c>
      <c r="J189" s="25">
        <v>1544</v>
      </c>
      <c r="N189" s="9">
        <v>2002</v>
      </c>
      <c r="O189" s="20" t="s">
        <v>1593</v>
      </c>
      <c r="P189" s="25">
        <v>2183</v>
      </c>
      <c r="Q189" s="28">
        <f t="shared" si="0"/>
        <v>14</v>
      </c>
      <c r="R189" s="25">
        <v>357</v>
      </c>
      <c r="S189" s="25">
        <v>818</v>
      </c>
      <c r="T189" s="25">
        <v>212</v>
      </c>
      <c r="U189" s="25">
        <v>613</v>
      </c>
      <c r="V189" s="25">
        <v>169</v>
      </c>
    </row>
    <row r="190" spans="1:22" x14ac:dyDescent="0.2">
      <c r="A190" s="9">
        <v>2000</v>
      </c>
      <c r="B190" s="20" t="s">
        <v>1583</v>
      </c>
      <c r="C190" s="20"/>
      <c r="D190" s="19">
        <v>20224</v>
      </c>
      <c r="E190" s="29">
        <v>33</v>
      </c>
      <c r="F190" s="19">
        <v>1986</v>
      </c>
      <c r="G190" s="19">
        <v>8016</v>
      </c>
      <c r="H190" s="19">
        <v>5407</v>
      </c>
      <c r="I190" s="19">
        <v>3895</v>
      </c>
      <c r="J190" s="19">
        <v>887</v>
      </c>
      <c r="N190" s="9">
        <v>2002</v>
      </c>
      <c r="O190" s="20" t="s">
        <v>1594</v>
      </c>
      <c r="P190" s="25">
        <v>6393</v>
      </c>
      <c r="Q190" s="28">
        <f t="shared" si="0"/>
        <v>48</v>
      </c>
      <c r="R190" s="25">
        <v>1696</v>
      </c>
      <c r="S190" s="25">
        <v>3284</v>
      </c>
      <c r="T190" s="25">
        <v>870</v>
      </c>
      <c r="U190" s="25">
        <v>345</v>
      </c>
      <c r="V190" s="25">
        <v>150</v>
      </c>
    </row>
    <row r="191" spans="1:22" x14ac:dyDescent="0.2">
      <c r="A191" s="9">
        <v>1996</v>
      </c>
      <c r="B191" s="20" t="s">
        <v>1583</v>
      </c>
      <c r="C191" s="20"/>
      <c r="D191" s="19">
        <v>18672</v>
      </c>
      <c r="E191" s="27">
        <v>16</v>
      </c>
      <c r="F191" s="25">
        <v>1302</v>
      </c>
      <c r="G191" s="25">
        <v>5546</v>
      </c>
      <c r="H191" s="25">
        <v>5641</v>
      </c>
      <c r="I191" s="25">
        <v>4603</v>
      </c>
      <c r="J191" s="25">
        <v>1564</v>
      </c>
      <c r="N191" s="9">
        <v>2002</v>
      </c>
      <c r="O191" s="20" t="s">
        <v>1576</v>
      </c>
      <c r="P191" s="25">
        <v>17773</v>
      </c>
      <c r="Q191" s="28">
        <f t="shared" si="0"/>
        <v>194</v>
      </c>
      <c r="R191" s="25">
        <v>3392</v>
      </c>
      <c r="S191" s="25">
        <v>8825</v>
      </c>
      <c r="T191" s="25">
        <v>3891</v>
      </c>
      <c r="U191" s="25">
        <v>1023</v>
      </c>
      <c r="V191" s="25">
        <v>448</v>
      </c>
    </row>
    <row r="192" spans="1:22" x14ac:dyDescent="0.2">
      <c r="A192" s="9">
        <v>2007</v>
      </c>
      <c r="B192" s="3" t="s">
        <v>1593</v>
      </c>
      <c r="C192" s="3"/>
      <c r="D192" s="12">
        <v>2298</v>
      </c>
      <c r="E192" s="23">
        <v>25</v>
      </c>
      <c r="F192" s="12">
        <v>867</v>
      </c>
      <c r="G192" s="12">
        <v>1013</v>
      </c>
      <c r="H192" s="12">
        <v>57</v>
      </c>
      <c r="I192" s="12">
        <v>244</v>
      </c>
      <c r="J192" s="12">
        <v>92</v>
      </c>
      <c r="N192" s="9">
        <v>2002</v>
      </c>
      <c r="O192" s="20" t="s">
        <v>1595</v>
      </c>
      <c r="P192" s="25">
        <v>8384</v>
      </c>
      <c r="Q192" s="28">
        <f t="shared" si="0"/>
        <v>14</v>
      </c>
      <c r="R192" s="25">
        <v>914</v>
      </c>
      <c r="S192" s="25">
        <v>3928</v>
      </c>
      <c r="T192" s="25">
        <v>2351</v>
      </c>
      <c r="U192" s="25">
        <v>840</v>
      </c>
      <c r="V192" s="25">
        <v>337</v>
      </c>
    </row>
    <row r="193" spans="1:22" x14ac:dyDescent="0.2">
      <c r="A193" s="9">
        <v>2006</v>
      </c>
      <c r="B193" s="3" t="s">
        <v>1593</v>
      </c>
      <c r="C193" s="3"/>
      <c r="D193" s="18">
        <f>ROUND(P193*394503/459975,0)</f>
        <v>9879</v>
      </c>
      <c r="E193" s="22">
        <f>ROUND(Q193*394503/459975,0)</f>
        <v>17</v>
      </c>
      <c r="F193" s="18">
        <f>D193-E193-SUM(G193:J193)</f>
        <v>1151</v>
      </c>
      <c r="G193" s="18">
        <f>ROUND(S193*394503/459975,0)</f>
        <v>4296</v>
      </c>
      <c r="H193" s="18">
        <f>ROUND(T193*394503/459975,0)</f>
        <v>2566</v>
      </c>
      <c r="I193" s="18">
        <f>ROUND(U193*394503/459975,0)</f>
        <v>1296</v>
      </c>
      <c r="J193" s="18">
        <f>ROUND(V193*394503/459975,0)</f>
        <v>553</v>
      </c>
      <c r="N193" s="9">
        <v>2002</v>
      </c>
      <c r="O193" s="20" t="s">
        <v>1572</v>
      </c>
      <c r="P193" s="25">
        <v>11519</v>
      </c>
      <c r="Q193" s="28">
        <f t="shared" si="0"/>
        <v>20</v>
      </c>
      <c r="R193" s="25">
        <v>1342</v>
      </c>
      <c r="S193" s="25">
        <v>5009</v>
      </c>
      <c r="T193" s="25">
        <v>2992</v>
      </c>
      <c r="U193" s="25">
        <v>1511</v>
      </c>
      <c r="V193" s="25">
        <v>645</v>
      </c>
    </row>
    <row r="194" spans="1:22" x14ac:dyDescent="0.2">
      <c r="A194" s="9">
        <v>2005</v>
      </c>
      <c r="B194" s="3" t="s">
        <v>1593</v>
      </c>
      <c r="C194" s="3"/>
      <c r="D194" s="18">
        <f>ROUND(P194*398345/464125,0)</f>
        <v>970</v>
      </c>
      <c r="E194" s="22">
        <f>ROUND(Q194*398345/464125,0)</f>
        <v>0</v>
      </c>
      <c r="F194" s="18">
        <f>D194-E194-SUM(G194:J194)</f>
        <v>64</v>
      </c>
      <c r="G194" s="18">
        <f>ROUND(S194*398345/464125,0)</f>
        <v>298</v>
      </c>
      <c r="H194" s="18">
        <f>ROUND(T194*398345/464125,0)</f>
        <v>340</v>
      </c>
      <c r="I194" s="18">
        <f>ROUND(U194*398345/464125,0)</f>
        <v>88</v>
      </c>
      <c r="J194" s="18">
        <f>ROUND(V194*398345/464125,0)</f>
        <v>180</v>
      </c>
      <c r="N194" s="9">
        <v>2002</v>
      </c>
      <c r="O194" s="20" t="s">
        <v>1596</v>
      </c>
      <c r="P194" s="25">
        <v>1130</v>
      </c>
      <c r="Q194" s="28">
        <f t="shared" si="0"/>
        <v>0</v>
      </c>
      <c r="R194" s="25">
        <v>75</v>
      </c>
      <c r="S194" s="25">
        <v>347</v>
      </c>
      <c r="T194" s="25">
        <v>396</v>
      </c>
      <c r="U194" s="25">
        <v>102</v>
      </c>
      <c r="V194" s="25">
        <v>210</v>
      </c>
    </row>
    <row r="195" spans="1:22" x14ac:dyDescent="0.2">
      <c r="A195" s="9">
        <v>2004</v>
      </c>
      <c r="B195" s="20" t="s">
        <v>1593</v>
      </c>
      <c r="C195" s="20"/>
      <c r="D195" s="19">
        <v>2269</v>
      </c>
      <c r="E195" s="29">
        <v>18</v>
      </c>
      <c r="F195" s="19">
        <v>662</v>
      </c>
      <c r="G195" s="19">
        <v>977</v>
      </c>
      <c r="H195" s="19">
        <v>87</v>
      </c>
      <c r="I195" s="19">
        <v>399</v>
      </c>
      <c r="J195" s="19">
        <v>126</v>
      </c>
      <c r="N195" s="9">
        <v>2002</v>
      </c>
      <c r="O195" s="20" t="s">
        <v>1599</v>
      </c>
      <c r="P195" s="25">
        <v>11487</v>
      </c>
      <c r="Q195" s="28">
        <f t="shared" si="0"/>
        <v>60</v>
      </c>
      <c r="R195" s="25">
        <v>2119</v>
      </c>
      <c r="S195" s="25">
        <v>6478</v>
      </c>
      <c r="T195" s="25">
        <v>2237</v>
      </c>
      <c r="U195" s="25">
        <v>508</v>
      </c>
      <c r="V195" s="25">
        <v>85</v>
      </c>
    </row>
    <row r="196" spans="1:22" x14ac:dyDescent="0.2">
      <c r="A196" s="9">
        <v>2003</v>
      </c>
      <c r="B196" s="20" t="s">
        <v>1593</v>
      </c>
      <c r="C196" s="20"/>
      <c r="D196" s="25">
        <v>2225</v>
      </c>
      <c r="E196" s="28">
        <f>D196-F196-G196-H196-I196-J196</f>
        <v>24</v>
      </c>
      <c r="F196" s="25">
        <v>522</v>
      </c>
      <c r="G196" s="25">
        <v>835</v>
      </c>
      <c r="H196" s="25">
        <v>155</v>
      </c>
      <c r="I196" s="25">
        <v>536</v>
      </c>
      <c r="J196" s="25">
        <v>153</v>
      </c>
      <c r="N196" s="9">
        <v>2002</v>
      </c>
      <c r="O196" s="20" t="s">
        <v>1600</v>
      </c>
      <c r="P196" s="25">
        <v>7677</v>
      </c>
      <c r="Q196" s="28">
        <f t="shared" si="0"/>
        <v>7</v>
      </c>
      <c r="R196" s="25">
        <v>1460</v>
      </c>
      <c r="S196" s="25">
        <v>4151</v>
      </c>
      <c r="T196" s="25">
        <v>1231</v>
      </c>
      <c r="U196" s="25">
        <v>593</v>
      </c>
      <c r="V196" s="25">
        <v>235</v>
      </c>
    </row>
    <row r="197" spans="1:22" x14ac:dyDescent="0.2">
      <c r="A197" s="9">
        <v>2002</v>
      </c>
      <c r="B197" s="20" t="s">
        <v>1593</v>
      </c>
      <c r="C197" s="20"/>
      <c r="D197" s="25">
        <v>2183</v>
      </c>
      <c r="E197" s="28">
        <f>D197-F197-G197-H197-I197-J197</f>
        <v>14</v>
      </c>
      <c r="F197" s="25">
        <v>357</v>
      </c>
      <c r="G197" s="25">
        <v>818</v>
      </c>
      <c r="H197" s="25">
        <v>212</v>
      </c>
      <c r="I197" s="25">
        <v>613</v>
      </c>
      <c r="J197" s="25">
        <v>169</v>
      </c>
      <c r="N197" s="9">
        <v>2002</v>
      </c>
      <c r="O197" s="20" t="s">
        <v>1601</v>
      </c>
      <c r="P197" s="25">
        <v>3668</v>
      </c>
      <c r="Q197" s="28">
        <f t="shared" si="0"/>
        <v>23</v>
      </c>
      <c r="R197" s="25">
        <v>348</v>
      </c>
      <c r="S197" s="25">
        <v>1970</v>
      </c>
      <c r="T197" s="25">
        <v>675</v>
      </c>
      <c r="U197" s="25">
        <v>441</v>
      </c>
      <c r="V197" s="25">
        <v>211</v>
      </c>
    </row>
    <row r="198" spans="1:22" x14ac:dyDescent="0.2">
      <c r="A198" s="9">
        <v>2001</v>
      </c>
      <c r="B198" s="20" t="s">
        <v>1593</v>
      </c>
      <c r="C198" s="20"/>
      <c r="D198" s="25">
        <v>2635</v>
      </c>
      <c r="E198" s="28">
        <f>D198-F198-G198-H198-I198-J198</f>
        <v>10</v>
      </c>
      <c r="F198" s="25">
        <v>316</v>
      </c>
      <c r="G198" s="25">
        <v>906</v>
      </c>
      <c r="H198" s="25">
        <v>293</v>
      </c>
      <c r="I198" s="25">
        <v>852</v>
      </c>
      <c r="J198" s="25">
        <v>258</v>
      </c>
      <c r="N198" s="9">
        <v>2002</v>
      </c>
      <c r="O198" s="20" t="s">
        <v>1602</v>
      </c>
      <c r="P198" s="25">
        <v>2647</v>
      </c>
      <c r="Q198" s="28">
        <f t="shared" si="0"/>
        <v>7</v>
      </c>
      <c r="R198" s="25">
        <v>443</v>
      </c>
      <c r="S198" s="25">
        <v>1590</v>
      </c>
      <c r="T198" s="25">
        <v>443</v>
      </c>
      <c r="U198" s="25">
        <v>130</v>
      </c>
      <c r="V198" s="25">
        <v>34</v>
      </c>
    </row>
    <row r="199" spans="1:22" x14ac:dyDescent="0.2">
      <c r="A199" s="9">
        <v>2000</v>
      </c>
      <c r="B199" s="20" t="s">
        <v>1593</v>
      </c>
      <c r="C199" s="20"/>
      <c r="D199" s="19">
        <v>2396</v>
      </c>
      <c r="E199" s="29">
        <v>7</v>
      </c>
      <c r="F199" s="19">
        <v>268</v>
      </c>
      <c r="G199" s="19">
        <v>853</v>
      </c>
      <c r="H199" s="19">
        <v>271</v>
      </c>
      <c r="I199" s="19">
        <v>717</v>
      </c>
      <c r="J199" s="19">
        <v>280</v>
      </c>
      <c r="N199" s="9">
        <v>2002</v>
      </c>
      <c r="O199" s="20" t="s">
        <v>1603</v>
      </c>
      <c r="P199" s="25">
        <v>8395</v>
      </c>
      <c r="Q199" s="28">
        <f t="shared" si="0"/>
        <v>32</v>
      </c>
      <c r="R199" s="25">
        <v>1097</v>
      </c>
      <c r="S199" s="25">
        <v>4682</v>
      </c>
      <c r="T199" s="25">
        <v>1608</v>
      </c>
      <c r="U199" s="25">
        <v>821</v>
      </c>
      <c r="V199" s="25">
        <v>155</v>
      </c>
    </row>
    <row r="200" spans="1:22" x14ac:dyDescent="0.2">
      <c r="A200" s="9">
        <v>1996</v>
      </c>
      <c r="B200" s="20" t="s">
        <v>1593</v>
      </c>
      <c r="C200" s="20"/>
      <c r="D200" s="19">
        <v>2380</v>
      </c>
      <c r="E200" s="27"/>
      <c r="F200" s="25">
        <v>51</v>
      </c>
      <c r="G200" s="25">
        <v>579</v>
      </c>
      <c r="H200" s="25">
        <v>310</v>
      </c>
      <c r="I200" s="25">
        <v>863</v>
      </c>
      <c r="J200" s="25">
        <v>577</v>
      </c>
      <c r="N200" s="9">
        <v>2002</v>
      </c>
      <c r="O200" s="20" t="s">
        <v>1604</v>
      </c>
      <c r="P200" s="25">
        <v>138</v>
      </c>
      <c r="Q200" s="28">
        <f t="shared" ref="Q200:Q216" si="1">P200-R200-S200-T200-U200-V200</f>
        <v>31</v>
      </c>
      <c r="R200" s="25">
        <v>56</v>
      </c>
      <c r="S200" s="25">
        <v>27</v>
      </c>
      <c r="T200" s="25">
        <v>1</v>
      </c>
      <c r="U200" s="25">
        <v>20</v>
      </c>
      <c r="V200" s="25">
        <v>3</v>
      </c>
    </row>
    <row r="201" spans="1:22" x14ac:dyDescent="0.2">
      <c r="A201" s="9">
        <v>2007</v>
      </c>
      <c r="B201" s="3" t="s">
        <v>1589</v>
      </c>
      <c r="C201" s="3"/>
      <c r="D201" s="12">
        <v>24310</v>
      </c>
      <c r="E201" s="23">
        <v>579</v>
      </c>
      <c r="F201" s="12">
        <v>9454</v>
      </c>
      <c r="G201" s="12">
        <v>12530</v>
      </c>
      <c r="H201" s="12">
        <v>730</v>
      </c>
      <c r="I201" s="12">
        <v>887</v>
      </c>
      <c r="J201" s="12">
        <v>130</v>
      </c>
      <c r="N201" s="9">
        <v>2001</v>
      </c>
      <c r="O201" s="3" t="s">
        <v>1605</v>
      </c>
      <c r="P201" s="25">
        <v>1049</v>
      </c>
      <c r="Q201" s="28">
        <f t="shared" si="1"/>
        <v>118</v>
      </c>
      <c r="R201" s="25">
        <v>456</v>
      </c>
      <c r="S201" s="25">
        <v>190</v>
      </c>
      <c r="T201" s="25">
        <v>47</v>
      </c>
      <c r="U201" s="25">
        <v>100</v>
      </c>
      <c r="V201" s="25">
        <v>138</v>
      </c>
    </row>
    <row r="202" spans="1:22" x14ac:dyDescent="0.2">
      <c r="A202" s="9">
        <v>2006</v>
      </c>
      <c r="B202" s="3" t="s">
        <v>1589</v>
      </c>
      <c r="C202" s="3"/>
      <c r="D202" s="18">
        <f>ROUND(P202*394503/459975,0)</f>
        <v>6415</v>
      </c>
      <c r="E202" s="22">
        <f>ROUND(Q202*394503/459975,0)</f>
        <v>9</v>
      </c>
      <c r="F202" s="18">
        <f>D202-E202-SUM(G202:J202)</f>
        <v>1089</v>
      </c>
      <c r="G202" s="18">
        <f>ROUND(S202*394503/459975,0)</f>
        <v>2938</v>
      </c>
      <c r="H202" s="18">
        <f>ROUND(T202*394503/459975,0)</f>
        <v>755</v>
      </c>
      <c r="I202" s="18">
        <f>ROUND(U202*394503/459975,0)</f>
        <v>1109</v>
      </c>
      <c r="J202" s="18">
        <f>ROUND(V202*394503/459975,0)</f>
        <v>515</v>
      </c>
      <c r="K202" s="20"/>
      <c r="N202" s="9">
        <v>2001</v>
      </c>
      <c r="O202" s="20" t="s">
        <v>1574</v>
      </c>
      <c r="P202" s="25">
        <v>7480</v>
      </c>
      <c r="Q202" s="28">
        <f t="shared" si="1"/>
        <v>11</v>
      </c>
      <c r="R202" s="25">
        <v>1269</v>
      </c>
      <c r="S202" s="25">
        <v>3426</v>
      </c>
      <c r="T202" s="25">
        <v>880</v>
      </c>
      <c r="U202" s="25">
        <v>1293</v>
      </c>
      <c r="V202" s="25">
        <v>601</v>
      </c>
    </row>
    <row r="203" spans="1:22" x14ac:dyDescent="0.2">
      <c r="A203" s="9">
        <v>2005</v>
      </c>
      <c r="B203" s="3" t="s">
        <v>1589</v>
      </c>
      <c r="C203" s="3"/>
      <c r="D203" s="18">
        <f>ROUND(P203*398345/464125,0)</f>
        <v>4990</v>
      </c>
      <c r="E203" s="22">
        <f>ROUND(Q203*398345/464125,0)</f>
        <v>32</v>
      </c>
      <c r="F203" s="18">
        <f>D203-E203-SUM(G203:J203)</f>
        <v>554</v>
      </c>
      <c r="G203" s="18">
        <f>ROUND(S203*398345/464125,0)</f>
        <v>2083</v>
      </c>
      <c r="H203" s="18">
        <f>ROUND(T203*398345/464125,0)</f>
        <v>737</v>
      </c>
      <c r="I203" s="18">
        <f>ROUND(U203*398345/464125,0)</f>
        <v>982</v>
      </c>
      <c r="J203" s="18">
        <f>ROUND(V203*398345/464125,0)</f>
        <v>602</v>
      </c>
      <c r="K203" s="20"/>
      <c r="N203" s="9">
        <v>2001</v>
      </c>
      <c r="O203" s="20" t="s">
        <v>1577</v>
      </c>
      <c r="P203" s="25">
        <v>5814</v>
      </c>
      <c r="Q203" s="28">
        <f t="shared" si="1"/>
        <v>37</v>
      </c>
      <c r="R203" s="25">
        <v>646</v>
      </c>
      <c r="S203" s="25">
        <v>2427</v>
      </c>
      <c r="T203" s="25">
        <v>859</v>
      </c>
      <c r="U203" s="25">
        <v>1144</v>
      </c>
      <c r="V203" s="25">
        <v>701</v>
      </c>
    </row>
    <row r="204" spans="1:22" x14ac:dyDescent="0.2">
      <c r="A204" s="9">
        <v>2004</v>
      </c>
      <c r="B204" s="20" t="s">
        <v>1589</v>
      </c>
      <c r="C204" s="20"/>
      <c r="D204" s="19">
        <v>26140</v>
      </c>
      <c r="E204" s="29">
        <v>382</v>
      </c>
      <c r="F204" s="19">
        <v>7622</v>
      </c>
      <c r="G204" s="19">
        <v>15622</v>
      </c>
      <c r="H204" s="19">
        <v>1285</v>
      </c>
      <c r="I204" s="19">
        <v>1125</v>
      </c>
      <c r="J204" s="19">
        <v>104</v>
      </c>
      <c r="K204" s="20"/>
      <c r="N204" s="9">
        <v>2001</v>
      </c>
      <c r="O204" s="20" t="s">
        <v>1571</v>
      </c>
      <c r="P204" s="25">
        <v>8316</v>
      </c>
      <c r="Q204" s="28">
        <f t="shared" si="1"/>
        <v>34</v>
      </c>
      <c r="R204" s="25">
        <v>1180</v>
      </c>
      <c r="S204" s="25">
        <v>3634</v>
      </c>
      <c r="T204" s="25">
        <v>1686</v>
      </c>
      <c r="U204" s="25">
        <v>935</v>
      </c>
      <c r="V204" s="25">
        <v>847</v>
      </c>
    </row>
    <row r="205" spans="1:22" x14ac:dyDescent="0.2">
      <c r="A205" s="9">
        <v>2003</v>
      </c>
      <c r="B205" s="20" t="s">
        <v>1589</v>
      </c>
      <c r="C205" s="20"/>
      <c r="D205" s="25">
        <v>26141</v>
      </c>
      <c r="E205" s="28">
        <f>D205-F205-G205-H205-I205-J205</f>
        <v>302</v>
      </c>
      <c r="F205" s="25">
        <v>5629</v>
      </c>
      <c r="G205" s="25">
        <v>16964</v>
      </c>
      <c r="H205" s="25">
        <v>1777</v>
      </c>
      <c r="I205" s="25">
        <v>1350</v>
      </c>
      <c r="J205" s="25">
        <v>119</v>
      </c>
      <c r="K205" s="20"/>
      <c r="N205" s="9">
        <v>2001</v>
      </c>
      <c r="O205" s="20" t="s">
        <v>1594</v>
      </c>
      <c r="P205" s="25">
        <v>9486</v>
      </c>
      <c r="Q205" s="28">
        <f t="shared" si="1"/>
        <v>31</v>
      </c>
      <c r="R205" s="25">
        <v>1277</v>
      </c>
      <c r="S205" s="25">
        <v>3109</v>
      </c>
      <c r="T205" s="25">
        <v>1625</v>
      </c>
      <c r="U205" s="25">
        <v>2623</v>
      </c>
      <c r="V205" s="25">
        <v>821</v>
      </c>
    </row>
    <row r="206" spans="1:22" x14ac:dyDescent="0.2">
      <c r="A206" s="9">
        <v>2002</v>
      </c>
      <c r="B206" s="20" t="s">
        <v>1589</v>
      </c>
      <c r="C206" s="20"/>
      <c r="D206" s="25">
        <v>27136</v>
      </c>
      <c r="E206" s="28">
        <f>D206-F206-G206-H206-I206-J206</f>
        <v>247</v>
      </c>
      <c r="F206" s="25">
        <v>4918</v>
      </c>
      <c r="G206" s="25">
        <v>18279</v>
      </c>
      <c r="H206" s="25">
        <v>2046</v>
      </c>
      <c r="I206" s="25">
        <v>1443</v>
      </c>
      <c r="J206" s="25">
        <v>203</v>
      </c>
      <c r="K206" s="20"/>
      <c r="N206" s="9">
        <v>2001</v>
      </c>
      <c r="O206" s="20" t="s">
        <v>1578</v>
      </c>
      <c r="P206" s="25">
        <v>28822</v>
      </c>
      <c r="Q206" s="28">
        <f t="shared" si="1"/>
        <v>59</v>
      </c>
      <c r="R206" s="25">
        <v>3253</v>
      </c>
      <c r="S206" s="25">
        <v>12461</v>
      </c>
      <c r="T206" s="25">
        <v>7449</v>
      </c>
      <c r="U206" s="25">
        <v>3623</v>
      </c>
      <c r="V206" s="25">
        <v>1977</v>
      </c>
    </row>
    <row r="207" spans="1:22" x14ac:dyDescent="0.2">
      <c r="A207" s="9">
        <v>2001</v>
      </c>
      <c r="B207" s="20" t="s">
        <v>1589</v>
      </c>
      <c r="C207" s="20"/>
      <c r="D207" s="25">
        <v>30819</v>
      </c>
      <c r="E207" s="28">
        <f>D207-F207-G207-H207-I207-J207</f>
        <v>215</v>
      </c>
      <c r="F207" s="25">
        <v>3899</v>
      </c>
      <c r="G207" s="25">
        <v>18822</v>
      </c>
      <c r="H207" s="25">
        <v>4065</v>
      </c>
      <c r="I207" s="25">
        <v>3370</v>
      </c>
      <c r="J207" s="25">
        <v>448</v>
      </c>
      <c r="K207" s="20"/>
      <c r="N207" s="9">
        <v>2001</v>
      </c>
      <c r="O207" s="20" t="s">
        <v>1579</v>
      </c>
      <c r="P207" s="25">
        <v>16802</v>
      </c>
      <c r="Q207" s="28">
        <f t="shared" si="1"/>
        <v>25</v>
      </c>
      <c r="R207" s="25">
        <v>1236</v>
      </c>
      <c r="S207" s="25">
        <v>5675</v>
      </c>
      <c r="T207" s="25">
        <v>2962</v>
      </c>
      <c r="U207" s="25">
        <v>4711</v>
      </c>
      <c r="V207" s="25">
        <v>2193</v>
      </c>
    </row>
    <row r="208" spans="1:22" x14ac:dyDescent="0.2">
      <c r="A208" s="9">
        <v>2000</v>
      </c>
      <c r="B208" s="20" t="s">
        <v>1589</v>
      </c>
      <c r="C208" s="20"/>
      <c r="D208" s="19">
        <v>29680</v>
      </c>
      <c r="E208" s="29">
        <v>127</v>
      </c>
      <c r="F208" s="19">
        <v>2431</v>
      </c>
      <c r="G208" s="19">
        <v>16437</v>
      </c>
      <c r="H208" s="19">
        <v>4435</v>
      </c>
      <c r="I208" s="19">
        <v>5269</v>
      </c>
      <c r="J208" s="19">
        <v>981</v>
      </c>
      <c r="K208" s="20"/>
      <c r="N208" s="9">
        <v>2001</v>
      </c>
      <c r="O208" s="20" t="s">
        <v>1573</v>
      </c>
      <c r="P208" s="25">
        <v>15424</v>
      </c>
      <c r="Q208" s="28">
        <f t="shared" si="1"/>
        <v>98</v>
      </c>
      <c r="R208" s="25">
        <v>1682</v>
      </c>
      <c r="S208" s="25">
        <v>4892</v>
      </c>
      <c r="T208" s="25">
        <v>3308</v>
      </c>
      <c r="U208" s="25">
        <v>4421</v>
      </c>
      <c r="V208" s="25">
        <v>1023</v>
      </c>
    </row>
    <row r="209" spans="1:22" x14ac:dyDescent="0.2">
      <c r="A209" s="9">
        <v>1996</v>
      </c>
      <c r="B209" s="20" t="s">
        <v>1589</v>
      </c>
      <c r="C209" s="20"/>
      <c r="D209" s="19">
        <v>29875</v>
      </c>
      <c r="E209" s="27">
        <v>15</v>
      </c>
      <c r="F209" s="25">
        <v>613</v>
      </c>
      <c r="G209" s="25">
        <v>6907</v>
      </c>
      <c r="H209" s="25">
        <v>8660</v>
      </c>
      <c r="I209" s="25">
        <v>9997</v>
      </c>
      <c r="J209" s="25">
        <v>3683</v>
      </c>
      <c r="K209" s="20"/>
      <c r="N209" s="9">
        <v>2001</v>
      </c>
      <c r="O209" s="20" t="s">
        <v>1580</v>
      </c>
      <c r="P209" s="25">
        <v>28001</v>
      </c>
      <c r="Q209" s="28">
        <f t="shared" si="1"/>
        <v>339</v>
      </c>
      <c r="R209" s="25">
        <v>5304</v>
      </c>
      <c r="S209" s="25">
        <v>14707</v>
      </c>
      <c r="T209" s="25">
        <v>2097</v>
      </c>
      <c r="U209" s="25">
        <v>3837</v>
      </c>
      <c r="V209" s="25">
        <v>1717</v>
      </c>
    </row>
    <row r="210" spans="1:22" x14ac:dyDescent="0.2">
      <c r="A210" s="9">
        <v>2007</v>
      </c>
      <c r="B210" s="3" t="s">
        <v>1590</v>
      </c>
      <c r="C210" s="3"/>
      <c r="D210" s="12">
        <v>19684</v>
      </c>
      <c r="E210" s="23">
        <v>126</v>
      </c>
      <c r="F210" s="12">
        <v>9495</v>
      </c>
      <c r="G210" s="12">
        <v>8097</v>
      </c>
      <c r="H210" s="12">
        <v>1005</v>
      </c>
      <c r="I210" s="12">
        <v>776</v>
      </c>
      <c r="J210" s="12">
        <v>185</v>
      </c>
      <c r="K210" s="20"/>
      <c r="N210" s="9">
        <v>2001</v>
      </c>
      <c r="O210" s="20" t="s">
        <v>1575</v>
      </c>
      <c r="P210" s="25">
        <v>13627</v>
      </c>
      <c r="Q210" s="28">
        <f t="shared" si="1"/>
        <v>80</v>
      </c>
      <c r="R210" s="25">
        <v>3602</v>
      </c>
      <c r="S210" s="25">
        <v>6158</v>
      </c>
      <c r="T210" s="25">
        <v>1443</v>
      </c>
      <c r="U210" s="25">
        <v>1610</v>
      </c>
      <c r="V210" s="25">
        <v>734</v>
      </c>
    </row>
    <row r="211" spans="1:22" x14ac:dyDescent="0.2">
      <c r="A211" s="9">
        <v>2006</v>
      </c>
      <c r="B211" s="3" t="s">
        <v>1590</v>
      </c>
      <c r="C211" s="3"/>
      <c r="D211" s="18">
        <f>ROUND(P211*394503/459975,0)</f>
        <v>13798</v>
      </c>
      <c r="E211" s="22">
        <f>ROUND(Q211*394503/459975,0)</f>
        <v>75</v>
      </c>
      <c r="F211" s="18">
        <f>D211-E211-SUM(G211:J211)</f>
        <v>2184</v>
      </c>
      <c r="G211" s="18">
        <f>ROUND(S211*394503/459975,0)</f>
        <v>6382</v>
      </c>
      <c r="H211" s="18">
        <f>ROUND(T211*394503/459975,0)</f>
        <v>1730</v>
      </c>
      <c r="I211" s="18">
        <f>ROUND(U211*394503/459975,0)</f>
        <v>2441</v>
      </c>
      <c r="J211" s="18">
        <f>ROUND(V211*394503/459975,0)</f>
        <v>986</v>
      </c>
      <c r="K211" s="20"/>
      <c r="N211" s="9">
        <v>2001</v>
      </c>
      <c r="O211" s="20" t="s">
        <v>1581</v>
      </c>
      <c r="P211" s="25">
        <v>16088</v>
      </c>
      <c r="Q211" s="28">
        <f t="shared" si="1"/>
        <v>88</v>
      </c>
      <c r="R211" s="25">
        <v>2546</v>
      </c>
      <c r="S211" s="25">
        <v>7441</v>
      </c>
      <c r="T211" s="25">
        <v>2017</v>
      </c>
      <c r="U211" s="25">
        <v>2846</v>
      </c>
      <c r="V211" s="25">
        <v>1150</v>
      </c>
    </row>
    <row r="212" spans="1:22" x14ac:dyDescent="0.2">
      <c r="A212" s="9">
        <v>2005</v>
      </c>
      <c r="B212" s="3" t="s">
        <v>1590</v>
      </c>
      <c r="C212" s="3"/>
      <c r="D212" s="18">
        <f>ROUND(P212*398345/464125,0)</f>
        <v>24276</v>
      </c>
      <c r="E212" s="22">
        <f>ROUND(Q212*398345/464125,0)</f>
        <v>80</v>
      </c>
      <c r="F212" s="18">
        <f>D212-E212-SUM(G212:J212)</f>
        <v>2783</v>
      </c>
      <c r="G212" s="18">
        <f>ROUND(S212*398345/464125,0)</f>
        <v>11448</v>
      </c>
      <c r="H212" s="18">
        <f>ROUND(T212*398345/464125,0)</f>
        <v>1728</v>
      </c>
      <c r="I212" s="18">
        <f>ROUND(U212*398345/464125,0)</f>
        <v>6000</v>
      </c>
      <c r="J212" s="18">
        <f>ROUND(V212*398345/464125,0)</f>
        <v>2237</v>
      </c>
      <c r="K212" s="20"/>
      <c r="N212" s="9">
        <v>2001</v>
      </c>
      <c r="O212" s="20" t="s">
        <v>1582</v>
      </c>
      <c r="P212" s="25">
        <v>28285</v>
      </c>
      <c r="Q212" s="28">
        <f t="shared" si="1"/>
        <v>93</v>
      </c>
      <c r="R212" s="25">
        <v>3243</v>
      </c>
      <c r="S212" s="25">
        <v>13339</v>
      </c>
      <c r="T212" s="25">
        <v>2013</v>
      </c>
      <c r="U212" s="25">
        <v>6991</v>
      </c>
      <c r="V212" s="25">
        <v>2606</v>
      </c>
    </row>
    <row r="213" spans="1:22" x14ac:dyDescent="0.2">
      <c r="A213" s="9">
        <v>2004</v>
      </c>
      <c r="B213" s="20" t="s">
        <v>1590</v>
      </c>
      <c r="C213" s="20"/>
      <c r="D213" s="19">
        <v>19526</v>
      </c>
      <c r="E213" s="29">
        <v>59</v>
      </c>
      <c r="F213" s="19">
        <v>5437</v>
      </c>
      <c r="G213" s="19">
        <v>11487</v>
      </c>
      <c r="H213" s="19">
        <v>1315</v>
      </c>
      <c r="I213" s="19">
        <v>975</v>
      </c>
      <c r="J213" s="19">
        <v>253</v>
      </c>
      <c r="K213" s="20"/>
      <c r="N213" s="9">
        <v>2001</v>
      </c>
      <c r="O213" s="20" t="s">
        <v>1584</v>
      </c>
      <c r="P213" s="25">
        <v>20317</v>
      </c>
      <c r="Q213" s="28">
        <f t="shared" si="1"/>
        <v>19</v>
      </c>
      <c r="R213" s="25">
        <v>2001</v>
      </c>
      <c r="S213" s="25">
        <v>5580</v>
      </c>
      <c r="T213" s="25">
        <v>3910</v>
      </c>
      <c r="U213" s="25">
        <v>6175</v>
      </c>
      <c r="V213" s="25">
        <v>2632</v>
      </c>
    </row>
    <row r="214" spans="1:22" x14ac:dyDescent="0.2">
      <c r="A214" s="9">
        <v>2003</v>
      </c>
      <c r="B214" s="20" t="s">
        <v>1590</v>
      </c>
      <c r="C214" s="20"/>
      <c r="D214" s="25">
        <v>19701</v>
      </c>
      <c r="E214" s="28">
        <f>D214-F214-G214-H214-I214-J214</f>
        <v>50</v>
      </c>
      <c r="F214" s="25">
        <v>3625</v>
      </c>
      <c r="G214" s="25">
        <v>12517</v>
      </c>
      <c r="H214" s="25">
        <v>1824</v>
      </c>
      <c r="I214" s="25">
        <v>1366</v>
      </c>
      <c r="J214" s="25">
        <v>319</v>
      </c>
      <c r="K214" s="20"/>
      <c r="N214" s="9">
        <v>2001</v>
      </c>
      <c r="O214" s="20" t="s">
        <v>1585</v>
      </c>
      <c r="P214" s="25">
        <v>11659</v>
      </c>
      <c r="Q214" s="28">
        <f t="shared" si="1"/>
        <v>25</v>
      </c>
      <c r="R214" s="25">
        <v>1542</v>
      </c>
      <c r="S214" s="25">
        <v>4024</v>
      </c>
      <c r="T214" s="25">
        <v>2411</v>
      </c>
      <c r="U214" s="25">
        <v>2670</v>
      </c>
      <c r="V214" s="25">
        <v>987</v>
      </c>
    </row>
    <row r="215" spans="1:22" x14ac:dyDescent="0.2">
      <c r="A215" s="9">
        <v>2002</v>
      </c>
      <c r="B215" s="20" t="s">
        <v>1590</v>
      </c>
      <c r="C215" s="20"/>
      <c r="D215" s="25">
        <v>19864</v>
      </c>
      <c r="E215" s="28">
        <f>D215-F215-G215-H215-I215-J215</f>
        <v>51</v>
      </c>
      <c r="F215" s="25">
        <v>2790</v>
      </c>
      <c r="G215" s="25">
        <v>12436</v>
      </c>
      <c r="H215" s="25">
        <v>2463</v>
      </c>
      <c r="I215" s="25">
        <v>1755</v>
      </c>
      <c r="J215" s="25">
        <v>369</v>
      </c>
      <c r="K215" s="20"/>
      <c r="N215" s="9">
        <v>2001</v>
      </c>
      <c r="O215" s="20" t="s">
        <v>1583</v>
      </c>
      <c r="P215" s="25">
        <v>20390</v>
      </c>
      <c r="Q215" s="28">
        <f t="shared" si="1"/>
        <v>38</v>
      </c>
      <c r="R215" s="25">
        <v>2110</v>
      </c>
      <c r="S215" s="25">
        <v>8498</v>
      </c>
      <c r="T215" s="25">
        <v>3770</v>
      </c>
      <c r="U215" s="25">
        <v>4430</v>
      </c>
      <c r="V215" s="25">
        <v>1544</v>
      </c>
    </row>
    <row r="216" spans="1:22" x14ac:dyDescent="0.2">
      <c r="A216" s="9">
        <v>2001</v>
      </c>
      <c r="B216" s="20" t="s">
        <v>1590</v>
      </c>
      <c r="C216" s="20"/>
      <c r="D216" s="25">
        <v>22197</v>
      </c>
      <c r="E216" s="28">
        <f>D216-F216-G216-H216-I216-J216</f>
        <v>47</v>
      </c>
      <c r="F216" s="25">
        <v>2311</v>
      </c>
      <c r="G216" s="25">
        <v>12135</v>
      </c>
      <c r="H216" s="25">
        <v>3309</v>
      </c>
      <c r="I216" s="25">
        <v>3166</v>
      </c>
      <c r="J216" s="25">
        <v>1229</v>
      </c>
      <c r="K216" s="20"/>
      <c r="N216" s="9">
        <v>2001</v>
      </c>
      <c r="O216" s="20" t="s">
        <v>1586</v>
      </c>
      <c r="P216" s="25">
        <v>13382</v>
      </c>
      <c r="Q216" s="28">
        <f t="shared" si="1"/>
        <v>29</v>
      </c>
      <c r="R216" s="25">
        <v>1890</v>
      </c>
      <c r="S216" s="25">
        <v>5614</v>
      </c>
      <c r="T216" s="25">
        <v>2689</v>
      </c>
      <c r="U216" s="25">
        <v>2097</v>
      </c>
      <c r="V216" s="25">
        <v>1063</v>
      </c>
    </row>
    <row r="217" spans="1:22" x14ac:dyDescent="0.2">
      <c r="A217" s="9">
        <v>2000</v>
      </c>
      <c r="B217" s="20" t="s">
        <v>1590</v>
      </c>
      <c r="C217" s="20"/>
      <c r="D217" s="19">
        <v>22281</v>
      </c>
      <c r="E217" s="29">
        <v>42</v>
      </c>
      <c r="F217" s="19">
        <v>1938</v>
      </c>
      <c r="G217" s="19">
        <v>11546</v>
      </c>
      <c r="H217" s="19">
        <v>4402</v>
      </c>
      <c r="I217" s="19">
        <v>2981</v>
      </c>
      <c r="J217" s="19">
        <v>1372</v>
      </c>
      <c r="K217" s="20"/>
      <c r="N217" s="9">
        <v>2001</v>
      </c>
      <c r="O217" s="20" t="s">
        <v>1587</v>
      </c>
      <c r="P217" s="25">
        <v>28298</v>
      </c>
      <c r="Q217" s="28">
        <v>172</v>
      </c>
      <c r="R217" s="25">
        <v>5910</v>
      </c>
      <c r="S217" s="25">
        <v>12272</v>
      </c>
      <c r="T217" s="25">
        <v>5298</v>
      </c>
      <c r="U217" s="25">
        <v>3399</v>
      </c>
      <c r="V217" s="25">
        <v>1247</v>
      </c>
    </row>
    <row r="218" spans="1:22" x14ac:dyDescent="0.2">
      <c r="A218" s="9">
        <v>1996</v>
      </c>
      <c r="B218" s="20" t="s">
        <v>1590</v>
      </c>
      <c r="C218" s="20"/>
      <c r="D218" s="19">
        <v>21893</v>
      </c>
      <c r="E218" s="27">
        <v>30</v>
      </c>
      <c r="F218" s="25">
        <v>755</v>
      </c>
      <c r="G218" s="25">
        <v>8734</v>
      </c>
      <c r="H218" s="25">
        <v>5905</v>
      </c>
      <c r="I218" s="25">
        <v>4533</v>
      </c>
      <c r="J218" s="25">
        <v>1936</v>
      </c>
      <c r="K218" s="20"/>
      <c r="N218" s="9">
        <v>2001</v>
      </c>
      <c r="O218" s="20" t="s">
        <v>1588</v>
      </c>
      <c r="P218" s="25">
        <v>23297</v>
      </c>
      <c r="Q218" s="28">
        <v>79</v>
      </c>
      <c r="R218" s="25">
        <f>P218-Q218-S218-T218-U218-V218</f>
        <v>3341</v>
      </c>
      <c r="S218" s="25">
        <v>10927</v>
      </c>
      <c r="T218" s="25">
        <v>4502</v>
      </c>
      <c r="U218" s="25">
        <v>3654</v>
      </c>
      <c r="V218" s="25">
        <v>794</v>
      </c>
    </row>
    <row r="219" spans="1:22" x14ac:dyDescent="0.2">
      <c r="A219" s="9">
        <v>2007</v>
      </c>
      <c r="B219" s="3" t="s">
        <v>1600</v>
      </c>
      <c r="C219" s="3"/>
      <c r="D219" s="12">
        <v>7717</v>
      </c>
      <c r="E219" s="23">
        <v>38</v>
      </c>
      <c r="F219" s="12">
        <v>3457</v>
      </c>
      <c r="G219" s="12">
        <v>3241</v>
      </c>
      <c r="H219" s="12">
        <v>503</v>
      </c>
      <c r="I219" s="12">
        <v>348</v>
      </c>
      <c r="J219" s="12">
        <v>130</v>
      </c>
      <c r="K219" s="20"/>
      <c r="N219" s="9">
        <v>2001</v>
      </c>
      <c r="O219" s="20" t="s">
        <v>1589</v>
      </c>
      <c r="P219" s="25">
        <v>30819</v>
      </c>
      <c r="Q219" s="28">
        <f t="shared" ref="Q219:Q227" si="2">P219-R219-S219-T219-U219-V219</f>
        <v>215</v>
      </c>
      <c r="R219" s="25">
        <v>3899</v>
      </c>
      <c r="S219" s="25">
        <v>18822</v>
      </c>
      <c r="T219" s="25">
        <v>4065</v>
      </c>
      <c r="U219" s="25">
        <v>3370</v>
      </c>
      <c r="V219" s="25">
        <v>448</v>
      </c>
    </row>
    <row r="220" spans="1:22" x14ac:dyDescent="0.2">
      <c r="A220" s="9">
        <v>2006</v>
      </c>
      <c r="B220" s="3" t="s">
        <v>1600</v>
      </c>
      <c r="C220" s="3"/>
      <c r="D220" s="18">
        <f>ROUND(P220*394503/459975,0)</f>
        <v>19038</v>
      </c>
      <c r="E220" s="22">
        <f>ROUND(Q220*394503/459975,0)</f>
        <v>40</v>
      </c>
      <c r="F220" s="18">
        <f>D220-E220-SUM(G220:J220)</f>
        <v>1983</v>
      </c>
      <c r="G220" s="18">
        <f>ROUND(S220*394503/459975,0)</f>
        <v>10408</v>
      </c>
      <c r="H220" s="18">
        <f>ROUND(T220*394503/459975,0)</f>
        <v>2838</v>
      </c>
      <c r="I220" s="18">
        <f>ROUND(U220*394503/459975,0)</f>
        <v>2715</v>
      </c>
      <c r="J220" s="18">
        <f>ROUND(V220*394503/459975,0)</f>
        <v>1054</v>
      </c>
      <c r="K220" s="20"/>
      <c r="N220" s="9">
        <v>2001</v>
      </c>
      <c r="O220" s="20" t="s">
        <v>1590</v>
      </c>
      <c r="P220" s="25">
        <v>22197</v>
      </c>
      <c r="Q220" s="28">
        <f t="shared" si="2"/>
        <v>47</v>
      </c>
      <c r="R220" s="25">
        <v>2311</v>
      </c>
      <c r="S220" s="25">
        <v>12135</v>
      </c>
      <c r="T220" s="25">
        <v>3309</v>
      </c>
      <c r="U220" s="25">
        <v>3166</v>
      </c>
      <c r="V220" s="25">
        <v>1229</v>
      </c>
    </row>
    <row r="221" spans="1:22" x14ac:dyDescent="0.2">
      <c r="A221" s="9">
        <v>2005</v>
      </c>
      <c r="B221" s="3" t="s">
        <v>1600</v>
      </c>
      <c r="C221" s="3"/>
      <c r="D221" s="18">
        <f>ROUND(P221*398345/464125,0)</f>
        <v>28735</v>
      </c>
      <c r="E221" s="22">
        <f>ROUND(Q221*398345/464125,0)</f>
        <v>420</v>
      </c>
      <c r="F221" s="18">
        <f>D221-E221-SUM(G221:J221)</f>
        <v>2863</v>
      </c>
      <c r="G221" s="18">
        <f>ROUND(S221*398345/464125,0)</f>
        <v>11946</v>
      </c>
      <c r="H221" s="18">
        <f>ROUND(T221*398345/464125,0)</f>
        <v>7719</v>
      </c>
      <c r="I221" s="18">
        <f>ROUND(U221*398345/464125,0)</f>
        <v>4412</v>
      </c>
      <c r="J221" s="18">
        <f>ROUND(V221*398345/464125,0)</f>
        <v>1375</v>
      </c>
      <c r="K221" s="20"/>
      <c r="N221" s="9">
        <v>2001</v>
      </c>
      <c r="O221" s="20" t="s">
        <v>1591</v>
      </c>
      <c r="P221" s="25">
        <v>33480</v>
      </c>
      <c r="Q221" s="28">
        <f t="shared" si="2"/>
        <v>489</v>
      </c>
      <c r="R221" s="25">
        <v>3336</v>
      </c>
      <c r="S221" s="25">
        <v>13919</v>
      </c>
      <c r="T221" s="25">
        <v>8994</v>
      </c>
      <c r="U221" s="25">
        <v>5140</v>
      </c>
      <c r="V221" s="25">
        <v>1602</v>
      </c>
    </row>
    <row r="222" spans="1:22" x14ac:dyDescent="0.2">
      <c r="A222" s="9">
        <v>2004</v>
      </c>
      <c r="B222" s="20" t="s">
        <v>1600</v>
      </c>
      <c r="C222" s="20"/>
      <c r="D222" s="19">
        <v>7774</v>
      </c>
      <c r="E222" s="29">
        <v>5</v>
      </c>
      <c r="F222" s="19">
        <v>2353</v>
      </c>
      <c r="G222" s="19">
        <v>3985</v>
      </c>
      <c r="H222" s="19">
        <v>844</v>
      </c>
      <c r="I222" s="19">
        <v>406</v>
      </c>
      <c r="J222" s="19">
        <v>181</v>
      </c>
      <c r="K222" s="20"/>
      <c r="N222" s="9">
        <v>2001</v>
      </c>
      <c r="O222" s="20" t="s">
        <v>1592</v>
      </c>
      <c r="P222" s="25">
        <v>14902</v>
      </c>
      <c r="Q222" s="28">
        <f t="shared" si="2"/>
        <v>101</v>
      </c>
      <c r="R222" s="25">
        <v>2168</v>
      </c>
      <c r="S222" s="25">
        <v>6895</v>
      </c>
      <c r="T222" s="25">
        <v>2240</v>
      </c>
      <c r="U222" s="25">
        <v>2476</v>
      </c>
      <c r="V222" s="25">
        <v>1022</v>
      </c>
    </row>
    <row r="223" spans="1:22" x14ac:dyDescent="0.2">
      <c r="A223" s="9">
        <v>2003</v>
      </c>
      <c r="B223" s="20" t="s">
        <v>1600</v>
      </c>
      <c r="C223" s="20"/>
      <c r="D223" s="25">
        <v>7719</v>
      </c>
      <c r="E223" s="28">
        <f>D223-F223-G223-H223-I223-J223</f>
        <v>13</v>
      </c>
      <c r="F223" s="25">
        <v>1850</v>
      </c>
      <c r="G223" s="25">
        <v>4224</v>
      </c>
      <c r="H223" s="25">
        <v>993</v>
      </c>
      <c r="I223" s="25">
        <v>456</v>
      </c>
      <c r="J223" s="25">
        <v>183</v>
      </c>
      <c r="K223" s="20"/>
      <c r="N223" s="9">
        <v>2001</v>
      </c>
      <c r="O223" s="20" t="s">
        <v>1593</v>
      </c>
      <c r="P223" s="25">
        <v>2635</v>
      </c>
      <c r="Q223" s="28">
        <f t="shared" si="2"/>
        <v>10</v>
      </c>
      <c r="R223" s="25">
        <v>316</v>
      </c>
      <c r="S223" s="25">
        <v>906</v>
      </c>
      <c r="T223" s="25">
        <v>293</v>
      </c>
      <c r="U223" s="25">
        <v>852</v>
      </c>
      <c r="V223" s="25">
        <v>258</v>
      </c>
    </row>
    <row r="224" spans="1:22" x14ac:dyDescent="0.2">
      <c r="A224" s="9">
        <v>2002</v>
      </c>
      <c r="B224" s="20" t="s">
        <v>1600</v>
      </c>
      <c r="C224" s="20"/>
      <c r="D224" s="25">
        <v>7677</v>
      </c>
      <c r="E224" s="28">
        <f>D224-F224-G224-H224-I224-J224</f>
        <v>7</v>
      </c>
      <c r="F224" s="25">
        <v>1460</v>
      </c>
      <c r="G224" s="25">
        <v>4151</v>
      </c>
      <c r="H224" s="25">
        <v>1231</v>
      </c>
      <c r="I224" s="25">
        <v>593</v>
      </c>
      <c r="J224" s="25">
        <v>235</v>
      </c>
      <c r="K224" s="20"/>
      <c r="N224" s="9">
        <v>2001</v>
      </c>
      <c r="O224" s="20" t="s">
        <v>1576</v>
      </c>
      <c r="P224" s="25">
        <v>26414</v>
      </c>
      <c r="Q224" s="28">
        <f t="shared" si="2"/>
        <v>97</v>
      </c>
      <c r="R224" s="25">
        <v>2694</v>
      </c>
      <c r="S224" s="25">
        <v>9271</v>
      </c>
      <c r="T224" s="25">
        <v>6410</v>
      </c>
      <c r="U224" s="25">
        <v>5761</v>
      </c>
      <c r="V224" s="25">
        <v>2181</v>
      </c>
    </row>
    <row r="225" spans="1:22" x14ac:dyDescent="0.2">
      <c r="A225" s="9">
        <v>2001</v>
      </c>
      <c r="B225" s="20" t="s">
        <v>1600</v>
      </c>
      <c r="C225" s="20"/>
      <c r="D225" s="25">
        <v>8836</v>
      </c>
      <c r="E225" s="27">
        <v>8</v>
      </c>
      <c r="F225" s="25">
        <v>1103</v>
      </c>
      <c r="G225" s="25">
        <v>3982</v>
      </c>
      <c r="H225" s="25">
        <v>1871</v>
      </c>
      <c r="I225" s="25">
        <v>1502</v>
      </c>
      <c r="J225" s="25">
        <v>370</v>
      </c>
      <c r="K225" s="20"/>
      <c r="N225" s="9">
        <v>2001</v>
      </c>
      <c r="O225" s="20" t="s">
        <v>1595</v>
      </c>
      <c r="P225" s="25">
        <v>10559</v>
      </c>
      <c r="Q225" s="28">
        <f t="shared" si="2"/>
        <v>13</v>
      </c>
      <c r="R225" s="25">
        <v>775</v>
      </c>
      <c r="S225" s="25">
        <v>3730</v>
      </c>
      <c r="T225" s="25">
        <v>3066</v>
      </c>
      <c r="U225" s="25">
        <v>2043</v>
      </c>
      <c r="V225" s="25">
        <v>932</v>
      </c>
    </row>
    <row r="226" spans="1:22" x14ac:dyDescent="0.2">
      <c r="A226" s="9">
        <v>2000</v>
      </c>
      <c r="B226" s="20" t="s">
        <v>1600</v>
      </c>
      <c r="C226" s="20"/>
      <c r="D226" s="19">
        <v>8575</v>
      </c>
      <c r="E226" s="29">
        <v>13</v>
      </c>
      <c r="F226" s="19">
        <v>908</v>
      </c>
      <c r="G226" s="19">
        <v>3660</v>
      </c>
      <c r="H226" s="19">
        <v>1827</v>
      </c>
      <c r="I226" s="19">
        <v>1336</v>
      </c>
      <c r="J226" s="19">
        <v>831</v>
      </c>
      <c r="K226" s="20"/>
      <c r="N226" s="9">
        <v>2001</v>
      </c>
      <c r="O226" s="20" t="s">
        <v>1572</v>
      </c>
      <c r="P226" s="25">
        <v>12553</v>
      </c>
      <c r="Q226" s="28">
        <f t="shared" si="2"/>
        <v>16</v>
      </c>
      <c r="R226" s="25">
        <v>1066</v>
      </c>
      <c r="S226" s="25">
        <v>4406</v>
      </c>
      <c r="T226" s="25">
        <v>3588</v>
      </c>
      <c r="U226" s="25">
        <v>2224</v>
      </c>
      <c r="V226" s="25">
        <v>1253</v>
      </c>
    </row>
    <row r="227" spans="1:22" x14ac:dyDescent="0.2">
      <c r="A227" s="9">
        <v>1996</v>
      </c>
      <c r="B227" s="20" t="s">
        <v>1600</v>
      </c>
      <c r="C227" s="20"/>
      <c r="D227" s="19">
        <v>8562</v>
      </c>
      <c r="E227" s="27">
        <v>4</v>
      </c>
      <c r="F227" s="25">
        <v>345</v>
      </c>
      <c r="G227" s="25">
        <v>2135</v>
      </c>
      <c r="H227" s="25">
        <v>2140</v>
      </c>
      <c r="I227" s="25">
        <v>2653</v>
      </c>
      <c r="J227" s="25">
        <v>1285</v>
      </c>
      <c r="K227" s="20"/>
      <c r="N227" s="9">
        <v>2001</v>
      </c>
      <c r="O227" s="20" t="s">
        <v>1596</v>
      </c>
      <c r="P227" s="25">
        <v>1174</v>
      </c>
      <c r="Q227" s="28">
        <f t="shared" si="2"/>
        <v>0</v>
      </c>
      <c r="R227" s="25">
        <v>70</v>
      </c>
      <c r="S227" s="25">
        <v>322</v>
      </c>
      <c r="T227" s="25">
        <v>385</v>
      </c>
      <c r="U227" s="25">
        <v>112</v>
      </c>
      <c r="V227" s="25">
        <v>285</v>
      </c>
    </row>
    <row r="228" spans="1:22" x14ac:dyDescent="0.2">
      <c r="A228" s="9">
        <v>2007</v>
      </c>
      <c r="B228" s="3" t="s">
        <v>1585</v>
      </c>
      <c r="C228" s="3"/>
      <c r="D228" s="12">
        <v>9808</v>
      </c>
      <c r="E228" s="12">
        <v>87</v>
      </c>
      <c r="F228" s="12">
        <v>4879</v>
      </c>
      <c r="G228" s="12">
        <v>3574</v>
      </c>
      <c r="H228" s="12">
        <v>375</v>
      </c>
      <c r="I228" s="12">
        <v>654</v>
      </c>
      <c r="J228" s="12">
        <v>239</v>
      </c>
      <c r="K228" s="20"/>
      <c r="N228" s="9">
        <v>2001</v>
      </c>
      <c r="O228" s="20" t="s">
        <v>1599</v>
      </c>
      <c r="P228" s="25">
        <v>13068</v>
      </c>
      <c r="Q228" s="25">
        <v>38</v>
      </c>
      <c r="R228" s="25">
        <v>1631</v>
      </c>
      <c r="S228" s="25">
        <v>6406</v>
      </c>
      <c r="T228" s="25">
        <v>2937</v>
      </c>
      <c r="U228" s="25">
        <v>1397</v>
      </c>
      <c r="V228" s="25">
        <v>659</v>
      </c>
    </row>
    <row r="229" spans="1:22" x14ac:dyDescent="0.2">
      <c r="A229" s="9">
        <v>2006</v>
      </c>
      <c r="B229" s="3" t="s">
        <v>1585</v>
      </c>
      <c r="C229" s="3"/>
      <c r="D229" s="18">
        <f>ROUND(P229*394503/459975,0)</f>
        <v>7578</v>
      </c>
      <c r="E229" s="18">
        <f>ROUND(Q229*394503/459975,0)</f>
        <v>7</v>
      </c>
      <c r="F229" s="18">
        <f>D229-E229-SUM(G229:J229)</f>
        <v>946</v>
      </c>
      <c r="G229" s="18">
        <f>ROUND(S229*394503/459975,0)</f>
        <v>3415</v>
      </c>
      <c r="H229" s="18">
        <f>ROUND(T229*394503/459975,0)</f>
        <v>1605</v>
      </c>
      <c r="I229" s="18">
        <f>ROUND(U229*394503/459975,0)</f>
        <v>1288</v>
      </c>
      <c r="J229" s="18">
        <f>ROUND(V229*394503/459975,0)</f>
        <v>317</v>
      </c>
      <c r="K229" s="20"/>
      <c r="N229" s="9">
        <v>2001</v>
      </c>
      <c r="O229" s="20" t="s">
        <v>1600</v>
      </c>
      <c r="P229" s="25">
        <v>8836</v>
      </c>
      <c r="Q229" s="25">
        <v>8</v>
      </c>
      <c r="R229" s="25">
        <v>1103</v>
      </c>
      <c r="S229" s="25">
        <v>3982</v>
      </c>
      <c r="T229" s="25">
        <v>1871</v>
      </c>
      <c r="U229" s="25">
        <v>1502</v>
      </c>
      <c r="V229" s="25">
        <v>370</v>
      </c>
    </row>
    <row r="230" spans="1:22" x14ac:dyDescent="0.2">
      <c r="A230" s="9">
        <v>2005</v>
      </c>
      <c r="B230" s="3" t="s">
        <v>1585</v>
      </c>
      <c r="C230" s="3"/>
      <c r="D230" s="18">
        <f>ROUND(P230*398345/464125,0)</f>
        <v>2841</v>
      </c>
      <c r="E230" s="18">
        <f>ROUND(Q230*398345/464125,0)</f>
        <v>6</v>
      </c>
      <c r="F230" s="18">
        <f>D230-E230-SUM(G230:J230)</f>
        <v>314</v>
      </c>
      <c r="G230" s="18">
        <f>ROUND(S230*398345/464125,0)</f>
        <v>1310</v>
      </c>
      <c r="H230" s="18">
        <f>ROUND(T230*398345/464125,0)</f>
        <v>456</v>
      </c>
      <c r="I230" s="18">
        <f>ROUND(U230*398345/464125,0)</f>
        <v>558</v>
      </c>
      <c r="J230" s="18">
        <f>ROUND(V230*398345/464125,0)</f>
        <v>197</v>
      </c>
      <c r="K230" s="20"/>
      <c r="N230" s="9">
        <v>2001</v>
      </c>
      <c r="O230" s="20" t="s">
        <v>1602</v>
      </c>
      <c r="P230" s="25">
        <v>3310</v>
      </c>
      <c r="Q230" s="25">
        <v>7</v>
      </c>
      <c r="R230" s="25">
        <v>367</v>
      </c>
      <c r="S230" s="25">
        <v>1526</v>
      </c>
      <c r="T230" s="25">
        <v>531</v>
      </c>
      <c r="U230" s="25">
        <v>650</v>
      </c>
      <c r="V230" s="25">
        <v>229</v>
      </c>
    </row>
    <row r="231" spans="1:22" x14ac:dyDescent="0.2">
      <c r="A231" s="9">
        <v>2004</v>
      </c>
      <c r="B231" s="20" t="s">
        <v>1585</v>
      </c>
      <c r="C231" s="20"/>
      <c r="D231" s="19">
        <v>9670</v>
      </c>
      <c r="E231" s="19">
        <v>48</v>
      </c>
      <c r="F231" s="19">
        <v>2814</v>
      </c>
      <c r="G231" s="19">
        <v>4173</v>
      </c>
      <c r="H231" s="19">
        <v>999</v>
      </c>
      <c r="I231" s="19">
        <v>1268</v>
      </c>
      <c r="J231" s="19">
        <v>368</v>
      </c>
      <c r="K231" s="20"/>
      <c r="N231" s="9">
        <v>2001</v>
      </c>
      <c r="O231" s="20" t="s">
        <v>1601</v>
      </c>
      <c r="P231" s="25">
        <v>3964</v>
      </c>
      <c r="Q231" s="25">
        <v>13</v>
      </c>
      <c r="R231" s="25">
        <v>232</v>
      </c>
      <c r="S231" s="25">
        <v>1668</v>
      </c>
      <c r="T231" s="25">
        <v>943</v>
      </c>
      <c r="U231" s="25">
        <v>630</v>
      </c>
      <c r="V231" s="25">
        <v>478</v>
      </c>
    </row>
    <row r="232" spans="1:22" x14ac:dyDescent="0.2">
      <c r="A232" s="9">
        <v>2003</v>
      </c>
      <c r="B232" s="20" t="s">
        <v>1585</v>
      </c>
      <c r="C232" s="20"/>
      <c r="D232" s="25">
        <v>9638</v>
      </c>
      <c r="E232" s="26">
        <f>D232-F232-G232-H232-I232-J232</f>
        <v>34</v>
      </c>
      <c r="F232" s="25">
        <v>2210</v>
      </c>
      <c r="G232" s="25">
        <v>4083</v>
      </c>
      <c r="H232" s="25">
        <v>1348</v>
      </c>
      <c r="I232" s="25">
        <v>1565</v>
      </c>
      <c r="J232" s="25">
        <v>398</v>
      </c>
      <c r="K232" s="20"/>
      <c r="N232" s="9">
        <v>2001</v>
      </c>
      <c r="O232" s="20" t="s">
        <v>1603</v>
      </c>
      <c r="P232" s="25">
        <v>9732</v>
      </c>
      <c r="Q232" s="25">
        <v>32</v>
      </c>
      <c r="R232" s="25">
        <v>1069</v>
      </c>
      <c r="S232" s="25">
        <v>4679</v>
      </c>
      <c r="T232" s="25">
        <v>1625</v>
      </c>
      <c r="U232" s="25">
        <v>2119</v>
      </c>
      <c r="V232" s="25">
        <v>208</v>
      </c>
    </row>
    <row r="233" spans="1:22" x14ac:dyDescent="0.2">
      <c r="A233" s="9">
        <v>2002</v>
      </c>
      <c r="B233" s="20" t="s">
        <v>1585</v>
      </c>
      <c r="C233" s="20"/>
      <c r="D233" s="25">
        <v>9584</v>
      </c>
      <c r="E233" s="26">
        <f>D233-F233-G233-H233-I233-J233</f>
        <v>27</v>
      </c>
      <c r="F233" s="25">
        <v>1823</v>
      </c>
      <c r="G233" s="25">
        <v>3913</v>
      </c>
      <c r="H233" s="25">
        <v>1649</v>
      </c>
      <c r="I233" s="25">
        <v>1754</v>
      </c>
      <c r="J233" s="25">
        <v>418</v>
      </c>
      <c r="K233" s="20"/>
      <c r="N233" s="9">
        <v>2001</v>
      </c>
      <c r="O233" s="20" t="s">
        <v>1604</v>
      </c>
      <c r="P233" s="25">
        <v>222</v>
      </c>
      <c r="Q233" s="25">
        <v>33</v>
      </c>
      <c r="R233" s="25">
        <v>57</v>
      </c>
      <c r="S233" s="25" t="s">
        <v>226</v>
      </c>
      <c r="T233" s="25">
        <v>9</v>
      </c>
      <c r="U233" s="25">
        <v>56</v>
      </c>
      <c r="V233" s="25">
        <v>37</v>
      </c>
    </row>
    <row r="234" spans="1:22" x14ac:dyDescent="0.2">
      <c r="A234" s="9">
        <v>2001</v>
      </c>
      <c r="B234" s="20" t="s">
        <v>1585</v>
      </c>
      <c r="C234" s="20"/>
      <c r="D234" s="25">
        <v>11659</v>
      </c>
      <c r="E234" s="26">
        <f>D234-F234-G234-H234-I234-J234</f>
        <v>25</v>
      </c>
      <c r="F234" s="25">
        <v>1542</v>
      </c>
      <c r="G234" s="25">
        <v>4024</v>
      </c>
      <c r="H234" s="25">
        <v>2411</v>
      </c>
      <c r="I234" s="25">
        <v>2670</v>
      </c>
      <c r="J234" s="25">
        <v>987</v>
      </c>
      <c r="K234" s="20"/>
      <c r="N234" s="9">
        <v>2000</v>
      </c>
      <c r="O234" s="3" t="s">
        <v>1605</v>
      </c>
      <c r="P234" s="19">
        <v>774</v>
      </c>
      <c r="Q234" s="19">
        <v>91</v>
      </c>
      <c r="R234" s="19">
        <v>391</v>
      </c>
      <c r="S234" s="19">
        <v>195</v>
      </c>
      <c r="T234" s="19">
        <v>18</v>
      </c>
      <c r="U234" s="19">
        <v>49</v>
      </c>
      <c r="V234" s="19">
        <v>30</v>
      </c>
    </row>
    <row r="235" spans="1:22" x14ac:dyDescent="0.2">
      <c r="A235" s="9">
        <v>2000</v>
      </c>
      <c r="B235" s="20" t="s">
        <v>1585</v>
      </c>
      <c r="C235" s="20"/>
      <c r="D235" s="19">
        <v>9947</v>
      </c>
      <c r="E235" s="19">
        <v>24</v>
      </c>
      <c r="F235" s="19">
        <v>1228</v>
      </c>
      <c r="G235" s="19">
        <v>3753</v>
      </c>
      <c r="H235" s="19">
        <v>2222</v>
      </c>
      <c r="I235" s="19">
        <v>2128</v>
      </c>
      <c r="J235" s="19">
        <v>592</v>
      </c>
      <c r="K235" s="20"/>
      <c r="N235" s="9">
        <v>2000</v>
      </c>
      <c r="O235" s="20" t="s">
        <v>1574</v>
      </c>
      <c r="P235" s="19">
        <v>6915</v>
      </c>
      <c r="Q235" s="19">
        <v>7</v>
      </c>
      <c r="R235" s="19">
        <v>1121</v>
      </c>
      <c r="S235" s="19">
        <v>3372</v>
      </c>
      <c r="T235" s="19">
        <v>1067</v>
      </c>
      <c r="U235" s="19">
        <v>1053</v>
      </c>
      <c r="V235" s="19">
        <v>295</v>
      </c>
    </row>
    <row r="236" spans="1:22" x14ac:dyDescent="0.2">
      <c r="A236" s="9">
        <v>1996</v>
      </c>
      <c r="B236" s="20" t="s">
        <v>1585</v>
      </c>
      <c r="C236" s="20"/>
      <c r="D236" s="19">
        <v>9556</v>
      </c>
      <c r="E236" s="25">
        <v>16</v>
      </c>
      <c r="F236" s="25">
        <v>646</v>
      </c>
      <c r="G236" s="25">
        <v>3241</v>
      </c>
      <c r="H236" s="25">
        <v>2543</v>
      </c>
      <c r="I236" s="25">
        <v>2240</v>
      </c>
      <c r="J236" s="25">
        <v>870</v>
      </c>
      <c r="K236" s="20"/>
      <c r="N236" s="9">
        <v>2000</v>
      </c>
      <c r="O236" s="20" t="s">
        <v>1577</v>
      </c>
      <c r="P236" s="19">
        <v>4790</v>
      </c>
      <c r="Q236" s="19">
        <v>6</v>
      </c>
      <c r="R236" s="19">
        <v>526</v>
      </c>
      <c r="S236" s="19">
        <v>2372</v>
      </c>
      <c r="T236" s="19">
        <v>878</v>
      </c>
      <c r="U236" s="19">
        <v>816</v>
      </c>
      <c r="V236" s="19">
        <v>192</v>
      </c>
    </row>
    <row r="237" spans="1:22" x14ac:dyDescent="0.2">
      <c r="A237" s="9">
        <v>2007</v>
      </c>
      <c r="B237" s="3" t="s">
        <v>1596</v>
      </c>
      <c r="C237" s="3"/>
      <c r="D237" s="12">
        <v>1362</v>
      </c>
      <c r="E237" s="12">
        <v>18</v>
      </c>
      <c r="F237" s="12">
        <v>595</v>
      </c>
      <c r="G237" s="12">
        <v>507</v>
      </c>
      <c r="H237" s="12">
        <v>103</v>
      </c>
      <c r="I237" s="12">
        <v>46</v>
      </c>
      <c r="J237" s="12">
        <v>93</v>
      </c>
      <c r="K237" s="20"/>
      <c r="N237" s="9">
        <v>2000</v>
      </c>
      <c r="O237" s="20" t="s">
        <v>1578</v>
      </c>
      <c r="P237" s="19">
        <v>28527</v>
      </c>
      <c r="Q237" s="19">
        <v>46</v>
      </c>
      <c r="R237" s="19">
        <v>2868</v>
      </c>
      <c r="S237" s="19">
        <v>11108</v>
      </c>
      <c r="T237" s="19">
        <v>9972</v>
      </c>
      <c r="U237" s="19">
        <v>3195</v>
      </c>
      <c r="V237" s="19">
        <v>1338</v>
      </c>
    </row>
    <row r="238" spans="1:22" x14ac:dyDescent="0.2">
      <c r="A238" s="9">
        <v>2006</v>
      </c>
      <c r="B238" s="3" t="s">
        <v>1596</v>
      </c>
      <c r="C238" s="3"/>
      <c r="D238" s="18">
        <f>ROUND(P238*394503/459975,0)</f>
        <v>10717</v>
      </c>
      <c r="E238" s="18">
        <f>ROUND(Q238*394503/459975,0)</f>
        <v>13</v>
      </c>
      <c r="F238" s="18">
        <f>D238-E238-SUM(G238:J238)</f>
        <v>882</v>
      </c>
      <c r="G238" s="18">
        <f>ROUND(S238*394503/459975,0)</f>
        <v>4509</v>
      </c>
      <c r="H238" s="18">
        <f>ROUND(T238*394503/459975,0)</f>
        <v>2449</v>
      </c>
      <c r="I238" s="18">
        <f>ROUND(U238*394503/459975,0)</f>
        <v>1989</v>
      </c>
      <c r="J238" s="18">
        <f>ROUND(V238*394503/459975,0)</f>
        <v>875</v>
      </c>
      <c r="K238" s="20"/>
      <c r="N238" s="9">
        <v>2000</v>
      </c>
      <c r="O238" s="20" t="s">
        <v>1579</v>
      </c>
      <c r="P238" s="19">
        <v>12496</v>
      </c>
      <c r="Q238" s="19">
        <v>15</v>
      </c>
      <c r="R238" s="19">
        <v>1029</v>
      </c>
      <c r="S238" s="19">
        <v>5257</v>
      </c>
      <c r="T238" s="19">
        <v>2856</v>
      </c>
      <c r="U238" s="19">
        <v>2319</v>
      </c>
      <c r="V238" s="19">
        <v>1020</v>
      </c>
    </row>
    <row r="239" spans="1:22" x14ac:dyDescent="0.2">
      <c r="A239" s="9">
        <v>2005</v>
      </c>
      <c r="B239" s="3" t="s">
        <v>1596</v>
      </c>
      <c r="C239" s="3"/>
      <c r="D239" s="18">
        <f>ROUND(P239*398345/464125,0)</f>
        <v>9406</v>
      </c>
      <c r="E239" s="18">
        <f>ROUND(Q239*398345/464125,0)</f>
        <v>13</v>
      </c>
      <c r="F239" s="18">
        <f>D239-E239-SUM(G239:J239)</f>
        <v>1329</v>
      </c>
      <c r="G239" s="18">
        <f>ROUND(S239*398345/464125,0)</f>
        <v>3299</v>
      </c>
      <c r="H239" s="18">
        <f>ROUND(T239*398345/464125,0)</f>
        <v>2557</v>
      </c>
      <c r="I239" s="18">
        <f>ROUND(U239*398345/464125,0)</f>
        <v>1669</v>
      </c>
      <c r="J239" s="18">
        <f>ROUND(V239*398345/464125,0)</f>
        <v>539</v>
      </c>
      <c r="K239" s="20"/>
      <c r="N239" s="9">
        <v>2000</v>
      </c>
      <c r="O239" s="20" t="s">
        <v>1573</v>
      </c>
      <c r="P239" s="19">
        <v>10959</v>
      </c>
      <c r="Q239" s="19">
        <v>15</v>
      </c>
      <c r="R239" s="19">
        <v>1548</v>
      </c>
      <c r="S239" s="19">
        <v>3844</v>
      </c>
      <c r="T239" s="19">
        <v>2979</v>
      </c>
      <c r="U239" s="19">
        <v>1945</v>
      </c>
      <c r="V239" s="19">
        <v>628</v>
      </c>
    </row>
    <row r="240" spans="1:22" x14ac:dyDescent="0.2">
      <c r="A240" s="9">
        <v>2004</v>
      </c>
      <c r="B240" s="20" t="s">
        <v>1596</v>
      </c>
      <c r="C240" s="20"/>
      <c r="D240" s="19">
        <v>1167</v>
      </c>
      <c r="E240" s="19">
        <v>6</v>
      </c>
      <c r="F240" s="19">
        <v>216</v>
      </c>
      <c r="G240" s="19">
        <v>481</v>
      </c>
      <c r="H240" s="19">
        <v>262</v>
      </c>
      <c r="I240" s="19">
        <v>53</v>
      </c>
      <c r="J240" s="19">
        <v>149</v>
      </c>
      <c r="K240" s="20"/>
      <c r="N240" s="9">
        <v>2000</v>
      </c>
      <c r="O240" s="20" t="s">
        <v>1580</v>
      </c>
      <c r="P240" s="19">
        <v>22294</v>
      </c>
      <c r="Q240" s="19">
        <v>262</v>
      </c>
      <c r="R240" s="19">
        <v>4612</v>
      </c>
      <c r="S240" s="19">
        <v>14016</v>
      </c>
      <c r="T240" s="19">
        <v>1625</v>
      </c>
      <c r="U240" s="19">
        <v>1408</v>
      </c>
      <c r="V240" s="19">
        <v>371</v>
      </c>
    </row>
    <row r="241" spans="1:22" x14ac:dyDescent="0.2">
      <c r="A241" s="9">
        <v>2003</v>
      </c>
      <c r="B241" s="20" t="s">
        <v>1596</v>
      </c>
      <c r="C241" s="20"/>
      <c r="D241" s="25">
        <v>1151</v>
      </c>
      <c r="E241" s="26">
        <f>D241-F241-G241-H241-I241-J241</f>
        <v>1</v>
      </c>
      <c r="F241" s="25">
        <v>108</v>
      </c>
      <c r="G241" s="25">
        <v>394</v>
      </c>
      <c r="H241" s="25">
        <v>362</v>
      </c>
      <c r="I241" s="25">
        <v>85</v>
      </c>
      <c r="J241" s="25">
        <v>201</v>
      </c>
      <c r="K241" s="20"/>
      <c r="N241" s="9">
        <v>2000</v>
      </c>
      <c r="O241" s="20" t="s">
        <v>1575</v>
      </c>
      <c r="P241" s="19">
        <v>12872</v>
      </c>
      <c r="Q241" s="19">
        <v>46</v>
      </c>
      <c r="R241" s="19">
        <v>3317</v>
      </c>
      <c r="S241" s="19">
        <v>6401</v>
      </c>
      <c r="T241" s="19">
        <v>1677</v>
      </c>
      <c r="U241" s="19">
        <v>1105</v>
      </c>
      <c r="V241" s="19">
        <v>326</v>
      </c>
    </row>
    <row r="242" spans="1:22" x14ac:dyDescent="0.2">
      <c r="A242" s="9">
        <v>2002</v>
      </c>
      <c r="B242" s="20" t="s">
        <v>1596</v>
      </c>
      <c r="C242" s="20"/>
      <c r="D242" s="25">
        <v>1130</v>
      </c>
      <c r="E242" s="26">
        <f>D242-F242-G242-H242-I242-J242</f>
        <v>0</v>
      </c>
      <c r="F242" s="25">
        <v>75</v>
      </c>
      <c r="G242" s="25">
        <v>347</v>
      </c>
      <c r="H242" s="25">
        <v>396</v>
      </c>
      <c r="I242" s="25">
        <v>102</v>
      </c>
      <c r="J242" s="25">
        <v>210</v>
      </c>
      <c r="K242" s="20"/>
      <c r="N242" s="9">
        <v>2000</v>
      </c>
      <c r="O242" s="20" t="s">
        <v>1581</v>
      </c>
      <c r="P242" s="19">
        <v>14050</v>
      </c>
      <c r="Q242" s="19">
        <v>63</v>
      </c>
      <c r="R242" s="19">
        <v>2248</v>
      </c>
      <c r="S242" s="19">
        <v>7184</v>
      </c>
      <c r="T242" s="19">
        <v>2522</v>
      </c>
      <c r="U242" s="19">
        <v>1676</v>
      </c>
      <c r="V242" s="19">
        <v>357</v>
      </c>
    </row>
    <row r="243" spans="1:22" x14ac:dyDescent="0.2">
      <c r="A243" s="9">
        <v>2001</v>
      </c>
      <c r="B243" s="20" t="s">
        <v>1596</v>
      </c>
      <c r="C243" s="20"/>
      <c r="D243" s="25">
        <v>1174</v>
      </c>
      <c r="E243" s="26">
        <f>D243-F243-G243-H243-I243-J243</f>
        <v>0</v>
      </c>
      <c r="F243" s="25">
        <v>70</v>
      </c>
      <c r="G243" s="25">
        <v>322</v>
      </c>
      <c r="H243" s="25">
        <v>385</v>
      </c>
      <c r="I243" s="25">
        <v>112</v>
      </c>
      <c r="J243" s="25">
        <v>285</v>
      </c>
      <c r="K243" s="20"/>
      <c r="N243" s="9">
        <v>2000</v>
      </c>
      <c r="O243" s="20" t="s">
        <v>1571</v>
      </c>
      <c r="P243" s="19">
        <v>9180</v>
      </c>
      <c r="Q243" s="19">
        <v>36</v>
      </c>
      <c r="R243" s="19">
        <v>1323</v>
      </c>
      <c r="S243" s="19">
        <v>4452</v>
      </c>
      <c r="T243" s="19">
        <v>2177</v>
      </c>
      <c r="U243" s="19">
        <v>744</v>
      </c>
      <c r="V243" s="19">
        <v>448</v>
      </c>
    </row>
    <row r="244" spans="1:22" x14ac:dyDescent="0.2">
      <c r="A244" s="9">
        <v>2000</v>
      </c>
      <c r="B244" s="20" t="s">
        <v>1596</v>
      </c>
      <c r="C244" s="20"/>
      <c r="D244" s="19">
        <v>1065</v>
      </c>
      <c r="E244" s="25"/>
      <c r="F244" s="19">
        <v>63</v>
      </c>
      <c r="G244" s="19">
        <v>256</v>
      </c>
      <c r="H244" s="19">
        <v>406</v>
      </c>
      <c r="I244" s="19">
        <v>107</v>
      </c>
      <c r="J244" s="19">
        <v>233</v>
      </c>
      <c r="K244" s="20"/>
      <c r="N244" s="9">
        <v>2000</v>
      </c>
      <c r="O244" s="20" t="s">
        <v>1582</v>
      </c>
      <c r="P244" s="19">
        <v>20820</v>
      </c>
      <c r="Q244" s="19">
        <v>64</v>
      </c>
      <c r="R244" s="19">
        <v>2559</v>
      </c>
      <c r="S244" s="19">
        <v>13460</v>
      </c>
      <c r="T244" s="19">
        <v>2612</v>
      </c>
      <c r="U244" s="19">
        <v>1352</v>
      </c>
      <c r="V244" s="19">
        <v>773</v>
      </c>
    </row>
    <row r="245" spans="1:22" x14ac:dyDescent="0.2">
      <c r="A245" s="9">
        <v>1996</v>
      </c>
      <c r="B245" s="20" t="s">
        <v>1596</v>
      </c>
      <c r="C245" s="20"/>
      <c r="D245" s="19">
        <v>1071</v>
      </c>
      <c r="E245" s="25"/>
      <c r="F245" s="25">
        <v>27</v>
      </c>
      <c r="G245" s="25">
        <v>182</v>
      </c>
      <c r="H245" s="25">
        <v>497</v>
      </c>
      <c r="I245" s="25">
        <v>121</v>
      </c>
      <c r="J245" s="25">
        <v>244</v>
      </c>
      <c r="K245" s="20"/>
      <c r="N245" s="9">
        <v>2000</v>
      </c>
      <c r="O245" s="20" t="s">
        <v>1583</v>
      </c>
      <c r="P245" s="19">
        <v>20224</v>
      </c>
      <c r="Q245" s="19">
        <v>33</v>
      </c>
      <c r="R245" s="19">
        <v>1986</v>
      </c>
      <c r="S245" s="19">
        <v>8016</v>
      </c>
      <c r="T245" s="19">
        <v>5407</v>
      </c>
      <c r="U245" s="19">
        <v>3895</v>
      </c>
      <c r="V245" s="19">
        <v>887</v>
      </c>
    </row>
    <row r="246" spans="1:22" x14ac:dyDescent="0.2">
      <c r="A246" s="9">
        <v>2007</v>
      </c>
      <c r="B246" s="3" t="s">
        <v>1595</v>
      </c>
      <c r="C246" s="3"/>
      <c r="D246" s="12">
        <v>8490</v>
      </c>
      <c r="E246" s="12">
        <v>297</v>
      </c>
      <c r="F246" s="12">
        <v>3280</v>
      </c>
      <c r="G246" s="12">
        <v>4074</v>
      </c>
      <c r="H246" s="12">
        <v>474</v>
      </c>
      <c r="I246" s="12">
        <v>218</v>
      </c>
      <c r="J246" s="12">
        <v>147</v>
      </c>
      <c r="K246" s="20"/>
      <c r="N246" s="9">
        <v>2000</v>
      </c>
      <c r="O246" s="20" t="s">
        <v>1584</v>
      </c>
      <c r="P246" s="19">
        <v>16825</v>
      </c>
      <c r="Q246" s="19">
        <v>13</v>
      </c>
      <c r="R246" s="19">
        <v>1853</v>
      </c>
      <c r="S246" s="19">
        <v>5673</v>
      </c>
      <c r="T246" s="19">
        <v>5196</v>
      </c>
      <c r="U246" s="19">
        <v>3016</v>
      </c>
      <c r="V246" s="19">
        <v>1074</v>
      </c>
    </row>
    <row r="247" spans="1:22" x14ac:dyDescent="0.2">
      <c r="A247" s="9">
        <v>2006</v>
      </c>
      <c r="B247" s="3" t="s">
        <v>1595</v>
      </c>
      <c r="C247" s="3"/>
      <c r="D247" s="18">
        <f>ROUND(P247*394503/459975,0)</f>
        <v>8531</v>
      </c>
      <c r="E247" s="18">
        <f>ROUND(Q247*394503/459975,0)</f>
        <v>21</v>
      </c>
      <c r="F247" s="18">
        <f>D247-E247-SUM(G247:J247)</f>
        <v>1052</v>
      </c>
      <c r="G247" s="18">
        <f>ROUND(S247*394503/459975,0)</f>
        <v>3219</v>
      </c>
      <c r="H247" s="18">
        <f>ROUND(T247*394503/459975,0)</f>
        <v>1906</v>
      </c>
      <c r="I247" s="18">
        <f>ROUND(U247*394503/459975,0)</f>
        <v>1825</v>
      </c>
      <c r="J247" s="18">
        <f>ROUND(V247*394503/459975,0)</f>
        <v>508</v>
      </c>
      <c r="K247" s="20"/>
      <c r="N247" s="9">
        <v>2000</v>
      </c>
      <c r="O247" s="20" t="s">
        <v>1585</v>
      </c>
      <c r="P247" s="19">
        <v>9947</v>
      </c>
      <c r="Q247" s="19">
        <v>24</v>
      </c>
      <c r="R247" s="19">
        <v>1228</v>
      </c>
      <c r="S247" s="19">
        <v>3753</v>
      </c>
      <c r="T247" s="19">
        <v>2222</v>
      </c>
      <c r="U247" s="19">
        <v>2128</v>
      </c>
      <c r="V247" s="19">
        <v>592</v>
      </c>
    </row>
    <row r="248" spans="1:22" x14ac:dyDescent="0.2">
      <c r="A248" s="9">
        <v>2005</v>
      </c>
      <c r="B248" s="3" t="s">
        <v>1595</v>
      </c>
      <c r="C248" s="3"/>
      <c r="D248" s="18">
        <f>ROUND(P248*398345/464125,0)</f>
        <v>10977</v>
      </c>
      <c r="E248" s="18">
        <f>ROUND(Q248*398345/464125,0)</f>
        <v>11</v>
      </c>
      <c r="F248" s="18">
        <f>D248-E248-SUM(G248:J248)</f>
        <v>1223</v>
      </c>
      <c r="G248" s="18">
        <f>ROUND(S248*398345/464125,0)</f>
        <v>4934</v>
      </c>
      <c r="H248" s="18">
        <f>ROUND(T248*398345/464125,0)</f>
        <v>3116</v>
      </c>
      <c r="I248" s="18">
        <f>ROUND(U248*398345/464125,0)</f>
        <v>990</v>
      </c>
      <c r="J248" s="18">
        <f>ROUND(V248*398345/464125,0)</f>
        <v>703</v>
      </c>
      <c r="K248" s="20"/>
      <c r="N248" s="9">
        <v>2000</v>
      </c>
      <c r="O248" s="20" t="s">
        <v>1586</v>
      </c>
      <c r="P248" s="19">
        <v>12790</v>
      </c>
      <c r="Q248" s="19">
        <v>13</v>
      </c>
      <c r="R248" s="19">
        <v>1425</v>
      </c>
      <c r="S248" s="19">
        <v>5749</v>
      </c>
      <c r="T248" s="19">
        <v>3631</v>
      </c>
      <c r="U248" s="19">
        <v>1153</v>
      </c>
      <c r="V248" s="19">
        <v>819</v>
      </c>
    </row>
    <row r="249" spans="1:22" x14ac:dyDescent="0.2">
      <c r="A249" s="9">
        <v>2004</v>
      </c>
      <c r="B249" s="20" t="s">
        <v>1595</v>
      </c>
      <c r="C249" s="20"/>
      <c r="D249" s="19">
        <v>8333</v>
      </c>
      <c r="E249" s="19">
        <v>143</v>
      </c>
      <c r="F249" s="19">
        <v>2100</v>
      </c>
      <c r="G249" s="19">
        <v>4626</v>
      </c>
      <c r="H249" s="19">
        <v>844</v>
      </c>
      <c r="I249" s="19">
        <v>368</v>
      </c>
      <c r="J249" s="19">
        <v>252</v>
      </c>
      <c r="K249" s="20"/>
      <c r="N249" s="9">
        <v>2000</v>
      </c>
      <c r="O249" s="20" t="s">
        <v>1587</v>
      </c>
      <c r="P249" s="19">
        <v>30473</v>
      </c>
      <c r="Q249" s="19">
        <v>115</v>
      </c>
      <c r="R249" s="19">
        <v>5071</v>
      </c>
      <c r="S249" s="19">
        <v>12510</v>
      </c>
      <c r="T249" s="19">
        <v>6734</v>
      </c>
      <c r="U249" s="19">
        <v>3959</v>
      </c>
      <c r="V249" s="19">
        <v>2084</v>
      </c>
    </row>
    <row r="250" spans="1:22" x14ac:dyDescent="0.2">
      <c r="A250" s="9">
        <v>2003</v>
      </c>
      <c r="B250" s="20" t="s">
        <v>1595</v>
      </c>
      <c r="C250" s="20"/>
      <c r="D250" s="25">
        <v>8381</v>
      </c>
      <c r="E250" s="26">
        <f>D250-F250-G250-H250-I250-J250</f>
        <v>27</v>
      </c>
      <c r="F250" s="25">
        <v>1658</v>
      </c>
      <c r="G250" s="25">
        <v>4388</v>
      </c>
      <c r="H250" s="25">
        <v>1435</v>
      </c>
      <c r="I250" s="25">
        <v>591</v>
      </c>
      <c r="J250" s="25">
        <v>282</v>
      </c>
      <c r="K250" s="20"/>
      <c r="N250" s="9">
        <v>2000</v>
      </c>
      <c r="O250" s="20" t="s">
        <v>1588</v>
      </c>
      <c r="P250" s="19">
        <v>27882</v>
      </c>
      <c r="Q250" s="19">
        <v>59</v>
      </c>
      <c r="R250" s="19">
        <v>3380</v>
      </c>
      <c r="S250" s="19">
        <v>12287</v>
      </c>
      <c r="T250" s="19">
        <v>5413</v>
      </c>
      <c r="U250" s="19">
        <v>5167</v>
      </c>
      <c r="V250" s="19">
        <v>1576</v>
      </c>
    </row>
    <row r="251" spans="1:22" x14ac:dyDescent="0.2">
      <c r="A251" s="9">
        <v>2002</v>
      </c>
      <c r="B251" s="20" t="s">
        <v>1595</v>
      </c>
      <c r="C251" s="20"/>
      <c r="D251" s="25">
        <v>8384</v>
      </c>
      <c r="E251" s="26">
        <f>D251-F251-G251-H251-I251-J251</f>
        <v>14</v>
      </c>
      <c r="F251" s="25">
        <v>914</v>
      </c>
      <c r="G251" s="25">
        <v>3928</v>
      </c>
      <c r="H251" s="25">
        <v>2351</v>
      </c>
      <c r="I251" s="25">
        <v>840</v>
      </c>
      <c r="J251" s="25">
        <v>337</v>
      </c>
      <c r="K251" s="20"/>
      <c r="N251" s="9">
        <v>2000</v>
      </c>
      <c r="O251" s="20" t="s">
        <v>1589</v>
      </c>
      <c r="P251" s="19">
        <v>29680</v>
      </c>
      <c r="Q251" s="19">
        <v>127</v>
      </c>
      <c r="R251" s="19">
        <v>2431</v>
      </c>
      <c r="S251" s="19">
        <v>16437</v>
      </c>
      <c r="T251" s="19">
        <v>4435</v>
      </c>
      <c r="U251" s="19">
        <v>5269</v>
      </c>
      <c r="V251" s="19">
        <v>981</v>
      </c>
    </row>
    <row r="252" spans="1:22" x14ac:dyDescent="0.2">
      <c r="A252" s="9">
        <v>2001</v>
      </c>
      <c r="B252" s="20" t="s">
        <v>1595</v>
      </c>
      <c r="C252" s="20"/>
      <c r="D252" s="25">
        <v>10559</v>
      </c>
      <c r="E252" s="26">
        <f>D252-F252-G252-H252-I252-J252</f>
        <v>13</v>
      </c>
      <c r="F252" s="25">
        <v>775</v>
      </c>
      <c r="G252" s="25">
        <v>3730</v>
      </c>
      <c r="H252" s="25">
        <v>3066</v>
      </c>
      <c r="I252" s="25">
        <v>2043</v>
      </c>
      <c r="J252" s="25">
        <v>932</v>
      </c>
      <c r="K252" s="20"/>
      <c r="N252" s="9">
        <v>2000</v>
      </c>
      <c r="O252" s="20" t="s">
        <v>1590</v>
      </c>
      <c r="P252" s="19">
        <v>22281</v>
      </c>
      <c r="Q252" s="19">
        <v>42</v>
      </c>
      <c r="R252" s="19">
        <v>1938</v>
      </c>
      <c r="S252" s="19">
        <v>11546</v>
      </c>
      <c r="T252" s="19">
        <v>4402</v>
      </c>
      <c r="U252" s="19">
        <v>2981</v>
      </c>
      <c r="V252" s="19">
        <v>1372</v>
      </c>
    </row>
    <row r="253" spans="1:22" x14ac:dyDescent="0.2">
      <c r="A253" s="9">
        <v>2000</v>
      </c>
      <c r="B253" s="20" t="s">
        <v>1595</v>
      </c>
      <c r="C253" s="20"/>
      <c r="D253" s="19">
        <v>9556</v>
      </c>
      <c r="E253" s="19">
        <v>13</v>
      </c>
      <c r="F253" s="19">
        <v>739</v>
      </c>
      <c r="G253" s="19">
        <v>3381</v>
      </c>
      <c r="H253" s="19">
        <v>3219</v>
      </c>
      <c r="I253" s="19">
        <v>1199</v>
      </c>
      <c r="J253" s="19">
        <v>1005</v>
      </c>
      <c r="K253" s="20"/>
      <c r="N253" s="9">
        <v>2000</v>
      </c>
      <c r="O253" s="20" t="s">
        <v>1591</v>
      </c>
      <c r="P253" s="19">
        <v>27248</v>
      </c>
      <c r="Q253" s="19">
        <v>274</v>
      </c>
      <c r="R253" s="19">
        <v>2802</v>
      </c>
      <c r="S253" s="19">
        <v>11526</v>
      </c>
      <c r="T253" s="19">
        <v>8015</v>
      </c>
      <c r="U253" s="19">
        <v>3488</v>
      </c>
      <c r="V253" s="19">
        <v>1143</v>
      </c>
    </row>
    <row r="254" spans="1:22" x14ac:dyDescent="0.2">
      <c r="A254" s="9">
        <v>1996</v>
      </c>
      <c r="B254" s="20" t="s">
        <v>1595</v>
      </c>
      <c r="C254" s="20"/>
      <c r="D254" s="19">
        <v>9540</v>
      </c>
      <c r="E254" s="25">
        <v>4</v>
      </c>
      <c r="F254" s="25">
        <v>422</v>
      </c>
      <c r="G254" s="25">
        <v>1881</v>
      </c>
      <c r="H254" s="25">
        <v>3734</v>
      </c>
      <c r="I254" s="25">
        <v>1772</v>
      </c>
      <c r="J254" s="25">
        <v>1727</v>
      </c>
      <c r="K254" s="20"/>
      <c r="N254" s="9">
        <v>2000</v>
      </c>
      <c r="O254" s="20" t="s">
        <v>1592</v>
      </c>
      <c r="P254" s="19">
        <v>13807</v>
      </c>
      <c r="Q254" s="19">
        <v>74</v>
      </c>
      <c r="R254" s="19">
        <v>1804</v>
      </c>
      <c r="S254" s="19">
        <v>6216</v>
      </c>
      <c r="T254" s="19">
        <v>2662</v>
      </c>
      <c r="U254" s="19">
        <v>2101</v>
      </c>
      <c r="V254" s="19">
        <v>950</v>
      </c>
    </row>
    <row r="255" spans="1:22" x14ac:dyDescent="0.2">
      <c r="A255" s="9">
        <v>2007</v>
      </c>
      <c r="B255" s="3" t="s">
        <v>1580</v>
      </c>
      <c r="C255" s="3"/>
      <c r="D255" s="12">
        <v>20213</v>
      </c>
      <c r="E255" s="12">
        <v>885</v>
      </c>
      <c r="F255" s="12">
        <v>10291</v>
      </c>
      <c r="G255" s="12">
        <v>8255</v>
      </c>
      <c r="H255" s="12">
        <v>299</v>
      </c>
      <c r="I255" s="12">
        <v>398</v>
      </c>
      <c r="J255" s="12">
        <v>85</v>
      </c>
      <c r="K255" s="20"/>
      <c r="N255" s="9">
        <v>2000</v>
      </c>
      <c r="O255" s="20" t="s">
        <v>1593</v>
      </c>
      <c r="P255" s="19">
        <v>2396</v>
      </c>
      <c r="Q255" s="19">
        <v>7</v>
      </c>
      <c r="R255" s="19">
        <v>268</v>
      </c>
      <c r="S255" s="19">
        <v>853</v>
      </c>
      <c r="T255" s="19">
        <v>271</v>
      </c>
      <c r="U255" s="19">
        <v>717</v>
      </c>
      <c r="V255" s="19">
        <v>280</v>
      </c>
    </row>
    <row r="256" spans="1:22" x14ac:dyDescent="0.2">
      <c r="A256" s="9">
        <v>2006</v>
      </c>
      <c r="B256" s="3" t="s">
        <v>1580</v>
      </c>
      <c r="C256" s="3"/>
      <c r="D256" s="18">
        <f>ROUND(P256*394503/459975,0)</f>
        <v>5495</v>
      </c>
      <c r="E256" s="18">
        <f>ROUND(Q256*394503/459975,0)</f>
        <v>11</v>
      </c>
      <c r="F256" s="18">
        <f>D256-E256-SUM(G256:J256)</f>
        <v>813</v>
      </c>
      <c r="G256" s="18">
        <f>ROUND(S256*394503/459975,0)</f>
        <v>2326</v>
      </c>
      <c r="H256" s="18">
        <f>ROUND(T256*394503/459975,0)</f>
        <v>1464</v>
      </c>
      <c r="I256" s="18">
        <f>ROUND(U256*394503/459975,0)</f>
        <v>610</v>
      </c>
      <c r="J256" s="18">
        <f>ROUND(V256*394503/459975,0)</f>
        <v>271</v>
      </c>
      <c r="K256" s="20"/>
      <c r="N256" s="9">
        <v>2000</v>
      </c>
      <c r="O256" s="20" t="s">
        <v>1594</v>
      </c>
      <c r="P256" s="19">
        <v>6407</v>
      </c>
      <c r="Q256" s="19">
        <v>13</v>
      </c>
      <c r="R256" s="19">
        <v>948</v>
      </c>
      <c r="S256" s="19">
        <v>2712</v>
      </c>
      <c r="T256" s="19">
        <v>1707</v>
      </c>
      <c r="U256" s="19">
        <v>711</v>
      </c>
      <c r="V256" s="19">
        <v>316</v>
      </c>
    </row>
    <row r="257" spans="1:22" x14ac:dyDescent="0.2">
      <c r="A257" s="9">
        <v>2005</v>
      </c>
      <c r="B257" s="3" t="s">
        <v>1580</v>
      </c>
      <c r="C257" s="3"/>
      <c r="D257" s="18">
        <f>ROUND(P257*398345/464125,0)</f>
        <v>17075</v>
      </c>
      <c r="E257" s="18">
        <f>ROUND(Q257*398345/464125,0)</f>
        <v>21</v>
      </c>
      <c r="F257" s="18">
        <f>D257-E257-SUM(G257:J257)</f>
        <v>1702</v>
      </c>
      <c r="G257" s="18">
        <f>ROUND(S257*398345/464125,0)</f>
        <v>6812</v>
      </c>
      <c r="H257" s="18">
        <f>ROUND(T257*398345/464125,0)</f>
        <v>5777</v>
      </c>
      <c r="I257" s="18">
        <f>ROUND(U257*398345/464125,0)</f>
        <v>1623</v>
      </c>
      <c r="J257" s="18">
        <f>ROUND(V257*398345/464125,0)</f>
        <v>1140</v>
      </c>
      <c r="K257" s="20"/>
      <c r="N257" s="9">
        <v>2000</v>
      </c>
      <c r="O257" s="20" t="s">
        <v>1576</v>
      </c>
      <c r="P257" s="19">
        <v>19895</v>
      </c>
      <c r="Q257" s="19">
        <v>24</v>
      </c>
      <c r="R257" s="19">
        <v>1984</v>
      </c>
      <c r="S257" s="19">
        <v>7937</v>
      </c>
      <c r="T257" s="19">
        <v>6731</v>
      </c>
      <c r="U257" s="19">
        <v>1891</v>
      </c>
      <c r="V257" s="19">
        <v>1328</v>
      </c>
    </row>
    <row r="258" spans="1:22" x14ac:dyDescent="0.2">
      <c r="A258" s="9">
        <v>2004</v>
      </c>
      <c r="B258" s="20" t="s">
        <v>1580</v>
      </c>
      <c r="C258" s="20"/>
      <c r="D258" s="19">
        <v>20988</v>
      </c>
      <c r="E258" s="19">
        <v>645</v>
      </c>
      <c r="F258" s="19">
        <v>8416</v>
      </c>
      <c r="G258" s="19">
        <v>10798</v>
      </c>
      <c r="H258" s="19">
        <v>470</v>
      </c>
      <c r="I258" s="19">
        <v>525</v>
      </c>
      <c r="J258" s="19">
        <v>134</v>
      </c>
      <c r="K258" s="20"/>
      <c r="N258" s="9">
        <v>2000</v>
      </c>
      <c r="O258" s="20" t="s">
        <v>1595</v>
      </c>
      <c r="P258" s="19">
        <v>9556</v>
      </c>
      <c r="Q258" s="19">
        <v>13</v>
      </c>
      <c r="R258" s="19">
        <v>739</v>
      </c>
      <c r="S258" s="19">
        <v>3381</v>
      </c>
      <c r="T258" s="19">
        <v>3219</v>
      </c>
      <c r="U258" s="19">
        <v>1199</v>
      </c>
      <c r="V258" s="19">
        <v>1005</v>
      </c>
    </row>
    <row r="259" spans="1:22" x14ac:dyDescent="0.2">
      <c r="A259" s="9">
        <v>2003</v>
      </c>
      <c r="B259" s="20" t="s">
        <v>1580</v>
      </c>
      <c r="C259" s="20"/>
      <c r="D259" s="25">
        <v>21202</v>
      </c>
      <c r="E259" s="26">
        <f>D259-F259-G259-H259-I259-J259</f>
        <v>505</v>
      </c>
      <c r="F259" s="25">
        <v>7006</v>
      </c>
      <c r="G259" s="25">
        <v>12342</v>
      </c>
      <c r="H259" s="25">
        <v>584</v>
      </c>
      <c r="I259" s="25">
        <v>598</v>
      </c>
      <c r="J259" s="25">
        <v>167</v>
      </c>
      <c r="K259" s="20"/>
      <c r="N259" s="9">
        <v>2000</v>
      </c>
      <c r="O259" s="20" t="s">
        <v>1572</v>
      </c>
      <c r="P259" s="19">
        <v>12074</v>
      </c>
      <c r="Q259" s="19">
        <v>13</v>
      </c>
      <c r="R259" s="19">
        <v>870</v>
      </c>
      <c r="S259" s="19">
        <v>4004</v>
      </c>
      <c r="T259" s="19">
        <v>3891</v>
      </c>
      <c r="U259" s="19">
        <v>1964</v>
      </c>
      <c r="V259" s="19">
        <v>1332</v>
      </c>
    </row>
    <row r="260" spans="1:22" x14ac:dyDescent="0.2">
      <c r="A260" s="9">
        <v>2002</v>
      </c>
      <c r="B260" s="20" t="s">
        <v>1580</v>
      </c>
      <c r="C260" s="20"/>
      <c r="D260" s="25">
        <v>21201</v>
      </c>
      <c r="E260" s="26">
        <f>D260-F260-G260-H260-I260-J260</f>
        <v>458</v>
      </c>
      <c r="F260" s="25">
        <v>5905</v>
      </c>
      <c r="G260" s="25">
        <v>13189</v>
      </c>
      <c r="H260" s="25">
        <v>738</v>
      </c>
      <c r="I260" s="25">
        <v>699</v>
      </c>
      <c r="J260" s="25">
        <v>212</v>
      </c>
      <c r="K260" s="20"/>
      <c r="N260" s="9">
        <v>2000</v>
      </c>
      <c r="O260" s="20" t="s">
        <v>1596</v>
      </c>
      <c r="P260" s="19">
        <v>1065</v>
      </c>
      <c r="Q260" s="25"/>
      <c r="R260" s="19">
        <v>63</v>
      </c>
      <c r="S260" s="19">
        <v>256</v>
      </c>
      <c r="T260" s="19">
        <v>406</v>
      </c>
      <c r="U260" s="19">
        <v>107</v>
      </c>
      <c r="V260" s="19">
        <v>233</v>
      </c>
    </row>
    <row r="261" spans="1:22" x14ac:dyDescent="0.2">
      <c r="A261" s="9">
        <v>2001</v>
      </c>
      <c r="B261" s="20" t="s">
        <v>1580</v>
      </c>
      <c r="C261" s="20"/>
      <c r="D261" s="25">
        <v>28001</v>
      </c>
      <c r="E261" s="26">
        <f>D261-F261-G261-H261-I261-J261</f>
        <v>339</v>
      </c>
      <c r="F261" s="25">
        <v>5304</v>
      </c>
      <c r="G261" s="25">
        <v>14707</v>
      </c>
      <c r="H261" s="25">
        <v>2097</v>
      </c>
      <c r="I261" s="25">
        <v>3837</v>
      </c>
      <c r="J261" s="25">
        <v>1717</v>
      </c>
      <c r="K261" s="20"/>
      <c r="N261" s="9">
        <v>2000</v>
      </c>
      <c r="O261" s="20" t="s">
        <v>1599</v>
      </c>
      <c r="P261" s="19">
        <v>14171</v>
      </c>
      <c r="Q261" s="19">
        <v>25</v>
      </c>
      <c r="R261" s="19">
        <v>1238</v>
      </c>
      <c r="S261" s="19">
        <v>6680</v>
      </c>
      <c r="T261" s="19">
        <v>3990</v>
      </c>
      <c r="U261" s="19">
        <v>1300</v>
      </c>
      <c r="V261" s="19">
        <v>938</v>
      </c>
    </row>
    <row r="262" spans="1:22" x14ac:dyDescent="0.2">
      <c r="A262" s="9">
        <v>2000</v>
      </c>
      <c r="B262" s="20" t="s">
        <v>1580</v>
      </c>
      <c r="C262" s="20"/>
      <c r="D262" s="19">
        <v>22294</v>
      </c>
      <c r="E262" s="19">
        <v>262</v>
      </c>
      <c r="F262" s="19">
        <v>4612</v>
      </c>
      <c r="G262" s="19">
        <v>14016</v>
      </c>
      <c r="H262" s="19">
        <v>1625</v>
      </c>
      <c r="I262" s="19">
        <v>1408</v>
      </c>
      <c r="J262" s="19">
        <v>371</v>
      </c>
      <c r="K262" s="20"/>
      <c r="N262" s="9">
        <v>2000</v>
      </c>
      <c r="O262" s="20" t="s">
        <v>1600</v>
      </c>
      <c r="P262" s="19">
        <v>8575</v>
      </c>
      <c r="Q262" s="19">
        <v>13</v>
      </c>
      <c r="R262" s="19">
        <v>908</v>
      </c>
      <c r="S262" s="19">
        <v>3660</v>
      </c>
      <c r="T262" s="19">
        <v>1827</v>
      </c>
      <c r="U262" s="19">
        <v>1336</v>
      </c>
      <c r="V262" s="19">
        <v>831</v>
      </c>
    </row>
    <row r="263" spans="1:22" x14ac:dyDescent="0.2">
      <c r="A263" s="9">
        <v>1996</v>
      </c>
      <c r="B263" s="20" t="s">
        <v>1580</v>
      </c>
      <c r="C263" s="20"/>
      <c r="D263" s="19">
        <v>23018</v>
      </c>
      <c r="E263" s="25">
        <v>63</v>
      </c>
      <c r="F263" s="25">
        <v>2864</v>
      </c>
      <c r="G263" s="25">
        <v>11774</v>
      </c>
      <c r="H263" s="25">
        <v>3868</v>
      </c>
      <c r="I263" s="25">
        <v>3572</v>
      </c>
      <c r="J263" s="25">
        <v>877</v>
      </c>
      <c r="K263" s="20"/>
      <c r="N263" s="9">
        <v>2000</v>
      </c>
      <c r="O263" s="20" t="s">
        <v>1601</v>
      </c>
      <c r="P263" s="19">
        <v>3676</v>
      </c>
      <c r="Q263" s="19">
        <v>2</v>
      </c>
      <c r="R263" s="19">
        <v>191</v>
      </c>
      <c r="S263" s="19">
        <v>1299</v>
      </c>
      <c r="T263" s="19">
        <v>1145</v>
      </c>
      <c r="U263" s="19">
        <v>619</v>
      </c>
      <c r="V263" s="19">
        <v>420</v>
      </c>
    </row>
    <row r="264" spans="1:22" x14ac:dyDescent="0.2">
      <c r="A264" s="9">
        <v>2007</v>
      </c>
      <c r="B264" s="3" t="s">
        <v>1594</v>
      </c>
      <c r="C264" s="3"/>
      <c r="D264" s="12">
        <v>6187</v>
      </c>
      <c r="E264" s="12">
        <v>198</v>
      </c>
      <c r="F264" s="12">
        <v>3560</v>
      </c>
      <c r="G264" s="12">
        <v>1916</v>
      </c>
      <c r="H264" s="12">
        <v>338</v>
      </c>
      <c r="I264" s="12">
        <v>120</v>
      </c>
      <c r="J264" s="12">
        <v>55</v>
      </c>
      <c r="K264" s="20"/>
      <c r="N264" s="9">
        <v>2000</v>
      </c>
      <c r="O264" s="20" t="s">
        <v>1602</v>
      </c>
      <c r="P264" s="19">
        <v>2922</v>
      </c>
      <c r="Q264" s="19">
        <v>5</v>
      </c>
      <c r="R264" s="19">
        <v>288</v>
      </c>
      <c r="S264" s="19">
        <v>1464</v>
      </c>
      <c r="T264" s="19">
        <v>719</v>
      </c>
      <c r="U264" s="19">
        <v>288</v>
      </c>
      <c r="V264" s="19">
        <v>158</v>
      </c>
    </row>
    <row r="265" spans="1:22" x14ac:dyDescent="0.2">
      <c r="A265" s="9">
        <v>2006</v>
      </c>
      <c r="B265" s="3" t="s">
        <v>1594</v>
      </c>
      <c r="C265" s="3"/>
      <c r="D265" s="18">
        <f>ROUND(P265*394503/459975,0)</f>
        <v>7585</v>
      </c>
      <c r="E265" s="18">
        <f>ROUND(Q265*394503/459975,0)</f>
        <v>9</v>
      </c>
      <c r="F265" s="18">
        <f>D265-E265-SUM(G265:J265)</f>
        <v>586</v>
      </c>
      <c r="G265" s="18">
        <f>ROUND(S265*394503/459975,0)</f>
        <v>3478</v>
      </c>
      <c r="H265" s="18">
        <f>ROUND(T265*394503/459975,0)</f>
        <v>2108</v>
      </c>
      <c r="I265" s="18">
        <f>ROUND(U265*394503/459975,0)</f>
        <v>1001</v>
      </c>
      <c r="J265" s="18">
        <f>ROUND(V265*394503/459975,0)</f>
        <v>403</v>
      </c>
      <c r="K265" s="20"/>
      <c r="N265" s="9">
        <v>2000</v>
      </c>
      <c r="O265" s="20" t="s">
        <v>1603</v>
      </c>
      <c r="P265" s="19">
        <v>8844</v>
      </c>
      <c r="Q265" s="19">
        <v>10</v>
      </c>
      <c r="R265" s="19">
        <v>684</v>
      </c>
      <c r="S265" s="19">
        <v>4055</v>
      </c>
      <c r="T265" s="19">
        <v>2458</v>
      </c>
      <c r="U265" s="19">
        <v>1167</v>
      </c>
      <c r="V265" s="19">
        <v>470</v>
      </c>
    </row>
    <row r="266" spans="1:22" x14ac:dyDescent="0.2">
      <c r="A266" s="9">
        <v>2005</v>
      </c>
      <c r="B266" s="3" t="s">
        <v>1594</v>
      </c>
      <c r="C266" s="3"/>
      <c r="D266" s="18">
        <f>ROUND(P266*398345/464125,0)</f>
        <v>163</v>
      </c>
      <c r="E266" s="18">
        <f>ROUND(Q266*398345/464125,0)</f>
        <v>23</v>
      </c>
      <c r="F266" s="18">
        <f>D266-E266-SUM(G266:J266)</f>
        <v>66</v>
      </c>
      <c r="G266" s="18">
        <f>ROUND(S266*398345/464125,0)</f>
        <v>21</v>
      </c>
      <c r="H266" s="18">
        <f>ROUND(T266*398345/464125,0)</f>
        <v>9</v>
      </c>
      <c r="I266" s="18">
        <f>ROUND(U266*398345/464125,0)</f>
        <v>30</v>
      </c>
      <c r="J266" s="18">
        <f>ROUND(V266*398345/464125,0)</f>
        <v>14</v>
      </c>
      <c r="K266" s="20"/>
      <c r="N266" s="9">
        <v>2000</v>
      </c>
      <c r="O266" s="20" t="s">
        <v>1604</v>
      </c>
      <c r="P266" s="19">
        <v>190</v>
      </c>
      <c r="Q266" s="19">
        <v>27</v>
      </c>
      <c r="R266" s="19">
        <v>77</v>
      </c>
      <c r="S266" s="19">
        <v>25</v>
      </c>
      <c r="T266" s="19">
        <v>10</v>
      </c>
      <c r="U266" s="19">
        <v>35</v>
      </c>
      <c r="V266" s="19">
        <v>16</v>
      </c>
    </row>
    <row r="267" spans="1:22" x14ac:dyDescent="0.2">
      <c r="A267" s="9">
        <v>2004</v>
      </c>
      <c r="B267" s="20" t="s">
        <v>1594</v>
      </c>
      <c r="C267" s="20"/>
      <c r="D267" s="19">
        <v>6396</v>
      </c>
      <c r="E267" s="19">
        <v>117</v>
      </c>
      <c r="F267" s="19">
        <v>2978</v>
      </c>
      <c r="G267" s="19">
        <v>2540</v>
      </c>
      <c r="H267" s="19">
        <v>538</v>
      </c>
      <c r="I267" s="19">
        <v>162</v>
      </c>
      <c r="J267" s="19">
        <v>61</v>
      </c>
      <c r="N267" s="9">
        <v>1996</v>
      </c>
      <c r="O267" s="3" t="s">
        <v>1605</v>
      </c>
      <c r="P267" s="19">
        <v>799</v>
      </c>
      <c r="Q267" s="25">
        <v>62</v>
      </c>
      <c r="R267" s="25">
        <v>326</v>
      </c>
      <c r="S267" s="25">
        <v>291</v>
      </c>
      <c r="T267" s="25">
        <v>21</v>
      </c>
      <c r="U267" s="25">
        <v>67</v>
      </c>
      <c r="V267" s="25">
        <v>32</v>
      </c>
    </row>
    <row r="268" spans="1:22" x14ac:dyDescent="0.2">
      <c r="A268" s="9">
        <v>2003</v>
      </c>
      <c r="B268" s="20" t="s">
        <v>1594</v>
      </c>
      <c r="C268" s="20"/>
      <c r="D268" s="25">
        <v>6398</v>
      </c>
      <c r="E268" s="26">
        <f>D268-F268-G268-H268-I268-J268</f>
        <v>75</v>
      </c>
      <c r="F268" s="25">
        <v>2391</v>
      </c>
      <c r="G268" s="25">
        <v>2907</v>
      </c>
      <c r="H268" s="25">
        <v>726</v>
      </c>
      <c r="I268" s="25">
        <v>229</v>
      </c>
      <c r="J268" s="25">
        <v>70</v>
      </c>
      <c r="N268" s="9">
        <v>1996</v>
      </c>
      <c r="O268" s="20" t="s">
        <v>1574</v>
      </c>
      <c r="P268" s="19">
        <v>6987</v>
      </c>
      <c r="Q268" s="25">
        <v>5</v>
      </c>
      <c r="R268" s="25">
        <v>515</v>
      </c>
      <c r="S268" s="25">
        <v>2703</v>
      </c>
      <c r="T268" s="25">
        <v>1618</v>
      </c>
      <c r="U268" s="25">
        <v>1744</v>
      </c>
      <c r="V268" s="25">
        <v>402</v>
      </c>
    </row>
    <row r="269" spans="1:22" x14ac:dyDescent="0.2">
      <c r="A269" s="9">
        <v>2002</v>
      </c>
      <c r="B269" s="20" t="s">
        <v>1594</v>
      </c>
      <c r="C269" s="20"/>
      <c r="D269" s="25">
        <v>6393</v>
      </c>
      <c r="E269" s="26">
        <f>D269-F269-G269-H269-I269-J269</f>
        <v>48</v>
      </c>
      <c r="F269" s="25">
        <v>1696</v>
      </c>
      <c r="G269" s="25">
        <v>3284</v>
      </c>
      <c r="H269" s="25">
        <v>870</v>
      </c>
      <c r="I269" s="25">
        <v>345</v>
      </c>
      <c r="J269" s="25">
        <v>150</v>
      </c>
      <c r="N269" s="9">
        <v>1996</v>
      </c>
      <c r="O269" s="20" t="s">
        <v>1577</v>
      </c>
      <c r="P269" s="19">
        <v>5097</v>
      </c>
      <c r="Q269" s="25">
        <v>4</v>
      </c>
      <c r="R269" s="25">
        <v>339</v>
      </c>
      <c r="S269" s="25">
        <v>1977</v>
      </c>
      <c r="T269" s="25">
        <v>1444</v>
      </c>
      <c r="U269" s="25">
        <v>1094</v>
      </c>
      <c r="V269" s="25">
        <v>239</v>
      </c>
    </row>
    <row r="270" spans="1:22" x14ac:dyDescent="0.2">
      <c r="A270" s="9">
        <v>2001</v>
      </c>
      <c r="B270" s="20" t="s">
        <v>1594</v>
      </c>
      <c r="C270" s="20"/>
      <c r="D270" s="25">
        <v>9486</v>
      </c>
      <c r="E270" s="26">
        <f>D270-F270-G270-H270-I270-J270</f>
        <v>31</v>
      </c>
      <c r="F270" s="25">
        <v>1277</v>
      </c>
      <c r="G270" s="25">
        <v>3109</v>
      </c>
      <c r="H270" s="25">
        <v>1625</v>
      </c>
      <c r="I270" s="25">
        <v>2623</v>
      </c>
      <c r="J270" s="25">
        <v>821</v>
      </c>
      <c r="N270" s="9">
        <v>1996</v>
      </c>
      <c r="O270" s="20" t="s">
        <v>1578</v>
      </c>
      <c r="P270" s="19">
        <v>28766</v>
      </c>
      <c r="Q270" s="25">
        <v>6</v>
      </c>
      <c r="R270" s="25">
        <v>1355</v>
      </c>
      <c r="S270" s="25">
        <v>6736</v>
      </c>
      <c r="T270" s="25">
        <v>8565</v>
      </c>
      <c r="U270" s="25">
        <v>9467</v>
      </c>
      <c r="V270" s="25">
        <v>2637</v>
      </c>
    </row>
    <row r="271" spans="1:22" x14ac:dyDescent="0.2">
      <c r="A271" s="9">
        <v>2000</v>
      </c>
      <c r="B271" s="20" t="s">
        <v>1594</v>
      </c>
      <c r="C271" s="20"/>
      <c r="D271" s="19">
        <v>6407</v>
      </c>
      <c r="E271" s="19">
        <v>13</v>
      </c>
      <c r="F271" s="19">
        <v>948</v>
      </c>
      <c r="G271" s="19">
        <v>2712</v>
      </c>
      <c r="H271" s="19">
        <v>1707</v>
      </c>
      <c r="I271" s="19">
        <v>711</v>
      </c>
      <c r="J271" s="19">
        <v>316</v>
      </c>
      <c r="N271" s="9">
        <v>1996</v>
      </c>
      <c r="O271" s="20" t="s">
        <v>1579</v>
      </c>
      <c r="P271" s="19">
        <v>12182</v>
      </c>
      <c r="Q271" s="25">
        <v>4</v>
      </c>
      <c r="R271" s="25">
        <v>662</v>
      </c>
      <c r="S271" s="25">
        <v>3659</v>
      </c>
      <c r="T271" s="25">
        <v>3235</v>
      </c>
      <c r="U271" s="25">
        <v>3175</v>
      </c>
      <c r="V271" s="25">
        <v>1447</v>
      </c>
    </row>
    <row r="272" spans="1:22" x14ac:dyDescent="0.2">
      <c r="A272" s="9">
        <v>2007</v>
      </c>
      <c r="B272" s="3" t="s">
        <v>1599</v>
      </c>
      <c r="C272" s="3"/>
      <c r="D272" s="12">
        <v>12528</v>
      </c>
      <c r="E272" s="12">
        <v>319</v>
      </c>
      <c r="F272" s="12">
        <v>4940</v>
      </c>
      <c r="G272" s="12">
        <v>5639</v>
      </c>
      <c r="H272" s="12">
        <v>1047</v>
      </c>
      <c r="I272" s="12">
        <v>540</v>
      </c>
      <c r="J272" s="12">
        <v>43</v>
      </c>
      <c r="N272" s="9">
        <v>1996</v>
      </c>
      <c r="O272" s="20" t="s">
        <v>1580</v>
      </c>
      <c r="P272" s="19">
        <v>23018</v>
      </c>
      <c r="Q272" s="25">
        <v>63</v>
      </c>
      <c r="R272" s="25">
        <v>2864</v>
      </c>
      <c r="S272" s="25">
        <v>11774</v>
      </c>
      <c r="T272" s="25">
        <v>3868</v>
      </c>
      <c r="U272" s="25">
        <v>3572</v>
      </c>
      <c r="V272" s="25">
        <v>877</v>
      </c>
    </row>
    <row r="273" spans="1:22" x14ac:dyDescent="0.2">
      <c r="A273" s="9">
        <v>2006</v>
      </c>
      <c r="B273" s="3" t="s">
        <v>1599</v>
      </c>
      <c r="C273" s="3"/>
      <c r="D273" s="18">
        <f>ROUND(P273*394503/459975,0)</f>
        <v>10195</v>
      </c>
      <c r="E273" s="18">
        <f>ROUND(Q273*394503/459975,0)</f>
        <v>18</v>
      </c>
      <c r="F273" s="18">
        <f>D273-E273-SUM(G273:J273)</f>
        <v>1240</v>
      </c>
      <c r="G273" s="18">
        <f>ROUND(S273*394503/459975,0)</f>
        <v>5021</v>
      </c>
      <c r="H273" s="18">
        <f>ROUND(T273*394503/459975,0)</f>
        <v>2027</v>
      </c>
      <c r="I273" s="18">
        <f>ROUND(U273*394503/459975,0)</f>
        <v>1470</v>
      </c>
      <c r="J273" s="18">
        <f>ROUND(V273*394503/459975,0)</f>
        <v>419</v>
      </c>
      <c r="N273" s="9">
        <v>1996</v>
      </c>
      <c r="O273" s="20" t="s">
        <v>1575</v>
      </c>
      <c r="P273" s="19">
        <v>11887</v>
      </c>
      <c r="Q273" s="25">
        <v>21</v>
      </c>
      <c r="R273" s="25">
        <v>1447</v>
      </c>
      <c r="S273" s="25">
        <v>5854</v>
      </c>
      <c r="T273" s="25">
        <v>2363</v>
      </c>
      <c r="U273" s="25">
        <v>1714</v>
      </c>
      <c r="V273" s="25">
        <v>488</v>
      </c>
    </row>
    <row r="274" spans="1:22" x14ac:dyDescent="0.2">
      <c r="A274" s="9">
        <v>2005</v>
      </c>
      <c r="B274" s="3" t="s">
        <v>1599</v>
      </c>
      <c r="C274" s="3"/>
      <c r="D274" s="18">
        <f>ROUND(P274*398345/464125,0)</f>
        <v>12845</v>
      </c>
      <c r="E274" s="18">
        <f>ROUND(Q274*398345/464125,0)</f>
        <v>9</v>
      </c>
      <c r="F274" s="18">
        <f>D274-E274-SUM(G274:J274)</f>
        <v>825</v>
      </c>
      <c r="G274" s="18">
        <f>ROUND(S274*398345/464125,0)</f>
        <v>5685</v>
      </c>
      <c r="H274" s="18">
        <f>ROUND(T274*398345/464125,0)</f>
        <v>3010</v>
      </c>
      <c r="I274" s="18">
        <f>ROUND(U274*398345/464125,0)</f>
        <v>2605</v>
      </c>
      <c r="J274" s="18">
        <f>ROUND(V274*398345/464125,0)</f>
        <v>711</v>
      </c>
      <c r="N274" s="9">
        <v>1996</v>
      </c>
      <c r="O274" s="20" t="s">
        <v>1581</v>
      </c>
      <c r="P274" s="19">
        <v>14966</v>
      </c>
      <c r="Q274" s="25">
        <v>11</v>
      </c>
      <c r="R274" s="25">
        <v>961</v>
      </c>
      <c r="S274" s="25">
        <v>6624</v>
      </c>
      <c r="T274" s="25">
        <v>3507</v>
      </c>
      <c r="U274" s="25">
        <v>3035</v>
      </c>
      <c r="V274" s="25">
        <v>828</v>
      </c>
    </row>
    <row r="275" spans="1:22" x14ac:dyDescent="0.2">
      <c r="A275" s="9">
        <v>2004</v>
      </c>
      <c r="B275" s="20" t="s">
        <v>1599</v>
      </c>
      <c r="C275" s="20"/>
      <c r="D275" s="19">
        <v>11657</v>
      </c>
      <c r="E275" s="19">
        <v>127</v>
      </c>
      <c r="F275" s="19">
        <v>3343</v>
      </c>
      <c r="G275" s="19">
        <v>6373</v>
      </c>
      <c r="H275" s="19">
        <v>1401</v>
      </c>
      <c r="I275" s="19">
        <v>364</v>
      </c>
      <c r="J275" s="19">
        <v>49</v>
      </c>
      <c r="N275" s="9">
        <v>1996</v>
      </c>
      <c r="O275" s="20" t="s">
        <v>1571</v>
      </c>
      <c r="P275" s="19">
        <v>9189</v>
      </c>
      <c r="Q275" s="25">
        <v>11</v>
      </c>
      <c r="R275" s="25">
        <v>912</v>
      </c>
      <c r="S275" s="25">
        <v>3454</v>
      </c>
      <c r="T275" s="25">
        <v>3245</v>
      </c>
      <c r="U275" s="25">
        <v>981</v>
      </c>
      <c r="V275" s="25">
        <v>586</v>
      </c>
    </row>
    <row r="276" spans="1:22" x14ac:dyDescent="0.2">
      <c r="A276" s="9">
        <v>2003</v>
      </c>
      <c r="B276" s="20" t="s">
        <v>1599</v>
      </c>
      <c r="C276" s="20"/>
      <c r="D276" s="25">
        <v>11591</v>
      </c>
      <c r="E276" s="26">
        <f>D276-F276-G276-H276-I276-J276</f>
        <v>77</v>
      </c>
      <c r="F276" s="25">
        <v>2519</v>
      </c>
      <c r="G276" s="25">
        <v>6502</v>
      </c>
      <c r="H276" s="25">
        <v>2001</v>
      </c>
      <c r="I276" s="25">
        <v>435</v>
      </c>
      <c r="J276" s="25">
        <v>57</v>
      </c>
      <c r="N276" s="9">
        <v>1996</v>
      </c>
      <c r="O276" s="20" t="s">
        <v>1582</v>
      </c>
      <c r="P276" s="19">
        <v>21277</v>
      </c>
      <c r="Q276" s="25">
        <v>37</v>
      </c>
      <c r="R276" s="25">
        <v>1374</v>
      </c>
      <c r="S276" s="25">
        <v>6608</v>
      </c>
      <c r="T276" s="25">
        <v>6900</v>
      </c>
      <c r="U276" s="25">
        <v>4998</v>
      </c>
      <c r="V276" s="25">
        <v>1360</v>
      </c>
    </row>
    <row r="277" spans="1:22" x14ac:dyDescent="0.2">
      <c r="A277" s="9">
        <v>2002</v>
      </c>
      <c r="B277" s="20" t="s">
        <v>1599</v>
      </c>
      <c r="C277" s="20"/>
      <c r="D277" s="25">
        <v>11487</v>
      </c>
      <c r="E277" s="26">
        <f>D277-F277-G277-H277-I277-J277</f>
        <v>60</v>
      </c>
      <c r="F277" s="25">
        <v>2119</v>
      </c>
      <c r="G277" s="25">
        <v>6478</v>
      </c>
      <c r="H277" s="25">
        <v>2237</v>
      </c>
      <c r="I277" s="25">
        <v>508</v>
      </c>
      <c r="J277" s="25">
        <v>85</v>
      </c>
      <c r="N277" s="9">
        <v>1996</v>
      </c>
      <c r="O277" s="20" t="s">
        <v>1583</v>
      </c>
      <c r="P277" s="19">
        <v>18672</v>
      </c>
      <c r="Q277" s="25">
        <v>16</v>
      </c>
      <c r="R277" s="25">
        <v>1302</v>
      </c>
      <c r="S277" s="25">
        <v>5546</v>
      </c>
      <c r="T277" s="25">
        <v>5641</v>
      </c>
      <c r="U277" s="25">
        <v>4603</v>
      </c>
      <c r="V277" s="25">
        <v>1564</v>
      </c>
    </row>
    <row r="278" spans="1:22" x14ac:dyDescent="0.2">
      <c r="A278" s="9">
        <v>2001</v>
      </c>
      <c r="B278" s="20" t="s">
        <v>1599</v>
      </c>
      <c r="C278" s="20"/>
      <c r="D278" s="25">
        <v>13068</v>
      </c>
      <c r="E278" s="25">
        <v>38</v>
      </c>
      <c r="F278" s="25">
        <v>1631</v>
      </c>
      <c r="G278" s="25">
        <v>6406</v>
      </c>
      <c r="H278" s="25">
        <v>2937</v>
      </c>
      <c r="I278" s="25">
        <v>1397</v>
      </c>
      <c r="J278" s="25">
        <v>659</v>
      </c>
      <c r="N278" s="9">
        <v>1996</v>
      </c>
      <c r="O278" s="20" t="s">
        <v>1584</v>
      </c>
      <c r="P278" s="19">
        <v>17354</v>
      </c>
      <c r="Q278" s="25">
        <v>5</v>
      </c>
      <c r="R278" s="25">
        <v>631</v>
      </c>
      <c r="S278" s="25">
        <v>5592</v>
      </c>
      <c r="T278" s="25">
        <v>5278</v>
      </c>
      <c r="U278" s="25">
        <v>3933</v>
      </c>
      <c r="V278" s="25">
        <v>1915</v>
      </c>
    </row>
    <row r="279" spans="1:22" x14ac:dyDescent="0.2">
      <c r="A279" s="9">
        <v>2000</v>
      </c>
      <c r="B279" s="20" t="s">
        <v>1599</v>
      </c>
      <c r="C279" s="20"/>
      <c r="D279" s="19">
        <v>14171</v>
      </c>
      <c r="E279" s="19">
        <v>25</v>
      </c>
      <c r="F279" s="19">
        <v>1238</v>
      </c>
      <c r="G279" s="19">
        <v>6680</v>
      </c>
      <c r="H279" s="19">
        <v>3990</v>
      </c>
      <c r="I279" s="19">
        <v>1300</v>
      </c>
      <c r="J279" s="19">
        <v>938</v>
      </c>
      <c r="N279" s="9">
        <v>1996</v>
      </c>
      <c r="O279" s="20" t="s">
        <v>1585</v>
      </c>
      <c r="P279" s="19">
        <v>9556</v>
      </c>
      <c r="Q279" s="25">
        <v>16</v>
      </c>
      <c r="R279" s="25">
        <v>646</v>
      </c>
      <c r="S279" s="25">
        <v>3241</v>
      </c>
      <c r="T279" s="25">
        <v>2543</v>
      </c>
      <c r="U279" s="25">
        <v>2240</v>
      </c>
      <c r="V279" s="25">
        <v>870</v>
      </c>
    </row>
    <row r="280" spans="1:22" x14ac:dyDescent="0.2">
      <c r="A280" s="9">
        <v>1996</v>
      </c>
      <c r="B280" s="20" t="s">
        <v>1599</v>
      </c>
      <c r="C280" s="20"/>
      <c r="D280" s="19">
        <v>13236</v>
      </c>
      <c r="E280" s="25">
        <v>7</v>
      </c>
      <c r="F280" s="25">
        <v>489</v>
      </c>
      <c r="G280" s="25">
        <v>4526</v>
      </c>
      <c r="H280" s="25">
        <v>3721</v>
      </c>
      <c r="I280" s="25">
        <v>2873</v>
      </c>
      <c r="J280" s="25">
        <v>1620</v>
      </c>
      <c r="N280" s="9">
        <v>1996</v>
      </c>
      <c r="O280" s="20" t="s">
        <v>1586</v>
      </c>
      <c r="P280" s="19">
        <v>12631</v>
      </c>
      <c r="Q280" s="25">
        <v>1</v>
      </c>
      <c r="R280" s="25">
        <v>494</v>
      </c>
      <c r="S280" s="25">
        <v>3624</v>
      </c>
      <c r="T280" s="25">
        <v>3243</v>
      </c>
      <c r="U280" s="25">
        <v>3675</v>
      </c>
      <c r="V280" s="25">
        <v>1594</v>
      </c>
    </row>
    <row r="281" spans="1:22" x14ac:dyDescent="0.2">
      <c r="A281" s="9">
        <v>2007</v>
      </c>
      <c r="B281" s="3" t="s">
        <v>1601</v>
      </c>
      <c r="C281" s="3"/>
      <c r="D281" s="12">
        <v>3898</v>
      </c>
      <c r="E281" s="12">
        <v>18</v>
      </c>
      <c r="F281" s="12">
        <v>1484</v>
      </c>
      <c r="G281" s="12">
        <v>1748</v>
      </c>
      <c r="H281" s="12">
        <v>296</v>
      </c>
      <c r="I281" s="12">
        <v>184</v>
      </c>
      <c r="J281" s="12">
        <v>168</v>
      </c>
      <c r="N281" s="9">
        <v>1996</v>
      </c>
      <c r="O281" s="20" t="s">
        <v>1587</v>
      </c>
      <c r="P281" s="19">
        <v>31028</v>
      </c>
      <c r="Q281" s="25">
        <v>45</v>
      </c>
      <c r="R281" s="25">
        <v>1577</v>
      </c>
      <c r="S281" s="25">
        <v>9062</v>
      </c>
      <c r="T281" s="25">
        <v>11050</v>
      </c>
      <c r="U281" s="25">
        <v>6041</v>
      </c>
      <c r="V281" s="25">
        <v>3253</v>
      </c>
    </row>
    <row r="282" spans="1:22" x14ac:dyDescent="0.2">
      <c r="A282" s="9">
        <v>2006</v>
      </c>
      <c r="B282" s="3" t="s">
        <v>1601</v>
      </c>
      <c r="C282" s="3"/>
      <c r="D282" s="18">
        <f>ROUND(P282*394503/459975,0)</f>
        <v>24693</v>
      </c>
      <c r="E282" s="18">
        <f>ROUND(Q282*394503/459975,0)</f>
        <v>57</v>
      </c>
      <c r="F282" s="18">
        <f>D282-E282-SUM(G282:J282)</f>
        <v>1304</v>
      </c>
      <c r="G282" s="18">
        <f>ROUND(S282*394503/459975,0)</f>
        <v>8819</v>
      </c>
      <c r="H282" s="18">
        <f>ROUND(T282*394503/459975,0)</f>
        <v>4691</v>
      </c>
      <c r="I282" s="18">
        <f>ROUND(U282*394503/459975,0)</f>
        <v>7229</v>
      </c>
      <c r="J282" s="18">
        <f>ROUND(V282*394503/459975,0)</f>
        <v>2593</v>
      </c>
      <c r="N282" s="9">
        <v>1996</v>
      </c>
      <c r="O282" s="20" t="s">
        <v>1588</v>
      </c>
      <c r="P282" s="19">
        <v>28791</v>
      </c>
      <c r="Q282" s="25">
        <v>67</v>
      </c>
      <c r="R282" s="25">
        <v>1519</v>
      </c>
      <c r="S282" s="25">
        <v>10283</v>
      </c>
      <c r="T282" s="25">
        <v>5470</v>
      </c>
      <c r="U282" s="25">
        <v>8429</v>
      </c>
      <c r="V282" s="25">
        <v>3023</v>
      </c>
    </row>
    <row r="283" spans="1:22" x14ac:dyDescent="0.2">
      <c r="A283" s="9">
        <v>2005</v>
      </c>
      <c r="B283" s="3" t="s">
        <v>1601</v>
      </c>
      <c r="C283" s="3"/>
      <c r="D283" s="18">
        <f>ROUND(P283*398345/464125,0)</f>
        <v>25641</v>
      </c>
      <c r="E283" s="18">
        <f>ROUND(Q283*398345/464125,0)</f>
        <v>13</v>
      </c>
      <c r="F283" s="18">
        <f>D283-E283-SUM(G283:J283)</f>
        <v>526</v>
      </c>
      <c r="G283" s="18">
        <f>ROUND(S283*398345/464125,0)</f>
        <v>5928</v>
      </c>
      <c r="H283" s="18">
        <f>ROUND(T283*398345/464125,0)</f>
        <v>7433</v>
      </c>
      <c r="I283" s="18">
        <f>ROUND(U283*398345/464125,0)</f>
        <v>8580</v>
      </c>
      <c r="J283" s="18">
        <f>ROUND(V283*398345/464125,0)</f>
        <v>3161</v>
      </c>
      <c r="N283" s="9">
        <v>1996</v>
      </c>
      <c r="O283" s="20" t="s">
        <v>1589</v>
      </c>
      <c r="P283" s="19">
        <v>29875</v>
      </c>
      <c r="Q283" s="25">
        <v>15</v>
      </c>
      <c r="R283" s="25">
        <v>613</v>
      </c>
      <c r="S283" s="25">
        <v>6907</v>
      </c>
      <c r="T283" s="25">
        <v>8660</v>
      </c>
      <c r="U283" s="25">
        <v>9997</v>
      </c>
      <c r="V283" s="25">
        <v>3683</v>
      </c>
    </row>
    <row r="284" spans="1:22" x14ac:dyDescent="0.2">
      <c r="A284" s="9">
        <v>2004</v>
      </c>
      <c r="B284" s="20" t="s">
        <v>1601</v>
      </c>
      <c r="C284" s="20"/>
      <c r="D284" s="19">
        <v>3828</v>
      </c>
      <c r="E284" s="19">
        <v>8</v>
      </c>
      <c r="F284" s="19">
        <v>696</v>
      </c>
      <c r="G284" s="19">
        <v>2128</v>
      </c>
      <c r="H284" s="19">
        <v>495</v>
      </c>
      <c r="I284" s="19">
        <v>303</v>
      </c>
      <c r="J284" s="19">
        <v>198</v>
      </c>
      <c r="N284" s="9">
        <v>1996</v>
      </c>
      <c r="O284" s="20" t="s">
        <v>1590</v>
      </c>
      <c r="P284" s="19">
        <v>21893</v>
      </c>
      <c r="Q284" s="25">
        <v>30</v>
      </c>
      <c r="R284" s="25">
        <v>755</v>
      </c>
      <c r="S284" s="25">
        <v>8734</v>
      </c>
      <c r="T284" s="25">
        <v>5905</v>
      </c>
      <c r="U284" s="25">
        <v>4533</v>
      </c>
      <c r="V284" s="25">
        <v>1936</v>
      </c>
    </row>
    <row r="285" spans="1:22" x14ac:dyDescent="0.2">
      <c r="A285" s="9">
        <v>2003</v>
      </c>
      <c r="B285" s="20" t="s">
        <v>1601</v>
      </c>
      <c r="C285" s="20"/>
      <c r="D285" s="25">
        <v>3766</v>
      </c>
      <c r="E285" s="26">
        <f>D285-F285-G285-H285-I285-J285</f>
        <v>79</v>
      </c>
      <c r="F285" s="25">
        <v>434</v>
      </c>
      <c r="G285" s="25">
        <v>2137</v>
      </c>
      <c r="H285" s="25">
        <v>564</v>
      </c>
      <c r="I285" s="25">
        <v>358</v>
      </c>
      <c r="J285" s="25">
        <v>194</v>
      </c>
      <c r="N285" s="9">
        <v>1996</v>
      </c>
      <c r="O285" s="20" t="s">
        <v>1591</v>
      </c>
      <c r="P285" s="19">
        <v>26593</v>
      </c>
      <c r="Q285" s="25">
        <v>79</v>
      </c>
      <c r="R285" s="25">
        <v>1582</v>
      </c>
      <c r="S285" s="25">
        <v>8159</v>
      </c>
      <c r="T285" s="25">
        <v>7448</v>
      </c>
      <c r="U285" s="25">
        <v>7043</v>
      </c>
      <c r="V285" s="25">
        <v>2282</v>
      </c>
    </row>
    <row r="286" spans="1:22" x14ac:dyDescent="0.2">
      <c r="A286" s="9">
        <v>2002</v>
      </c>
      <c r="B286" s="20" t="s">
        <v>1601</v>
      </c>
      <c r="C286" s="20"/>
      <c r="D286" s="25">
        <v>3668</v>
      </c>
      <c r="E286" s="26">
        <f>D286-F286-G286-H286-I286-J286</f>
        <v>23</v>
      </c>
      <c r="F286" s="25">
        <v>348</v>
      </c>
      <c r="G286" s="25">
        <v>1970</v>
      </c>
      <c r="H286" s="25">
        <v>675</v>
      </c>
      <c r="I286" s="25">
        <v>441</v>
      </c>
      <c r="J286" s="25">
        <v>211</v>
      </c>
      <c r="N286" s="9">
        <v>1996</v>
      </c>
      <c r="O286" s="20" t="s">
        <v>1592</v>
      </c>
      <c r="P286" s="19">
        <v>13753</v>
      </c>
      <c r="Q286" s="25">
        <v>5</v>
      </c>
      <c r="R286" s="25">
        <v>438</v>
      </c>
      <c r="S286" s="25">
        <v>3457</v>
      </c>
      <c r="T286" s="25">
        <v>3913</v>
      </c>
      <c r="U286" s="25">
        <v>3918</v>
      </c>
      <c r="V286" s="25">
        <v>2022</v>
      </c>
    </row>
    <row r="287" spans="1:22" x14ac:dyDescent="0.2">
      <c r="A287" s="9">
        <v>2001</v>
      </c>
      <c r="B287" s="20" t="s">
        <v>1601</v>
      </c>
      <c r="C287" s="20"/>
      <c r="D287" s="25">
        <v>3964</v>
      </c>
      <c r="E287" s="25">
        <v>13</v>
      </c>
      <c r="F287" s="25">
        <v>232</v>
      </c>
      <c r="G287" s="25">
        <v>1668</v>
      </c>
      <c r="H287" s="25">
        <v>943</v>
      </c>
      <c r="I287" s="25">
        <v>630</v>
      </c>
      <c r="J287" s="25">
        <v>478</v>
      </c>
      <c r="N287" s="9">
        <v>1996</v>
      </c>
      <c r="O287" s="20" t="s">
        <v>1593</v>
      </c>
      <c r="P287" s="19">
        <v>2380</v>
      </c>
      <c r="Q287" s="25"/>
      <c r="R287" s="25">
        <v>51</v>
      </c>
      <c r="S287" s="25">
        <v>579</v>
      </c>
      <c r="T287" s="25">
        <v>310</v>
      </c>
      <c r="U287" s="25">
        <v>863</v>
      </c>
      <c r="V287" s="25">
        <v>577</v>
      </c>
    </row>
    <row r="288" spans="1:22" x14ac:dyDescent="0.2">
      <c r="A288" s="9">
        <v>2000</v>
      </c>
      <c r="B288" s="20" t="s">
        <v>1601</v>
      </c>
      <c r="C288" s="20"/>
      <c r="D288" s="19">
        <v>3676</v>
      </c>
      <c r="E288" s="19">
        <v>2</v>
      </c>
      <c r="F288" s="19">
        <v>191</v>
      </c>
      <c r="G288" s="19">
        <v>1299</v>
      </c>
      <c r="H288" s="19">
        <v>1145</v>
      </c>
      <c r="I288" s="19">
        <v>619</v>
      </c>
      <c r="J288" s="19">
        <v>420</v>
      </c>
      <c r="N288" s="9">
        <v>1996</v>
      </c>
      <c r="O288" s="20" t="s">
        <v>1576</v>
      </c>
      <c r="P288" s="19">
        <v>25185</v>
      </c>
      <c r="Q288" s="25">
        <v>12</v>
      </c>
      <c r="R288" s="25">
        <v>961</v>
      </c>
      <c r="S288" s="25">
        <v>5582</v>
      </c>
      <c r="T288" s="25">
        <v>9875</v>
      </c>
      <c r="U288" s="25">
        <v>4228</v>
      </c>
      <c r="V288" s="25">
        <v>4527</v>
      </c>
    </row>
    <row r="289" spans="1:22" x14ac:dyDescent="0.2">
      <c r="A289" s="9">
        <v>1996</v>
      </c>
      <c r="B289" s="20" t="s">
        <v>1601</v>
      </c>
      <c r="C289" s="20"/>
      <c r="D289" s="19">
        <v>3160</v>
      </c>
      <c r="E289" s="25">
        <v>1</v>
      </c>
      <c r="F289" s="25">
        <v>83</v>
      </c>
      <c r="G289" s="25">
        <v>648</v>
      </c>
      <c r="H289" s="25">
        <v>1131</v>
      </c>
      <c r="I289" s="25">
        <v>827</v>
      </c>
      <c r="J289" s="25">
        <v>470</v>
      </c>
      <c r="N289" s="9">
        <v>1996</v>
      </c>
      <c r="O289" s="20" t="s">
        <v>1595</v>
      </c>
      <c r="P289" s="19">
        <v>9540</v>
      </c>
      <c r="Q289" s="25">
        <v>4</v>
      </c>
      <c r="R289" s="25">
        <v>422</v>
      </c>
      <c r="S289" s="25">
        <v>1881</v>
      </c>
      <c r="T289" s="25">
        <v>3734</v>
      </c>
      <c r="U289" s="25">
        <v>1772</v>
      </c>
      <c r="V289" s="25">
        <v>1727</v>
      </c>
    </row>
    <row r="290" spans="1:22" x14ac:dyDescent="0.2">
      <c r="A290" s="9">
        <v>2007</v>
      </c>
      <c r="B290" s="3" t="s">
        <v>1581</v>
      </c>
      <c r="C290" s="3"/>
      <c r="D290" s="12">
        <v>13205</v>
      </c>
      <c r="E290" s="12">
        <v>177</v>
      </c>
      <c r="F290" s="12">
        <v>6577</v>
      </c>
      <c r="G290" s="12">
        <v>4926</v>
      </c>
      <c r="H290" s="12">
        <v>847</v>
      </c>
      <c r="I290" s="12">
        <v>621</v>
      </c>
      <c r="J290" s="12">
        <v>57</v>
      </c>
      <c r="N290" s="9">
        <v>1996</v>
      </c>
      <c r="O290" s="20" t="s">
        <v>1572</v>
      </c>
      <c r="P290" s="19">
        <v>12564</v>
      </c>
      <c r="Q290" s="25">
        <v>5</v>
      </c>
      <c r="R290" s="25">
        <v>588</v>
      </c>
      <c r="S290" s="25">
        <v>2478</v>
      </c>
      <c r="T290" s="25">
        <v>3864</v>
      </c>
      <c r="U290" s="25">
        <v>3254</v>
      </c>
      <c r="V290" s="25">
        <v>2375</v>
      </c>
    </row>
    <row r="291" spans="1:22" x14ac:dyDescent="0.2">
      <c r="A291" s="9">
        <v>2006</v>
      </c>
      <c r="B291" s="3" t="s">
        <v>1581</v>
      </c>
      <c r="C291" s="3"/>
      <c r="D291" s="18">
        <f>ROUND(P291*394503/459975,0)</f>
        <v>919</v>
      </c>
      <c r="E291" s="18">
        <f>ROUND(Q291*394503/459975,0)</f>
        <v>0</v>
      </c>
      <c r="F291" s="18">
        <f>D291-E291-SUM(G291:J291)</f>
        <v>24</v>
      </c>
      <c r="G291" s="18">
        <f>ROUND(S291*394503/459975,0)</f>
        <v>156</v>
      </c>
      <c r="H291" s="18">
        <f>ROUND(T291*394503/459975,0)</f>
        <v>426</v>
      </c>
      <c r="I291" s="18">
        <f>ROUND(U291*394503/459975,0)</f>
        <v>104</v>
      </c>
      <c r="J291" s="18">
        <f>ROUND(V291*394503/459975,0)</f>
        <v>209</v>
      </c>
      <c r="N291" s="9">
        <v>1996</v>
      </c>
      <c r="O291" s="20" t="s">
        <v>1596</v>
      </c>
      <c r="P291" s="19">
        <v>1071</v>
      </c>
      <c r="Q291" s="25"/>
      <c r="R291" s="25">
        <v>27</v>
      </c>
      <c r="S291" s="25">
        <v>182</v>
      </c>
      <c r="T291" s="25">
        <v>497</v>
      </c>
      <c r="U291" s="25">
        <v>121</v>
      </c>
      <c r="V291" s="25">
        <v>244</v>
      </c>
    </row>
    <row r="292" spans="1:22" x14ac:dyDescent="0.2">
      <c r="A292" s="9">
        <v>2005</v>
      </c>
      <c r="B292" s="3" t="s">
        <v>1581</v>
      </c>
      <c r="C292" s="3"/>
      <c r="D292" s="18">
        <f>ROUND(P292*398345/464125,0)</f>
        <v>11360</v>
      </c>
      <c r="E292" s="18">
        <f>ROUND(Q292*398345/464125,0)</f>
        <v>6</v>
      </c>
      <c r="F292" s="18">
        <f>D292-E292-SUM(G292:J292)</f>
        <v>419</v>
      </c>
      <c r="G292" s="18">
        <f>ROUND(S292*398345/464125,0)</f>
        <v>3885</v>
      </c>
      <c r="H292" s="18">
        <f>ROUND(T292*398345/464125,0)</f>
        <v>3194</v>
      </c>
      <c r="I292" s="18">
        <f>ROUND(U292*398345/464125,0)</f>
        <v>2466</v>
      </c>
      <c r="J292" s="18">
        <f>ROUND(V292*398345/464125,0)</f>
        <v>1390</v>
      </c>
      <c r="N292" s="9">
        <v>1996</v>
      </c>
      <c r="O292" s="20" t="s">
        <v>1599</v>
      </c>
      <c r="P292" s="19">
        <v>13236</v>
      </c>
      <c r="Q292" s="25">
        <v>7</v>
      </c>
      <c r="R292" s="25">
        <v>489</v>
      </c>
      <c r="S292" s="25">
        <v>4526</v>
      </c>
      <c r="T292" s="25">
        <v>3721</v>
      </c>
      <c r="U292" s="25">
        <v>2873</v>
      </c>
      <c r="V292" s="25">
        <v>1620</v>
      </c>
    </row>
    <row r="293" spans="1:22" x14ac:dyDescent="0.2">
      <c r="A293" s="9">
        <v>2004</v>
      </c>
      <c r="B293" s="20" t="s">
        <v>1581</v>
      </c>
      <c r="C293" s="20"/>
      <c r="D293" s="19">
        <v>12900</v>
      </c>
      <c r="E293" s="19">
        <v>63</v>
      </c>
      <c r="F293" s="19">
        <v>5119</v>
      </c>
      <c r="G293" s="19">
        <v>5670</v>
      </c>
      <c r="H293" s="19">
        <v>1199</v>
      </c>
      <c r="I293" s="19">
        <v>776</v>
      </c>
      <c r="J293" s="19">
        <v>73</v>
      </c>
      <c r="N293" s="9">
        <v>1996</v>
      </c>
      <c r="O293" s="20" t="s">
        <v>1600</v>
      </c>
      <c r="P293" s="19">
        <v>8562</v>
      </c>
      <c r="Q293" s="25">
        <v>4</v>
      </c>
      <c r="R293" s="25">
        <v>345</v>
      </c>
      <c r="S293" s="25">
        <v>2135</v>
      </c>
      <c r="T293" s="25">
        <v>2140</v>
      </c>
      <c r="U293" s="25">
        <v>2653</v>
      </c>
      <c r="V293" s="25">
        <v>1285</v>
      </c>
    </row>
    <row r="294" spans="1:22" x14ac:dyDescent="0.2">
      <c r="A294" s="9">
        <v>2003</v>
      </c>
      <c r="B294" s="20" t="s">
        <v>1581</v>
      </c>
      <c r="C294" s="20"/>
      <c r="D294" s="25">
        <v>12811</v>
      </c>
      <c r="E294" s="26">
        <f>D294-F294-G294-H294-I294-J294</f>
        <v>71</v>
      </c>
      <c r="F294" s="25">
        <v>3767</v>
      </c>
      <c r="G294" s="25">
        <v>6545</v>
      </c>
      <c r="H294" s="25">
        <v>1461</v>
      </c>
      <c r="I294" s="25">
        <v>889</v>
      </c>
      <c r="J294" s="25">
        <v>78</v>
      </c>
      <c r="N294" s="9">
        <v>1996</v>
      </c>
      <c r="O294" s="20" t="s">
        <v>1601</v>
      </c>
      <c r="P294" s="19">
        <v>3160</v>
      </c>
      <c r="Q294" s="25">
        <v>1</v>
      </c>
      <c r="R294" s="25">
        <v>83</v>
      </c>
      <c r="S294" s="25">
        <v>648</v>
      </c>
      <c r="T294" s="25">
        <v>1131</v>
      </c>
      <c r="U294" s="25">
        <v>827</v>
      </c>
      <c r="V294" s="25">
        <v>470</v>
      </c>
    </row>
    <row r="295" spans="1:22" x14ac:dyDescent="0.2">
      <c r="A295" s="9">
        <v>2002</v>
      </c>
      <c r="B295" s="20" t="s">
        <v>1581</v>
      </c>
      <c r="C295" s="20"/>
      <c r="D295" s="25">
        <v>12183</v>
      </c>
      <c r="E295" s="26">
        <f>D295-F295-G295-H295-I295-J295</f>
        <v>89</v>
      </c>
      <c r="F295" s="25">
        <v>3015</v>
      </c>
      <c r="G295" s="25">
        <v>6659</v>
      </c>
      <c r="H295" s="25">
        <v>1483</v>
      </c>
      <c r="I295" s="25">
        <v>848</v>
      </c>
      <c r="J295" s="25">
        <v>89</v>
      </c>
      <c r="N295" s="9">
        <v>1996</v>
      </c>
      <c r="O295" s="20" t="s">
        <v>1602</v>
      </c>
      <c r="P295" s="19">
        <v>2899</v>
      </c>
      <c r="Q295" s="25"/>
      <c r="R295" s="25">
        <v>176</v>
      </c>
      <c r="S295" s="25">
        <v>1159</v>
      </c>
      <c r="T295" s="25">
        <v>861</v>
      </c>
      <c r="U295" s="25">
        <v>461</v>
      </c>
      <c r="V295" s="25">
        <v>242</v>
      </c>
    </row>
    <row r="296" spans="1:22" x14ac:dyDescent="0.2">
      <c r="A296" s="9">
        <v>2001</v>
      </c>
      <c r="B296" s="20" t="s">
        <v>1581</v>
      </c>
      <c r="C296" s="20"/>
      <c r="D296" s="25">
        <v>16088</v>
      </c>
      <c r="E296" s="26">
        <f>D296-F296-G296-H296-I296-J296</f>
        <v>88</v>
      </c>
      <c r="F296" s="25">
        <v>2546</v>
      </c>
      <c r="G296" s="25">
        <v>7441</v>
      </c>
      <c r="H296" s="25">
        <v>2017</v>
      </c>
      <c r="I296" s="25">
        <v>2846</v>
      </c>
      <c r="J296" s="25">
        <v>1150</v>
      </c>
      <c r="N296" s="9">
        <v>1996</v>
      </c>
      <c r="O296" s="20" t="s">
        <v>1603</v>
      </c>
      <c r="P296" s="19">
        <v>8855</v>
      </c>
      <c r="Q296" s="25">
        <v>1</v>
      </c>
      <c r="R296" s="25">
        <v>252</v>
      </c>
      <c r="S296" s="25">
        <v>3278</v>
      </c>
      <c r="T296" s="25">
        <v>2912</v>
      </c>
      <c r="U296" s="25">
        <v>1572</v>
      </c>
      <c r="V296" s="25">
        <v>840</v>
      </c>
    </row>
    <row r="297" spans="1:22" ht="28" x14ac:dyDescent="0.2">
      <c r="A297" s="9">
        <v>2000</v>
      </c>
      <c r="B297" s="20" t="s">
        <v>1581</v>
      </c>
      <c r="C297" s="20"/>
      <c r="D297" s="19">
        <v>14050</v>
      </c>
      <c r="E297" s="19">
        <v>63</v>
      </c>
      <c r="F297" s="19">
        <v>2248</v>
      </c>
      <c r="G297" s="19">
        <v>7184</v>
      </c>
      <c r="H297" s="19">
        <v>2522</v>
      </c>
      <c r="I297" s="19">
        <v>1676</v>
      </c>
      <c r="J297" s="19">
        <v>357</v>
      </c>
      <c r="N297" s="9">
        <v>1996</v>
      </c>
      <c r="O297" s="30" t="s">
        <v>274</v>
      </c>
      <c r="P297" s="19">
        <v>736</v>
      </c>
      <c r="Q297" s="25">
        <v>66</v>
      </c>
      <c r="R297" s="25">
        <v>385</v>
      </c>
      <c r="S297" s="25">
        <v>112</v>
      </c>
      <c r="T297" s="25">
        <v>49</v>
      </c>
      <c r="U297" s="25">
        <v>82</v>
      </c>
      <c r="V297" s="25">
        <v>42</v>
      </c>
    </row>
    <row r="298" spans="1:22" x14ac:dyDescent="0.2">
      <c r="A298" s="9">
        <v>1996</v>
      </c>
      <c r="B298" s="20" t="s">
        <v>1581</v>
      </c>
      <c r="C298" s="20"/>
      <c r="D298" s="19">
        <v>14966</v>
      </c>
      <c r="E298" s="25">
        <v>11</v>
      </c>
      <c r="F298" s="25">
        <v>961</v>
      </c>
      <c r="G298" s="25">
        <v>6624</v>
      </c>
      <c r="H298" s="25">
        <v>3507</v>
      </c>
      <c r="I298" s="25">
        <v>3035</v>
      </c>
      <c r="J298" s="25">
        <v>828</v>
      </c>
      <c r="N298" s="9">
        <v>1996</v>
      </c>
      <c r="O298" s="30" t="s">
        <v>1604</v>
      </c>
      <c r="P298" s="19">
        <v>220</v>
      </c>
      <c r="Q298" s="25">
        <v>29</v>
      </c>
      <c r="R298" s="25">
        <v>96</v>
      </c>
      <c r="S298" s="25">
        <v>28</v>
      </c>
      <c r="T298" s="25">
        <v>14</v>
      </c>
      <c r="U298" s="25">
        <v>33</v>
      </c>
      <c r="V298" s="25">
        <v>20</v>
      </c>
    </row>
  </sheetData>
  <sortState ref="A3:J299">
    <sortCondition ref="B3:B2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zoomScaleNormal="85" zoomScalePageLayoutView="85" workbookViewId="0">
      <selection activeCell="A3" sqref="A3:I271"/>
    </sheetView>
  </sheetViews>
  <sheetFormatPr baseColWidth="10" defaultColWidth="8.83203125" defaultRowHeight="15" x14ac:dyDescent="0.2"/>
  <cols>
    <col min="11" max="11" width="48.1640625" bestFit="1" customWidth="1"/>
    <col min="13" max="21" width="0" hidden="1" customWidth="1"/>
  </cols>
  <sheetData>
    <row r="1" spans="1:21" ht="70" x14ac:dyDescent="0.2">
      <c r="A1" s="1" t="s">
        <v>1544</v>
      </c>
      <c r="B1" s="1" t="s">
        <v>1545</v>
      </c>
      <c r="C1" s="2" t="s">
        <v>1546</v>
      </c>
      <c r="D1" s="2" t="s">
        <v>1547</v>
      </c>
      <c r="E1" s="2" t="s">
        <v>1548</v>
      </c>
      <c r="F1" s="2" t="s">
        <v>1549</v>
      </c>
      <c r="G1" s="2" t="s">
        <v>1550</v>
      </c>
      <c r="H1" s="2" t="s">
        <v>1551</v>
      </c>
      <c r="I1" s="2" t="s">
        <v>1552</v>
      </c>
    </row>
    <row r="2" spans="1:21" ht="56" x14ac:dyDescent="0.2">
      <c r="A2" s="1" t="s">
        <v>0</v>
      </c>
      <c r="B2" s="1" t="s">
        <v>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11" t="s">
        <v>1597</v>
      </c>
      <c r="M2" s="1" t="s">
        <v>0</v>
      </c>
      <c r="N2" s="1" t="s">
        <v>8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</row>
    <row r="3" spans="1:21" x14ac:dyDescent="0.2">
      <c r="A3" s="9">
        <v>2007</v>
      </c>
      <c r="B3" s="3" t="s">
        <v>1571</v>
      </c>
      <c r="C3" s="4">
        <v>4929</v>
      </c>
      <c r="D3" s="4">
        <v>279</v>
      </c>
      <c r="E3" s="4">
        <v>2576</v>
      </c>
      <c r="F3" s="4">
        <v>1638</v>
      </c>
      <c r="G3" s="4">
        <v>252</v>
      </c>
      <c r="H3" s="4">
        <v>138</v>
      </c>
      <c r="I3" s="4">
        <v>46</v>
      </c>
      <c r="M3">
        <v>2007</v>
      </c>
      <c r="N3" s="3" t="s">
        <v>1574</v>
      </c>
      <c r="O3" s="4">
        <v>7179</v>
      </c>
      <c r="P3" s="4">
        <v>217</v>
      </c>
      <c r="Q3" s="4">
        <v>4766</v>
      </c>
      <c r="R3" s="4">
        <v>1627</v>
      </c>
      <c r="S3" s="4">
        <v>207</v>
      </c>
      <c r="T3" s="4">
        <v>265</v>
      </c>
      <c r="U3" s="4">
        <v>97</v>
      </c>
    </row>
    <row r="4" spans="1:21" x14ac:dyDescent="0.2">
      <c r="A4" s="9">
        <v>2006</v>
      </c>
      <c r="B4" s="3" t="s">
        <v>1571</v>
      </c>
      <c r="C4" s="18">
        <f>ROUND(O4*350566/393740,0)</f>
        <v>3432</v>
      </c>
      <c r="D4" s="18">
        <f>ROUND(P4*350566/393740,0)</f>
        <v>44</v>
      </c>
      <c r="E4" s="18">
        <f>C4-D4-SUM(F4:I4)</f>
        <v>2072</v>
      </c>
      <c r="F4" s="18">
        <f>ROUND(R4*350566/393740,0)</f>
        <v>1008</v>
      </c>
      <c r="G4" s="18">
        <f>ROUND(S4*350566/393740,0)</f>
        <v>190</v>
      </c>
      <c r="H4" s="18">
        <f>ROUND(T4*350566/393740,0)</f>
        <v>97</v>
      </c>
      <c r="I4" s="18">
        <f>ROUND(U4*350566/393740,0)</f>
        <v>21</v>
      </c>
      <c r="M4">
        <v>2007</v>
      </c>
      <c r="N4" s="3" t="s">
        <v>1577</v>
      </c>
      <c r="O4" s="4">
        <v>3855</v>
      </c>
      <c r="P4" s="4">
        <v>49</v>
      </c>
      <c r="Q4" s="4">
        <v>2328</v>
      </c>
      <c r="R4" s="4">
        <v>1132</v>
      </c>
      <c r="S4" s="4">
        <v>213</v>
      </c>
      <c r="T4" s="4">
        <v>109</v>
      </c>
      <c r="U4" s="4">
        <v>24</v>
      </c>
    </row>
    <row r="5" spans="1:21" x14ac:dyDescent="0.2">
      <c r="A5" s="9">
        <v>2005</v>
      </c>
      <c r="B5" s="3" t="s">
        <v>1571</v>
      </c>
      <c r="C5" s="18">
        <f>ROUND(O5*347709/390157,0)</f>
        <v>18102</v>
      </c>
      <c r="D5" s="18">
        <f>ROUND(P5*347709/390157,0)</f>
        <v>131</v>
      </c>
      <c r="E5" s="18">
        <f>C5-D5-SUM(F5:I5)</f>
        <v>7279</v>
      </c>
      <c r="F5" s="18">
        <f>ROUND(R5*347709/390157,0)</f>
        <v>7767</v>
      </c>
      <c r="G5" s="18">
        <f>ROUND(S5*347709/390157,0)</f>
        <v>1858</v>
      </c>
      <c r="H5" s="18">
        <f>ROUND(T5*347709/390157,0)</f>
        <v>861</v>
      </c>
      <c r="I5" s="18">
        <f>ROUND(U5*347709/390157,0)</f>
        <v>206</v>
      </c>
      <c r="M5">
        <v>2007</v>
      </c>
      <c r="N5" s="3" t="s">
        <v>1578</v>
      </c>
      <c r="O5" s="4">
        <v>20312</v>
      </c>
      <c r="P5" s="4">
        <v>147</v>
      </c>
      <c r="Q5" s="4">
        <v>8168</v>
      </c>
      <c r="R5" s="4">
        <v>8715</v>
      </c>
      <c r="S5" s="4">
        <v>2085</v>
      </c>
      <c r="T5" s="4">
        <v>966</v>
      </c>
      <c r="U5" s="4">
        <v>231</v>
      </c>
    </row>
    <row r="6" spans="1:21" x14ac:dyDescent="0.2">
      <c r="A6" s="9">
        <v>2004</v>
      </c>
      <c r="B6" s="20" t="s">
        <v>1571</v>
      </c>
      <c r="C6" s="19">
        <v>3231</v>
      </c>
      <c r="D6" s="19">
        <v>48</v>
      </c>
      <c r="E6" s="19">
        <v>1083</v>
      </c>
      <c r="F6" s="19">
        <v>1422</v>
      </c>
      <c r="G6" s="19">
        <v>336</v>
      </c>
      <c r="H6" s="19">
        <v>238</v>
      </c>
      <c r="I6" s="19">
        <v>104</v>
      </c>
      <c r="M6">
        <v>2007</v>
      </c>
      <c r="N6" s="3" t="s">
        <v>1579</v>
      </c>
      <c r="O6" s="4">
        <v>14799</v>
      </c>
      <c r="P6" s="4">
        <v>87</v>
      </c>
      <c r="Q6" s="4">
        <v>5345</v>
      </c>
      <c r="R6" s="4">
        <v>6080</v>
      </c>
      <c r="S6" s="4">
        <v>1497</v>
      </c>
      <c r="T6" s="4">
        <v>1527</v>
      </c>
      <c r="U6" s="4">
        <v>263</v>
      </c>
    </row>
    <row r="7" spans="1:21" x14ac:dyDescent="0.2">
      <c r="A7" s="9">
        <v>2003</v>
      </c>
      <c r="B7" s="20" t="s">
        <v>1571</v>
      </c>
      <c r="C7" s="19">
        <v>3218</v>
      </c>
      <c r="D7" s="19">
        <v>28</v>
      </c>
      <c r="E7" s="19">
        <v>740</v>
      </c>
      <c r="F7" s="19">
        <v>1540</v>
      </c>
      <c r="G7" s="19">
        <v>474</v>
      </c>
      <c r="H7" s="19">
        <v>306</v>
      </c>
      <c r="I7" s="19">
        <v>130</v>
      </c>
      <c r="M7">
        <v>2007</v>
      </c>
      <c r="N7" s="3" t="s">
        <v>1573</v>
      </c>
      <c r="O7" s="4">
        <v>10596</v>
      </c>
      <c r="P7" s="4">
        <v>66</v>
      </c>
      <c r="Q7" s="4">
        <v>4220</v>
      </c>
      <c r="R7" s="4">
        <v>4586</v>
      </c>
      <c r="S7" s="4">
        <v>992</v>
      </c>
      <c r="T7" s="4">
        <v>639</v>
      </c>
      <c r="U7" s="4">
        <v>93</v>
      </c>
    </row>
    <row r="8" spans="1:21" x14ac:dyDescent="0.2">
      <c r="A8" s="9">
        <v>2002</v>
      </c>
      <c r="B8" s="20" t="s">
        <v>1571</v>
      </c>
      <c r="C8" s="19">
        <v>3205</v>
      </c>
      <c r="D8" s="19">
        <v>21</v>
      </c>
      <c r="E8" s="19">
        <v>606</v>
      </c>
      <c r="F8" s="19">
        <v>1608</v>
      </c>
      <c r="G8" s="19">
        <v>535</v>
      </c>
      <c r="H8" s="19">
        <v>300</v>
      </c>
      <c r="I8" s="19">
        <v>135</v>
      </c>
      <c r="M8">
        <v>2007</v>
      </c>
      <c r="N8" s="3" t="s">
        <v>1580</v>
      </c>
      <c r="O8" s="4">
        <v>16012</v>
      </c>
      <c r="P8" s="4">
        <v>1049</v>
      </c>
      <c r="Q8" s="4">
        <v>8826</v>
      </c>
      <c r="R8" s="4">
        <v>5641</v>
      </c>
      <c r="S8" s="4">
        <v>261</v>
      </c>
      <c r="T8" s="4">
        <v>196</v>
      </c>
      <c r="U8" s="4">
        <v>39</v>
      </c>
    </row>
    <row r="9" spans="1:21" x14ac:dyDescent="0.2">
      <c r="A9" s="9">
        <v>2001</v>
      </c>
      <c r="B9" s="20" t="s">
        <v>1571</v>
      </c>
      <c r="C9" s="19">
        <v>3565</v>
      </c>
      <c r="D9" s="19">
        <v>15</v>
      </c>
      <c r="E9" s="19">
        <v>505</v>
      </c>
      <c r="F9" s="19">
        <v>1558</v>
      </c>
      <c r="G9" s="19">
        <v>722</v>
      </c>
      <c r="H9" s="19">
        <v>401</v>
      </c>
      <c r="I9" s="19">
        <v>364</v>
      </c>
      <c r="M9">
        <v>2007</v>
      </c>
      <c r="N9" s="3" t="s">
        <v>1575</v>
      </c>
      <c r="O9" s="4">
        <v>10201</v>
      </c>
      <c r="P9" s="4">
        <v>179</v>
      </c>
      <c r="Q9" s="4">
        <v>4145</v>
      </c>
      <c r="R9" s="4">
        <v>4119</v>
      </c>
      <c r="S9" s="4">
        <v>1195</v>
      </c>
      <c r="T9" s="4">
        <v>485</v>
      </c>
      <c r="U9" s="4">
        <v>781</v>
      </c>
    </row>
    <row r="10" spans="1:21" x14ac:dyDescent="0.2">
      <c r="A10" s="9">
        <v>2000</v>
      </c>
      <c r="B10" s="20" t="s">
        <v>1571</v>
      </c>
      <c r="C10" s="19">
        <v>3935</v>
      </c>
      <c r="D10" s="19">
        <v>16</v>
      </c>
      <c r="E10" s="19">
        <v>567</v>
      </c>
      <c r="F10" s="19">
        <v>1913</v>
      </c>
      <c r="G10" s="19">
        <v>930</v>
      </c>
      <c r="H10" s="19">
        <v>319</v>
      </c>
      <c r="I10" s="19">
        <v>190</v>
      </c>
      <c r="M10">
        <v>2007</v>
      </c>
      <c r="N10" s="3" t="s">
        <v>1581</v>
      </c>
      <c r="O10" s="4">
        <v>10782</v>
      </c>
      <c r="P10" s="4">
        <v>239</v>
      </c>
      <c r="Q10" s="4">
        <v>5414</v>
      </c>
      <c r="R10" s="4">
        <v>4188</v>
      </c>
      <c r="S10" s="4">
        <v>557</v>
      </c>
      <c r="T10" s="4">
        <v>342</v>
      </c>
      <c r="U10" s="4">
        <v>42</v>
      </c>
    </row>
    <row r="11" spans="1:21" x14ac:dyDescent="0.2">
      <c r="A11" s="9">
        <v>1996</v>
      </c>
      <c r="B11" s="20" t="s">
        <v>1571</v>
      </c>
      <c r="C11" s="19">
        <v>3938</v>
      </c>
      <c r="D11" s="19">
        <v>5</v>
      </c>
      <c r="E11" s="19">
        <v>391</v>
      </c>
      <c r="F11" s="19">
        <v>1480</v>
      </c>
      <c r="G11" s="19">
        <v>1391</v>
      </c>
      <c r="H11" s="19">
        <v>420</v>
      </c>
      <c r="I11" s="19">
        <v>251</v>
      </c>
      <c r="M11">
        <v>2007</v>
      </c>
      <c r="N11" s="3" t="s">
        <v>1571</v>
      </c>
      <c r="O11" s="4">
        <v>4929</v>
      </c>
      <c r="P11" s="4">
        <v>279</v>
      </c>
      <c r="Q11" s="4">
        <v>2576</v>
      </c>
      <c r="R11" s="4">
        <v>1638</v>
      </c>
      <c r="S11" s="4">
        <v>252</v>
      </c>
      <c r="T11" s="4">
        <v>138</v>
      </c>
      <c r="U11" s="4">
        <v>46</v>
      </c>
    </row>
    <row r="12" spans="1:21" x14ac:dyDescent="0.2">
      <c r="A12" s="9">
        <v>2007</v>
      </c>
      <c r="B12" s="3" t="s">
        <v>1572</v>
      </c>
      <c r="C12" s="4">
        <v>11917</v>
      </c>
      <c r="D12" s="4">
        <v>27</v>
      </c>
      <c r="E12" s="4">
        <v>3337</v>
      </c>
      <c r="F12" s="4">
        <v>6281</v>
      </c>
      <c r="G12" s="4">
        <v>1387</v>
      </c>
      <c r="H12" s="4">
        <v>552</v>
      </c>
      <c r="I12" s="4">
        <v>333</v>
      </c>
      <c r="M12">
        <v>2007</v>
      </c>
      <c r="N12" s="3" t="s">
        <v>1582</v>
      </c>
      <c r="O12" s="4">
        <v>15565</v>
      </c>
      <c r="P12" s="4">
        <v>370</v>
      </c>
      <c r="Q12" s="4">
        <v>9986</v>
      </c>
      <c r="R12" s="4">
        <v>4144</v>
      </c>
      <c r="S12" s="4">
        <v>444</v>
      </c>
      <c r="T12" s="4">
        <v>524</v>
      </c>
      <c r="U12" s="4">
        <v>97</v>
      </c>
    </row>
    <row r="13" spans="1:21" x14ac:dyDescent="0.2">
      <c r="A13" s="9">
        <v>2006</v>
      </c>
      <c r="B13" s="3" t="s">
        <v>1572</v>
      </c>
      <c r="C13" s="18">
        <f>ROUND(O13*350566/393740,0)</f>
        <v>15499</v>
      </c>
      <c r="D13" s="18">
        <f>ROUND(P13*350566/393740,0)</f>
        <v>255</v>
      </c>
      <c r="E13" s="18">
        <f>C13-D13-SUM(F13:I13)</f>
        <v>7491</v>
      </c>
      <c r="F13" s="18">
        <f>ROUND(R13*350566/393740,0)</f>
        <v>3757</v>
      </c>
      <c r="G13" s="18">
        <f>ROUND(S13*350566/393740,0)</f>
        <v>987</v>
      </c>
      <c r="H13" s="18">
        <f>ROUND(T13*350566/393740,0)</f>
        <v>1103</v>
      </c>
      <c r="I13" s="18">
        <f>ROUND(U13*350566/393740,0)</f>
        <v>1906</v>
      </c>
      <c r="M13">
        <v>2007</v>
      </c>
      <c r="N13" s="3" t="s">
        <v>1583</v>
      </c>
      <c r="O13" s="4">
        <v>17408</v>
      </c>
      <c r="P13" s="4">
        <v>286</v>
      </c>
      <c r="Q13" s="4">
        <v>10341</v>
      </c>
      <c r="R13" s="4">
        <v>4220</v>
      </c>
      <c r="S13" s="4">
        <v>1108</v>
      </c>
      <c r="T13" s="4">
        <v>1239</v>
      </c>
      <c r="U13" s="4">
        <v>2141</v>
      </c>
    </row>
    <row r="14" spans="1:21" x14ac:dyDescent="0.2">
      <c r="A14" s="9">
        <v>2005</v>
      </c>
      <c r="B14" s="3" t="s">
        <v>1572</v>
      </c>
      <c r="C14" s="18">
        <f>ROUND(O14*347709/390157,0)</f>
        <v>11019</v>
      </c>
      <c r="D14" s="18">
        <f>ROUND(P14*347709/390157,0)</f>
        <v>189</v>
      </c>
      <c r="E14" s="18">
        <f>C14-D14-SUM(F14:I14)</f>
        <v>5992</v>
      </c>
      <c r="F14" s="18">
        <f>ROUND(R14*347709/390157,0)</f>
        <v>4516</v>
      </c>
      <c r="G14" s="18">
        <f>ROUND(S14*347709/390157,0)</f>
        <v>174</v>
      </c>
      <c r="H14" s="18">
        <f>ROUND(T14*347709/390157,0)</f>
        <v>103</v>
      </c>
      <c r="I14" s="18">
        <f>ROUND(U14*347709/390157,0)</f>
        <v>45</v>
      </c>
      <c r="M14">
        <v>2007</v>
      </c>
      <c r="N14" s="3" t="s">
        <v>1584</v>
      </c>
      <c r="O14" s="4">
        <v>12364</v>
      </c>
      <c r="P14" s="4">
        <v>212</v>
      </c>
      <c r="Q14" s="4">
        <v>6723</v>
      </c>
      <c r="R14" s="4">
        <v>5067</v>
      </c>
      <c r="S14" s="4">
        <v>195</v>
      </c>
      <c r="T14" s="4">
        <v>116</v>
      </c>
      <c r="U14" s="4">
        <v>51</v>
      </c>
    </row>
    <row r="15" spans="1:21" x14ac:dyDescent="0.2">
      <c r="A15" s="9">
        <v>2004</v>
      </c>
      <c r="B15" s="20" t="s">
        <v>1572</v>
      </c>
      <c r="C15" s="19">
        <v>11721</v>
      </c>
      <c r="D15" s="19">
        <v>8</v>
      </c>
      <c r="E15" s="19">
        <v>1914</v>
      </c>
      <c r="F15" s="19">
        <v>5727</v>
      </c>
      <c r="G15" s="19">
        <v>2663</v>
      </c>
      <c r="H15" s="19">
        <v>959</v>
      </c>
      <c r="I15" s="19">
        <v>450</v>
      </c>
      <c r="M15">
        <v>2007</v>
      </c>
      <c r="N15" s="3" t="s">
        <v>1585</v>
      </c>
      <c r="O15" s="4">
        <v>8876</v>
      </c>
      <c r="P15" s="4">
        <v>103</v>
      </c>
      <c r="Q15" s="4">
        <v>5040</v>
      </c>
      <c r="R15" s="4">
        <v>2932</v>
      </c>
      <c r="S15" s="4">
        <v>280</v>
      </c>
      <c r="T15" s="4">
        <v>387</v>
      </c>
      <c r="U15" s="4">
        <v>134</v>
      </c>
    </row>
    <row r="16" spans="1:21" x14ac:dyDescent="0.2">
      <c r="A16" s="9">
        <v>2003</v>
      </c>
      <c r="B16" s="20" t="s">
        <v>1572</v>
      </c>
      <c r="C16" s="19">
        <v>11796</v>
      </c>
      <c r="D16" s="19">
        <v>8</v>
      </c>
      <c r="E16" s="19">
        <v>1445</v>
      </c>
      <c r="F16" s="19">
        <v>5276</v>
      </c>
      <c r="G16" s="19">
        <v>3251</v>
      </c>
      <c r="H16" s="19">
        <v>1239</v>
      </c>
      <c r="I16" s="19">
        <v>577</v>
      </c>
      <c r="M16">
        <v>2007</v>
      </c>
      <c r="N16" s="3" t="s">
        <v>1586</v>
      </c>
      <c r="O16" s="4">
        <v>10399</v>
      </c>
      <c r="P16" s="4">
        <v>97</v>
      </c>
      <c r="Q16" s="4">
        <v>5144</v>
      </c>
      <c r="R16" s="4">
        <v>4044</v>
      </c>
      <c r="S16" s="4">
        <v>468</v>
      </c>
      <c r="T16" s="4">
        <v>534</v>
      </c>
      <c r="U16" s="4">
        <v>112</v>
      </c>
    </row>
    <row r="17" spans="1:21" x14ac:dyDescent="0.2">
      <c r="A17" s="9">
        <v>2002</v>
      </c>
      <c r="B17" s="20" t="s">
        <v>1572</v>
      </c>
      <c r="C17" s="19">
        <v>11830</v>
      </c>
      <c r="D17" s="19">
        <v>13</v>
      </c>
      <c r="E17" s="19">
        <v>1158</v>
      </c>
      <c r="F17" s="19">
        <v>4586</v>
      </c>
      <c r="G17" s="19">
        <v>3910</v>
      </c>
      <c r="H17" s="19">
        <v>1508</v>
      </c>
      <c r="I17" s="19">
        <v>655</v>
      </c>
      <c r="M17">
        <v>2007</v>
      </c>
      <c r="N17" s="3" t="s">
        <v>1587</v>
      </c>
      <c r="O17" s="4">
        <v>22057</v>
      </c>
      <c r="P17" s="4">
        <v>253</v>
      </c>
      <c r="Q17" s="4">
        <v>11451</v>
      </c>
      <c r="R17" s="4">
        <v>7948</v>
      </c>
      <c r="S17" s="4">
        <v>1276</v>
      </c>
      <c r="T17" s="4">
        <v>870</v>
      </c>
      <c r="U17" s="4">
        <v>259</v>
      </c>
    </row>
    <row r="18" spans="1:21" x14ac:dyDescent="0.2">
      <c r="A18" s="9">
        <v>2001</v>
      </c>
      <c r="B18" s="20" t="s">
        <v>1572</v>
      </c>
      <c r="C18" s="19">
        <v>14407</v>
      </c>
      <c r="D18" s="19">
        <v>5</v>
      </c>
      <c r="E18" s="19">
        <v>1009</v>
      </c>
      <c r="F18" s="19">
        <v>4122</v>
      </c>
      <c r="G18" s="19">
        <v>4826</v>
      </c>
      <c r="H18" s="19">
        <v>2705</v>
      </c>
      <c r="I18" s="19">
        <v>1740</v>
      </c>
      <c r="M18">
        <v>2007</v>
      </c>
      <c r="N18" s="3" t="s">
        <v>1588</v>
      </c>
      <c r="O18" s="4">
        <v>19133</v>
      </c>
      <c r="P18" s="4">
        <v>66</v>
      </c>
      <c r="Q18" s="4">
        <v>5873</v>
      </c>
      <c r="R18" s="4">
        <v>7206</v>
      </c>
      <c r="S18" s="4">
        <v>2562</v>
      </c>
      <c r="T18" s="4">
        <v>2770</v>
      </c>
      <c r="U18" s="4">
        <v>656</v>
      </c>
    </row>
    <row r="19" spans="1:21" x14ac:dyDescent="0.2">
      <c r="A19" s="9">
        <v>2000</v>
      </c>
      <c r="B19" s="20" t="s">
        <v>1572</v>
      </c>
      <c r="C19" s="19">
        <v>12790</v>
      </c>
      <c r="D19" s="19">
        <v>31</v>
      </c>
      <c r="E19" s="19">
        <v>857</v>
      </c>
      <c r="F19" s="19">
        <v>3593</v>
      </c>
      <c r="G19" s="19">
        <v>4884</v>
      </c>
      <c r="H19" s="19">
        <v>2043</v>
      </c>
      <c r="I19" s="19">
        <v>1382</v>
      </c>
      <c r="M19">
        <v>2007</v>
      </c>
      <c r="N19" s="3" t="s">
        <v>1589</v>
      </c>
      <c r="O19" s="4">
        <v>23598</v>
      </c>
      <c r="P19" s="4">
        <v>386</v>
      </c>
      <c r="Q19" s="4">
        <v>10919</v>
      </c>
      <c r="R19" s="4">
        <v>9654</v>
      </c>
      <c r="S19" s="4">
        <v>1402</v>
      </c>
      <c r="T19" s="4">
        <v>1186</v>
      </c>
      <c r="U19" s="4">
        <v>51</v>
      </c>
    </row>
    <row r="20" spans="1:21" x14ac:dyDescent="0.2">
      <c r="A20" s="9">
        <v>1996</v>
      </c>
      <c r="B20" s="20" t="s">
        <v>1572</v>
      </c>
      <c r="C20" s="19">
        <v>14098</v>
      </c>
      <c r="D20" s="20"/>
      <c r="E20" s="19">
        <v>1988</v>
      </c>
      <c r="F20" s="19">
        <v>4792</v>
      </c>
      <c r="G20" s="19">
        <v>1911</v>
      </c>
      <c r="H20" s="19">
        <v>3210</v>
      </c>
      <c r="I20" s="19">
        <v>2197</v>
      </c>
      <c r="M20">
        <v>2007</v>
      </c>
      <c r="N20" s="3" t="s">
        <v>1590</v>
      </c>
      <c r="O20" s="4">
        <v>14932</v>
      </c>
      <c r="P20" s="4">
        <v>77</v>
      </c>
      <c r="Q20" s="4">
        <v>7599</v>
      </c>
      <c r="R20" s="4">
        <v>5722</v>
      </c>
      <c r="S20" s="4">
        <v>800</v>
      </c>
      <c r="T20" s="4">
        <v>538</v>
      </c>
      <c r="U20" s="4">
        <v>196</v>
      </c>
    </row>
    <row r="21" spans="1:21" x14ac:dyDescent="0.2">
      <c r="A21" s="9">
        <v>2007</v>
      </c>
      <c r="B21" s="3" t="s">
        <v>1573</v>
      </c>
      <c r="C21" s="4">
        <v>10596</v>
      </c>
      <c r="D21" s="4">
        <v>66</v>
      </c>
      <c r="E21" s="4">
        <v>4220</v>
      </c>
      <c r="F21" s="4">
        <v>4586</v>
      </c>
      <c r="G21" s="4">
        <v>992</v>
      </c>
      <c r="H21" s="4">
        <v>639</v>
      </c>
      <c r="I21" s="4">
        <v>93</v>
      </c>
      <c r="M21">
        <v>2007</v>
      </c>
      <c r="N21" s="3" t="s">
        <v>1591</v>
      </c>
      <c r="O21" s="4">
        <v>24237</v>
      </c>
      <c r="P21" s="4">
        <v>1006</v>
      </c>
      <c r="Q21" s="4">
        <v>11339</v>
      </c>
      <c r="R21" s="4">
        <v>8958</v>
      </c>
      <c r="S21" s="4">
        <v>1562</v>
      </c>
      <c r="T21" s="4">
        <v>1130</v>
      </c>
      <c r="U21" s="4">
        <v>242</v>
      </c>
    </row>
    <row r="22" spans="1:21" x14ac:dyDescent="0.2">
      <c r="A22" s="9">
        <v>2006</v>
      </c>
      <c r="B22" s="3" t="s">
        <v>1573</v>
      </c>
      <c r="C22" s="18">
        <f>ROUND(O22*350566/393740,0)</f>
        <v>8222</v>
      </c>
      <c r="D22" s="18">
        <f>ROUND(P22*350566/393740,0)</f>
        <v>50</v>
      </c>
      <c r="E22" s="18">
        <f>C22-D22-SUM(F22:I22)</f>
        <v>3782</v>
      </c>
      <c r="F22" s="18">
        <f>ROUND(R22*350566/393740,0)</f>
        <v>3585</v>
      </c>
      <c r="G22" s="18">
        <f>ROUND(S22*350566/393740,0)</f>
        <v>328</v>
      </c>
      <c r="H22" s="18">
        <f>ROUND(T22*350566/393740,0)</f>
        <v>397</v>
      </c>
      <c r="I22" s="18">
        <f>ROUND(U22*350566/393740,0)</f>
        <v>80</v>
      </c>
      <c r="M22">
        <v>2007</v>
      </c>
      <c r="N22" s="3" t="s">
        <v>1592</v>
      </c>
      <c r="O22" s="4">
        <v>9235</v>
      </c>
      <c r="P22" s="4">
        <v>56</v>
      </c>
      <c r="Q22" s="4">
        <v>4248</v>
      </c>
      <c r="R22" s="4">
        <v>4027</v>
      </c>
      <c r="S22" s="4">
        <v>368</v>
      </c>
      <c r="T22" s="4">
        <v>446</v>
      </c>
      <c r="U22" s="4">
        <v>90</v>
      </c>
    </row>
    <row r="23" spans="1:21" x14ac:dyDescent="0.2">
      <c r="A23" s="9">
        <v>2005</v>
      </c>
      <c r="B23" s="3" t="s">
        <v>1573</v>
      </c>
      <c r="C23" s="18">
        <f>ROUND(O23*347709/390157,0)</f>
        <v>3025</v>
      </c>
      <c r="D23" s="18">
        <f>ROUND(P23*347709/390157,0)</f>
        <v>67</v>
      </c>
      <c r="E23" s="18">
        <f>C23-D23-SUM(F23:I23)</f>
        <v>495</v>
      </c>
      <c r="F23" s="18">
        <f>ROUND(R23*347709/390157,0)</f>
        <v>1782</v>
      </c>
      <c r="G23" s="18">
        <f>ROUND(S23*347709/390157,0)</f>
        <v>145</v>
      </c>
      <c r="H23" s="18">
        <f>ROUND(T23*347709/390157,0)</f>
        <v>421</v>
      </c>
      <c r="I23" s="18">
        <f>ROUND(U23*347709/390157,0)</f>
        <v>115</v>
      </c>
      <c r="M23">
        <v>2007</v>
      </c>
      <c r="N23" s="3" t="s">
        <v>1593</v>
      </c>
      <c r="O23" s="4">
        <v>3394</v>
      </c>
      <c r="P23" s="4">
        <v>75</v>
      </c>
      <c r="Q23" s="4">
        <v>556</v>
      </c>
      <c r="R23" s="4">
        <v>1999</v>
      </c>
      <c r="S23" s="4">
        <v>163</v>
      </c>
      <c r="T23" s="4">
        <v>472</v>
      </c>
      <c r="U23" s="4">
        <v>129</v>
      </c>
    </row>
    <row r="24" spans="1:21" x14ac:dyDescent="0.2">
      <c r="A24" s="9">
        <v>2004</v>
      </c>
      <c r="B24" s="20" t="s">
        <v>1573</v>
      </c>
      <c r="C24" s="19">
        <v>10604</v>
      </c>
      <c r="D24" s="19">
        <v>100</v>
      </c>
      <c r="E24" s="19">
        <v>2444</v>
      </c>
      <c r="F24" s="19">
        <v>5404</v>
      </c>
      <c r="G24" s="19">
        <v>1596</v>
      </c>
      <c r="H24" s="19">
        <v>862</v>
      </c>
      <c r="I24" s="19">
        <v>198</v>
      </c>
      <c r="M24">
        <v>2007</v>
      </c>
      <c r="N24" s="3" t="s">
        <v>1594</v>
      </c>
      <c r="O24" s="4">
        <v>5495</v>
      </c>
      <c r="P24" s="4">
        <v>215</v>
      </c>
      <c r="Q24" s="4">
        <v>3426</v>
      </c>
      <c r="R24" s="4">
        <v>1478</v>
      </c>
      <c r="S24" s="4">
        <v>223</v>
      </c>
      <c r="T24" s="4">
        <v>118</v>
      </c>
      <c r="U24" s="4">
        <v>35</v>
      </c>
    </row>
    <row r="25" spans="1:21" x14ac:dyDescent="0.2">
      <c r="A25" s="9">
        <v>2003</v>
      </c>
      <c r="B25" s="20" t="s">
        <v>1573</v>
      </c>
      <c r="C25" s="19">
        <v>10679</v>
      </c>
      <c r="D25" s="19">
        <v>22</v>
      </c>
      <c r="E25" s="19">
        <v>1922</v>
      </c>
      <c r="F25" s="19">
        <v>5356</v>
      </c>
      <c r="G25" s="19">
        <v>2024</v>
      </c>
      <c r="H25" s="19">
        <v>1102</v>
      </c>
      <c r="I25" s="19">
        <v>253</v>
      </c>
      <c r="M25">
        <v>2007</v>
      </c>
      <c r="N25" s="3" t="s">
        <v>1576</v>
      </c>
      <c r="O25" s="4">
        <v>20723</v>
      </c>
      <c r="P25" s="4">
        <v>360</v>
      </c>
      <c r="Q25" s="4">
        <v>8501</v>
      </c>
      <c r="R25" s="4">
        <v>8829</v>
      </c>
      <c r="S25" s="4">
        <v>1890</v>
      </c>
      <c r="T25" s="4">
        <v>854</v>
      </c>
      <c r="U25" s="4">
        <v>289</v>
      </c>
    </row>
    <row r="26" spans="1:21" x14ac:dyDescent="0.2">
      <c r="A26" s="9">
        <v>2002</v>
      </c>
      <c r="B26" s="20" t="s">
        <v>1573</v>
      </c>
      <c r="C26" s="19">
        <v>8873</v>
      </c>
      <c r="D26" s="19">
        <v>56</v>
      </c>
      <c r="E26" s="19">
        <v>1242</v>
      </c>
      <c r="F26" s="19">
        <v>3912</v>
      </c>
      <c r="G26" s="19">
        <v>2175</v>
      </c>
      <c r="H26" s="19">
        <v>1054</v>
      </c>
      <c r="I26" s="19">
        <v>434</v>
      </c>
      <c r="M26">
        <v>2007</v>
      </c>
      <c r="N26" s="3" t="s">
        <v>1595</v>
      </c>
      <c r="O26" s="4">
        <v>6168</v>
      </c>
      <c r="P26" s="4">
        <v>76</v>
      </c>
      <c r="Q26" s="4">
        <v>2173</v>
      </c>
      <c r="R26" s="4">
        <v>3298</v>
      </c>
      <c r="S26" s="4">
        <v>353</v>
      </c>
      <c r="T26" s="4">
        <v>153</v>
      </c>
      <c r="U26" s="4">
        <v>115</v>
      </c>
    </row>
    <row r="27" spans="1:21" x14ac:dyDescent="0.2">
      <c r="A27" s="9">
        <v>2001</v>
      </c>
      <c r="B27" s="20" t="s">
        <v>1573</v>
      </c>
      <c r="C27" s="19">
        <v>14610</v>
      </c>
      <c r="D27" s="19">
        <v>22</v>
      </c>
      <c r="E27" s="20" t="s">
        <v>388</v>
      </c>
      <c r="F27" s="19">
        <v>5079</v>
      </c>
      <c r="G27" s="19">
        <v>3843</v>
      </c>
      <c r="H27" s="19">
        <v>3545</v>
      </c>
      <c r="I27" s="19">
        <v>941</v>
      </c>
      <c r="M27">
        <v>2007</v>
      </c>
      <c r="N27" s="3" t="s">
        <v>1572</v>
      </c>
      <c r="O27" s="4">
        <v>11917</v>
      </c>
      <c r="P27" s="4">
        <v>27</v>
      </c>
      <c r="Q27" s="4">
        <v>3337</v>
      </c>
      <c r="R27" s="4">
        <v>6281</v>
      </c>
      <c r="S27" s="4">
        <v>1387</v>
      </c>
      <c r="T27" s="4">
        <v>552</v>
      </c>
      <c r="U27" s="4">
        <v>333</v>
      </c>
    </row>
    <row r="28" spans="1:21" x14ac:dyDescent="0.2">
      <c r="A28" s="9">
        <v>2000</v>
      </c>
      <c r="B28" s="20" t="s">
        <v>1573</v>
      </c>
      <c r="C28" s="19">
        <v>10136</v>
      </c>
      <c r="D28" s="19">
        <v>23</v>
      </c>
      <c r="E28" s="19">
        <v>927</v>
      </c>
      <c r="F28" s="19">
        <v>3485</v>
      </c>
      <c r="G28" s="19">
        <v>3120</v>
      </c>
      <c r="H28" s="19">
        <v>1997</v>
      </c>
      <c r="I28" s="19">
        <v>584</v>
      </c>
      <c r="M28">
        <v>2007</v>
      </c>
      <c r="N28" s="3" t="s">
        <v>1599</v>
      </c>
      <c r="O28" s="4">
        <v>11536</v>
      </c>
      <c r="P28" s="4">
        <v>321</v>
      </c>
      <c r="Q28" s="4">
        <v>4864</v>
      </c>
      <c r="R28" s="4">
        <v>4786</v>
      </c>
      <c r="S28" s="4">
        <v>1002</v>
      </c>
      <c r="T28" s="4">
        <v>460</v>
      </c>
      <c r="U28" s="4">
        <v>103</v>
      </c>
    </row>
    <row r="29" spans="1:21" x14ac:dyDescent="0.2">
      <c r="A29" s="9">
        <v>1996</v>
      </c>
      <c r="B29" s="20" t="s">
        <v>1573</v>
      </c>
      <c r="C29" s="19">
        <v>9612</v>
      </c>
      <c r="D29" s="19">
        <v>1</v>
      </c>
      <c r="E29" s="19">
        <v>434</v>
      </c>
      <c r="F29" s="19">
        <v>1925</v>
      </c>
      <c r="G29" s="19">
        <v>3035</v>
      </c>
      <c r="H29" s="19">
        <v>3000</v>
      </c>
      <c r="I29" s="19">
        <v>1217</v>
      </c>
      <c r="M29">
        <v>2007</v>
      </c>
      <c r="N29" s="3" t="s">
        <v>1600</v>
      </c>
      <c r="O29" s="4">
        <v>6475</v>
      </c>
      <c r="P29" s="4">
        <v>37</v>
      </c>
      <c r="Q29" s="4">
        <v>2698</v>
      </c>
      <c r="R29" s="4">
        <v>2700</v>
      </c>
      <c r="S29" s="4">
        <v>418</v>
      </c>
      <c r="T29" s="4">
        <v>472</v>
      </c>
      <c r="U29" s="4">
        <v>150</v>
      </c>
    </row>
    <row r="30" spans="1:21" x14ac:dyDescent="0.2">
      <c r="A30" s="9">
        <v>2007</v>
      </c>
      <c r="B30" s="3" t="s">
        <v>1574</v>
      </c>
      <c r="C30" s="4">
        <v>7179</v>
      </c>
      <c r="D30" s="4">
        <v>217</v>
      </c>
      <c r="E30" s="4">
        <v>4766</v>
      </c>
      <c r="F30" s="4">
        <v>1627</v>
      </c>
      <c r="G30" s="4">
        <v>207</v>
      </c>
      <c r="H30" s="4">
        <v>265</v>
      </c>
      <c r="I30" s="4">
        <v>97</v>
      </c>
      <c r="M30">
        <v>2007</v>
      </c>
      <c r="N30" s="3" t="s">
        <v>1601</v>
      </c>
      <c r="O30" s="4">
        <v>1879</v>
      </c>
      <c r="P30" s="4">
        <v>27</v>
      </c>
      <c r="Q30" s="4">
        <v>808</v>
      </c>
      <c r="R30" s="4">
        <v>789</v>
      </c>
      <c r="S30" s="4">
        <v>107</v>
      </c>
      <c r="T30" s="4">
        <v>76</v>
      </c>
      <c r="U30" s="4">
        <v>72</v>
      </c>
    </row>
    <row r="31" spans="1:21" x14ac:dyDescent="0.2">
      <c r="A31" s="9">
        <v>2006</v>
      </c>
      <c r="B31" s="3" t="s">
        <v>1574</v>
      </c>
      <c r="C31" s="18">
        <f>ROUND(O31*350566/393740,0)</f>
        <v>1356</v>
      </c>
      <c r="D31" s="18">
        <f>ROUND(P31*350566/393740,0)</f>
        <v>9</v>
      </c>
      <c r="E31" s="18">
        <f>C31-D31-SUM(F31:I31)</f>
        <v>777</v>
      </c>
      <c r="F31" s="18">
        <f>ROUND(R31*350566/393740,0)</f>
        <v>454</v>
      </c>
      <c r="G31" s="18">
        <f>ROUND(S31*350566/393740,0)</f>
        <v>63</v>
      </c>
      <c r="H31" s="18">
        <f>ROUND(T31*350566/393740,0)</f>
        <v>47</v>
      </c>
      <c r="I31" s="18">
        <f>ROUND(U31*350566/393740,0)</f>
        <v>6</v>
      </c>
      <c r="M31">
        <v>2007</v>
      </c>
      <c r="N31" s="3" t="s">
        <v>1602</v>
      </c>
      <c r="O31" s="4">
        <v>1523</v>
      </c>
      <c r="P31" s="4">
        <v>10</v>
      </c>
      <c r="Q31" s="4">
        <v>872</v>
      </c>
      <c r="R31" s="4">
        <v>510</v>
      </c>
      <c r="S31" s="4">
        <v>71</v>
      </c>
      <c r="T31" s="4">
        <v>53</v>
      </c>
      <c r="U31" s="4">
        <v>7</v>
      </c>
    </row>
    <row r="32" spans="1:21" x14ac:dyDescent="0.2">
      <c r="A32" s="9">
        <v>2005</v>
      </c>
      <c r="B32" s="3" t="s">
        <v>1574</v>
      </c>
      <c r="C32" s="18">
        <f>ROUND(O32*347709/390157,0)</f>
        <v>6343</v>
      </c>
      <c r="D32" s="18">
        <f>ROUND(P32*347709/390157,0)</f>
        <v>18</v>
      </c>
      <c r="E32" s="18">
        <f>C32-D32-SUM(F32:I32)</f>
        <v>2711</v>
      </c>
      <c r="F32" s="18">
        <f>ROUND(R32*347709/390157,0)</f>
        <v>2931</v>
      </c>
      <c r="G32" s="18">
        <f>ROUND(S32*347709/390157,0)</f>
        <v>348</v>
      </c>
      <c r="H32" s="18">
        <f>ROUND(T32*347709/390157,0)</f>
        <v>240</v>
      </c>
      <c r="I32" s="18">
        <f>ROUND(U32*347709/390157,0)</f>
        <v>95</v>
      </c>
      <c r="M32">
        <v>2007</v>
      </c>
      <c r="N32" s="3" t="s">
        <v>1603</v>
      </c>
      <c r="O32" s="4">
        <v>7117</v>
      </c>
      <c r="P32" s="4">
        <v>20</v>
      </c>
      <c r="Q32" s="4">
        <v>3042</v>
      </c>
      <c r="R32" s="4">
        <v>3289</v>
      </c>
      <c r="S32" s="4">
        <v>390</v>
      </c>
      <c r="T32" s="4">
        <v>269</v>
      </c>
      <c r="U32" s="4">
        <v>107</v>
      </c>
    </row>
    <row r="33" spans="1:21" x14ac:dyDescent="0.2">
      <c r="A33" s="9">
        <v>2004</v>
      </c>
      <c r="B33" s="20" t="s">
        <v>1574</v>
      </c>
      <c r="C33" s="19">
        <v>6618</v>
      </c>
      <c r="D33" s="19">
        <v>109</v>
      </c>
      <c r="E33" s="19">
        <v>3638</v>
      </c>
      <c r="F33" s="19">
        <v>2131</v>
      </c>
      <c r="G33" s="19">
        <v>319</v>
      </c>
      <c r="H33" s="19">
        <v>313</v>
      </c>
      <c r="I33" s="19">
        <v>108</v>
      </c>
      <c r="M33">
        <v>2006</v>
      </c>
      <c r="N33" s="3" t="s">
        <v>1574</v>
      </c>
      <c r="O33" s="4">
        <v>7926</v>
      </c>
      <c r="P33" s="4">
        <v>182</v>
      </c>
      <c r="Q33" s="4">
        <v>4420</v>
      </c>
      <c r="R33" s="4">
        <v>1895</v>
      </c>
      <c r="S33" s="4">
        <v>394</v>
      </c>
      <c r="T33" s="4">
        <v>569</v>
      </c>
      <c r="U33" s="4">
        <v>466</v>
      </c>
    </row>
    <row r="34" spans="1:21" x14ac:dyDescent="0.2">
      <c r="A34" s="9">
        <v>2003</v>
      </c>
      <c r="B34" s="20" t="s">
        <v>1574</v>
      </c>
      <c r="C34" s="19">
        <v>6331</v>
      </c>
      <c r="D34" s="19">
        <v>78</v>
      </c>
      <c r="E34" s="19">
        <v>2865</v>
      </c>
      <c r="F34" s="19">
        <v>2494</v>
      </c>
      <c r="G34" s="19">
        <v>446</v>
      </c>
      <c r="H34" s="19">
        <v>357</v>
      </c>
      <c r="I34" s="19">
        <v>91</v>
      </c>
      <c r="M34">
        <v>2006</v>
      </c>
      <c r="N34" s="3" t="s">
        <v>1577</v>
      </c>
      <c r="O34" s="4">
        <v>4270</v>
      </c>
      <c r="P34" s="4">
        <v>36</v>
      </c>
      <c r="Q34" s="4">
        <v>2135</v>
      </c>
      <c r="R34" s="4">
        <v>1403</v>
      </c>
      <c r="S34" s="4">
        <v>408</v>
      </c>
      <c r="T34" s="4">
        <v>242</v>
      </c>
      <c r="U34" s="4">
        <v>46</v>
      </c>
    </row>
    <row r="35" spans="1:21" x14ac:dyDescent="0.2">
      <c r="A35" s="9">
        <v>2002</v>
      </c>
      <c r="B35" s="20" t="s">
        <v>1574</v>
      </c>
      <c r="C35" s="19">
        <v>6039</v>
      </c>
      <c r="D35" s="19">
        <v>56</v>
      </c>
      <c r="E35" s="19">
        <v>2348</v>
      </c>
      <c r="F35" s="19">
        <v>2639</v>
      </c>
      <c r="G35" s="19">
        <v>494</v>
      </c>
      <c r="H35" s="19">
        <v>400</v>
      </c>
      <c r="I35" s="19">
        <v>102</v>
      </c>
      <c r="M35">
        <v>2006</v>
      </c>
      <c r="N35" s="3" t="s">
        <v>1578</v>
      </c>
      <c r="O35" s="4">
        <v>24637</v>
      </c>
      <c r="P35" s="4">
        <v>151</v>
      </c>
      <c r="Q35" s="4">
        <v>7808</v>
      </c>
      <c r="R35" s="4">
        <v>9874</v>
      </c>
      <c r="S35" s="4">
        <v>3179</v>
      </c>
      <c r="T35" s="4">
        <v>2448</v>
      </c>
      <c r="U35" s="4">
        <v>1177</v>
      </c>
    </row>
    <row r="36" spans="1:21" x14ac:dyDescent="0.2">
      <c r="A36" s="9">
        <v>2001</v>
      </c>
      <c r="B36" s="20" t="s">
        <v>1574</v>
      </c>
      <c r="C36" s="19">
        <v>6649</v>
      </c>
      <c r="D36" s="19">
        <v>52</v>
      </c>
      <c r="E36" s="19">
        <v>1816</v>
      </c>
      <c r="F36" s="19">
        <v>2687</v>
      </c>
      <c r="G36" s="19">
        <v>776</v>
      </c>
      <c r="H36" s="19">
        <v>833</v>
      </c>
      <c r="I36" s="19">
        <v>485</v>
      </c>
      <c r="M36">
        <v>2006</v>
      </c>
      <c r="N36" s="3" t="s">
        <v>1579</v>
      </c>
      <c r="O36" s="4">
        <v>17123</v>
      </c>
      <c r="P36" s="4">
        <v>69</v>
      </c>
      <c r="Q36" s="4">
        <v>4892</v>
      </c>
      <c r="R36" s="4">
        <v>6617</v>
      </c>
      <c r="S36" s="4">
        <v>1927</v>
      </c>
      <c r="T36" s="4">
        <v>2813</v>
      </c>
      <c r="U36" s="4">
        <v>805</v>
      </c>
    </row>
    <row r="37" spans="1:21" x14ac:dyDescent="0.2">
      <c r="A37" s="9">
        <v>2000</v>
      </c>
      <c r="B37" s="20" t="s">
        <v>1574</v>
      </c>
      <c r="C37" s="19">
        <v>5676</v>
      </c>
      <c r="D37" s="19">
        <v>44</v>
      </c>
      <c r="E37" s="19">
        <v>1438</v>
      </c>
      <c r="F37" s="19">
        <v>2482</v>
      </c>
      <c r="G37" s="19">
        <v>895</v>
      </c>
      <c r="H37" s="19">
        <v>665</v>
      </c>
      <c r="I37" s="19">
        <v>152</v>
      </c>
      <c r="M37">
        <v>2006</v>
      </c>
      <c r="N37" s="3" t="s">
        <v>1573</v>
      </c>
      <c r="O37" s="4">
        <v>13500</v>
      </c>
      <c r="P37" s="4">
        <v>59</v>
      </c>
      <c r="Q37" s="4">
        <v>4089</v>
      </c>
      <c r="R37" s="4">
        <v>5801</v>
      </c>
      <c r="S37" s="4">
        <v>1509</v>
      </c>
      <c r="T37" s="4">
        <v>1639</v>
      </c>
      <c r="U37" s="4">
        <v>403</v>
      </c>
    </row>
    <row r="38" spans="1:21" x14ac:dyDescent="0.2">
      <c r="A38" s="9">
        <v>1996</v>
      </c>
      <c r="B38" s="20" t="s">
        <v>1574</v>
      </c>
      <c r="C38" s="19">
        <v>4812</v>
      </c>
      <c r="D38" s="19">
        <v>13</v>
      </c>
      <c r="E38" s="19">
        <v>449</v>
      </c>
      <c r="F38" s="19">
        <v>1785</v>
      </c>
      <c r="G38" s="19">
        <v>1292</v>
      </c>
      <c r="H38" s="19">
        <v>1089</v>
      </c>
      <c r="I38" s="19">
        <v>184</v>
      </c>
      <c r="M38">
        <v>2006</v>
      </c>
      <c r="N38" s="3" t="s">
        <v>1580</v>
      </c>
      <c r="O38" s="4">
        <v>15658</v>
      </c>
      <c r="P38" s="4">
        <v>949</v>
      </c>
      <c r="Q38" s="4">
        <v>8225</v>
      </c>
      <c r="R38" s="4">
        <v>5959</v>
      </c>
      <c r="S38" s="4">
        <v>273</v>
      </c>
      <c r="T38" s="4">
        <v>207</v>
      </c>
      <c r="U38" s="4">
        <v>45</v>
      </c>
    </row>
    <row r="39" spans="1:21" x14ac:dyDescent="0.2">
      <c r="A39" s="9">
        <v>2007</v>
      </c>
      <c r="B39" s="3" t="s">
        <v>1575</v>
      </c>
      <c r="C39" s="4">
        <v>10201</v>
      </c>
      <c r="D39" s="4">
        <v>179</v>
      </c>
      <c r="E39" s="4">
        <v>4145</v>
      </c>
      <c r="F39" s="4">
        <v>4119</v>
      </c>
      <c r="G39" s="4">
        <v>1195</v>
      </c>
      <c r="H39" s="4">
        <v>485</v>
      </c>
      <c r="I39" s="4">
        <v>781</v>
      </c>
      <c r="M39">
        <v>2006</v>
      </c>
      <c r="N39" s="3" t="s">
        <v>1575</v>
      </c>
      <c r="O39" s="4">
        <v>10694</v>
      </c>
      <c r="P39" s="4">
        <v>161</v>
      </c>
      <c r="Q39" s="4">
        <v>4045</v>
      </c>
      <c r="R39" s="4">
        <v>4332</v>
      </c>
      <c r="S39" s="4">
        <v>1343</v>
      </c>
      <c r="T39" s="4">
        <v>655</v>
      </c>
      <c r="U39" s="4">
        <v>158</v>
      </c>
    </row>
    <row r="40" spans="1:21" x14ac:dyDescent="0.2">
      <c r="A40" s="9">
        <v>2006</v>
      </c>
      <c r="B40" s="3" t="s">
        <v>1575</v>
      </c>
      <c r="C40" s="18">
        <f>ROUND(O40*350566/393740,0)</f>
        <v>12555</v>
      </c>
      <c r="D40" s="18">
        <f>ROUND(P40*350566/393740,0)</f>
        <v>204</v>
      </c>
      <c r="E40" s="18">
        <f>C40-D40-SUM(F40:I40)</f>
        <v>4656</v>
      </c>
      <c r="F40" s="18">
        <f>ROUND(R40*350566/393740,0)</f>
        <v>4576</v>
      </c>
      <c r="G40" s="18">
        <f>ROUND(S40*350566/393740,0)</f>
        <v>908</v>
      </c>
      <c r="H40" s="18">
        <f>ROUND(T40*350566/393740,0)</f>
        <v>1490</v>
      </c>
      <c r="I40" s="18">
        <f>ROUND(U40*350566/393740,0)</f>
        <v>721</v>
      </c>
      <c r="M40">
        <v>2006</v>
      </c>
      <c r="N40" s="3" t="s">
        <v>1581</v>
      </c>
      <c r="O40" s="4">
        <v>14101</v>
      </c>
      <c r="P40" s="4">
        <v>229</v>
      </c>
      <c r="Q40" s="4">
        <v>5230</v>
      </c>
      <c r="R40" s="4">
        <v>5139</v>
      </c>
      <c r="S40" s="4">
        <v>1020</v>
      </c>
      <c r="T40" s="4">
        <v>1673</v>
      </c>
      <c r="U40" s="4">
        <v>810</v>
      </c>
    </row>
    <row r="41" spans="1:21" x14ac:dyDescent="0.2">
      <c r="A41" s="9">
        <v>2005</v>
      </c>
      <c r="B41" s="3" t="s">
        <v>1575</v>
      </c>
      <c r="C41" s="18">
        <f>ROUND(O41*347709/390157,0)</f>
        <v>5541</v>
      </c>
      <c r="D41" s="18">
        <f>ROUND(P41*347709/390157,0)</f>
        <v>178</v>
      </c>
      <c r="E41" s="18">
        <f>C41-D41-SUM(F41:I41)</f>
        <v>2142</v>
      </c>
      <c r="F41" s="18">
        <f>ROUND(R41*347709/390157,0)</f>
        <v>1736</v>
      </c>
      <c r="G41" s="18">
        <f>ROUND(S41*347709/390157,0)</f>
        <v>686</v>
      </c>
      <c r="H41" s="18">
        <f>ROUND(T41*347709/390157,0)</f>
        <v>515</v>
      </c>
      <c r="I41" s="18">
        <f>ROUND(U41*347709/390157,0)</f>
        <v>284</v>
      </c>
      <c r="M41">
        <v>2006</v>
      </c>
      <c r="N41" s="3" t="s">
        <v>1571</v>
      </c>
      <c r="O41" s="4">
        <v>6218</v>
      </c>
      <c r="P41" s="4">
        <v>200</v>
      </c>
      <c r="Q41" s="4">
        <v>2403</v>
      </c>
      <c r="R41" s="4">
        <v>1948</v>
      </c>
      <c r="S41" s="4">
        <v>770</v>
      </c>
      <c r="T41" s="4">
        <v>578</v>
      </c>
      <c r="U41" s="4">
        <v>319</v>
      </c>
    </row>
    <row r="42" spans="1:21" x14ac:dyDescent="0.2">
      <c r="A42" s="9">
        <v>2004</v>
      </c>
      <c r="B42" s="20" t="s">
        <v>1575</v>
      </c>
      <c r="C42" s="19">
        <v>10284</v>
      </c>
      <c r="D42" s="19">
        <v>115</v>
      </c>
      <c r="E42" s="19">
        <v>3333</v>
      </c>
      <c r="F42" s="19">
        <v>4790</v>
      </c>
      <c r="G42" s="19">
        <v>1412</v>
      </c>
      <c r="H42" s="19">
        <v>531</v>
      </c>
      <c r="I42" s="19">
        <v>103</v>
      </c>
      <c r="M42">
        <v>2006</v>
      </c>
      <c r="N42" s="3" t="s">
        <v>1582</v>
      </c>
      <c r="O42" s="4">
        <v>19145</v>
      </c>
      <c r="P42" s="4">
        <v>312</v>
      </c>
      <c r="Q42" s="4">
        <v>9137</v>
      </c>
      <c r="R42" s="4">
        <v>5569</v>
      </c>
      <c r="S42" s="4">
        <v>1158</v>
      </c>
      <c r="T42" s="4">
        <v>2103</v>
      </c>
      <c r="U42" s="4">
        <v>866</v>
      </c>
    </row>
    <row r="43" spans="1:21" x14ac:dyDescent="0.2">
      <c r="A43" s="9">
        <v>2003</v>
      </c>
      <c r="B43" s="20" t="s">
        <v>1575</v>
      </c>
      <c r="C43" s="19">
        <v>8923</v>
      </c>
      <c r="D43" s="19">
        <v>46</v>
      </c>
      <c r="E43" s="19">
        <v>2751</v>
      </c>
      <c r="F43" s="19">
        <v>4362</v>
      </c>
      <c r="G43" s="19">
        <v>1149</v>
      </c>
      <c r="H43" s="19">
        <v>497</v>
      </c>
      <c r="I43" s="19">
        <v>118</v>
      </c>
      <c r="M43">
        <v>2006</v>
      </c>
      <c r="N43" s="3" t="s">
        <v>1583</v>
      </c>
      <c r="O43" s="4">
        <v>19400</v>
      </c>
      <c r="P43" s="4">
        <v>217</v>
      </c>
      <c r="Q43" s="4">
        <v>9664</v>
      </c>
      <c r="R43" s="4">
        <v>4823</v>
      </c>
      <c r="S43" s="4">
        <v>1772</v>
      </c>
      <c r="T43" s="4">
        <v>2252</v>
      </c>
      <c r="U43" s="4">
        <v>672</v>
      </c>
    </row>
    <row r="44" spans="1:21" x14ac:dyDescent="0.2">
      <c r="A44" s="9">
        <v>2002</v>
      </c>
      <c r="B44" s="20" t="s">
        <v>1575</v>
      </c>
      <c r="C44" s="19">
        <v>8993</v>
      </c>
      <c r="D44" s="19">
        <v>41</v>
      </c>
      <c r="E44" s="19">
        <v>2507</v>
      </c>
      <c r="F44" s="19">
        <v>4525</v>
      </c>
      <c r="G44" s="19">
        <v>1212</v>
      </c>
      <c r="H44" s="19">
        <v>536</v>
      </c>
      <c r="I44" s="19">
        <v>172</v>
      </c>
      <c r="M44">
        <v>2006</v>
      </c>
      <c r="N44" s="3" t="s">
        <v>1584</v>
      </c>
      <c r="O44" s="4">
        <v>14232</v>
      </c>
      <c r="P44" s="4">
        <v>159</v>
      </c>
      <c r="Q44" s="4">
        <v>5737</v>
      </c>
      <c r="R44" s="4">
        <v>6297</v>
      </c>
      <c r="S44" s="4">
        <v>765</v>
      </c>
      <c r="T44" s="4">
        <v>865</v>
      </c>
      <c r="U44" s="4">
        <v>409</v>
      </c>
    </row>
    <row r="45" spans="1:21" x14ac:dyDescent="0.2">
      <c r="A45" s="9">
        <v>2001</v>
      </c>
      <c r="B45" s="20" t="s">
        <v>1575</v>
      </c>
      <c r="C45" s="19">
        <v>10095</v>
      </c>
      <c r="D45" s="19">
        <v>36</v>
      </c>
      <c r="E45" s="19">
        <v>2145</v>
      </c>
      <c r="F45" s="19">
        <v>4857</v>
      </c>
      <c r="G45" s="19">
        <v>1685</v>
      </c>
      <c r="H45" s="19">
        <v>982</v>
      </c>
      <c r="I45" s="19">
        <v>390</v>
      </c>
      <c r="M45">
        <v>2006</v>
      </c>
      <c r="N45" s="3" t="s">
        <v>1585</v>
      </c>
      <c r="O45" s="4">
        <v>10595</v>
      </c>
      <c r="P45" s="4">
        <v>92</v>
      </c>
      <c r="Q45" s="4">
        <v>4670</v>
      </c>
      <c r="R45" s="4">
        <v>3456</v>
      </c>
      <c r="S45" s="4">
        <v>710</v>
      </c>
      <c r="T45" s="4">
        <v>1096</v>
      </c>
      <c r="U45" s="4">
        <v>571</v>
      </c>
    </row>
    <row r="46" spans="1:21" x14ac:dyDescent="0.2">
      <c r="A46" s="9">
        <v>2000</v>
      </c>
      <c r="B46" s="20" t="s">
        <v>1575</v>
      </c>
      <c r="C46" s="19">
        <v>9188</v>
      </c>
      <c r="D46" s="19">
        <v>25</v>
      </c>
      <c r="E46" s="19">
        <v>1929</v>
      </c>
      <c r="F46" s="19">
        <v>4609</v>
      </c>
      <c r="G46" s="19">
        <v>1702</v>
      </c>
      <c r="H46" s="19">
        <v>748</v>
      </c>
      <c r="I46" s="19">
        <v>175</v>
      </c>
      <c r="M46">
        <v>2006</v>
      </c>
      <c r="N46" s="3" t="s">
        <v>1586</v>
      </c>
      <c r="O46" s="4">
        <v>11101</v>
      </c>
      <c r="P46" s="4">
        <v>72</v>
      </c>
      <c r="Q46" s="4">
        <v>4482</v>
      </c>
      <c r="R46" s="4">
        <v>4633</v>
      </c>
      <c r="S46" s="4">
        <v>695</v>
      </c>
      <c r="T46" s="4">
        <v>1019</v>
      </c>
      <c r="U46" s="4">
        <v>200</v>
      </c>
    </row>
    <row r="47" spans="1:21" x14ac:dyDescent="0.2">
      <c r="A47" s="9">
        <v>1996</v>
      </c>
      <c r="B47" s="20" t="s">
        <v>1575</v>
      </c>
      <c r="C47" s="19">
        <v>14343</v>
      </c>
      <c r="D47" s="19">
        <v>11</v>
      </c>
      <c r="E47" s="19">
        <v>613</v>
      </c>
      <c r="F47" s="19">
        <v>5390</v>
      </c>
      <c r="G47" s="19">
        <v>3847</v>
      </c>
      <c r="H47" s="19">
        <v>3323</v>
      </c>
      <c r="I47" s="19">
        <v>1159</v>
      </c>
      <c r="M47">
        <v>2006</v>
      </c>
      <c r="N47" s="3" t="s">
        <v>1587</v>
      </c>
      <c r="O47" s="4">
        <v>25386</v>
      </c>
      <c r="P47" s="4">
        <v>224</v>
      </c>
      <c r="Q47" s="4">
        <v>10576</v>
      </c>
      <c r="R47" s="4">
        <v>9281</v>
      </c>
      <c r="S47" s="4">
        <v>2288</v>
      </c>
      <c r="T47" s="4">
        <v>2136</v>
      </c>
      <c r="U47" s="4">
        <v>881</v>
      </c>
    </row>
    <row r="48" spans="1:21" x14ac:dyDescent="0.2">
      <c r="A48" s="9">
        <v>2007</v>
      </c>
      <c r="B48" s="3" t="s">
        <v>1576</v>
      </c>
      <c r="C48" s="4">
        <v>20723</v>
      </c>
      <c r="D48" s="4">
        <v>360</v>
      </c>
      <c r="E48" s="4">
        <v>8501</v>
      </c>
      <c r="F48" s="4">
        <v>8829</v>
      </c>
      <c r="G48" s="4">
        <v>1890</v>
      </c>
      <c r="H48" s="4">
        <v>854</v>
      </c>
      <c r="I48" s="4">
        <v>289</v>
      </c>
      <c r="M48">
        <v>2006</v>
      </c>
      <c r="N48" s="3" t="s">
        <v>1588</v>
      </c>
      <c r="O48" s="4">
        <v>19216</v>
      </c>
      <c r="P48" s="4">
        <v>61</v>
      </c>
      <c r="Q48" s="4">
        <v>5259</v>
      </c>
      <c r="R48" s="4">
        <v>7477</v>
      </c>
      <c r="S48" s="4">
        <v>2373</v>
      </c>
      <c r="T48" s="4">
        <v>3263</v>
      </c>
      <c r="U48" s="4">
        <v>783</v>
      </c>
    </row>
    <row r="49" spans="1:21" x14ac:dyDescent="0.2">
      <c r="A49" s="9">
        <v>2006</v>
      </c>
      <c r="B49" s="3" t="s">
        <v>1576</v>
      </c>
      <c r="C49" s="18">
        <f>ROUND(O49*350566/393740,0)</f>
        <v>21900</v>
      </c>
      <c r="D49" s="18">
        <f>ROUND(P49*350566/393740,0)</f>
        <v>329</v>
      </c>
      <c r="E49" s="18">
        <f>C49-D49-SUM(F49:I49)</f>
        <v>9572</v>
      </c>
      <c r="F49" s="18">
        <f>ROUND(R49*350566/393740,0)</f>
        <v>8998</v>
      </c>
      <c r="G49" s="18">
        <f>ROUND(S49*350566/393740,0)</f>
        <v>1444</v>
      </c>
      <c r="H49" s="18">
        <f>ROUND(T49*350566/393740,0)</f>
        <v>1420</v>
      </c>
      <c r="I49" s="18">
        <f>ROUND(U49*350566/393740,0)</f>
        <v>137</v>
      </c>
      <c r="M49">
        <v>2006</v>
      </c>
      <c r="N49" s="3" t="s">
        <v>1589</v>
      </c>
      <c r="O49" s="4">
        <v>24597</v>
      </c>
      <c r="P49" s="4">
        <v>369</v>
      </c>
      <c r="Q49" s="4">
        <v>10751</v>
      </c>
      <c r="R49" s="4">
        <v>10106</v>
      </c>
      <c r="S49" s="4">
        <v>1622</v>
      </c>
      <c r="T49" s="4">
        <v>1595</v>
      </c>
      <c r="U49" s="4">
        <v>154</v>
      </c>
    </row>
    <row r="50" spans="1:21" x14ac:dyDescent="0.2">
      <c r="A50" s="9">
        <v>2005</v>
      </c>
      <c r="B50" s="3" t="s">
        <v>1576</v>
      </c>
      <c r="C50" s="18">
        <f>ROUND(O50*347709/390157,0)</f>
        <v>13142</v>
      </c>
      <c r="D50" s="18">
        <f>ROUND(P50*347709/390157,0)</f>
        <v>37</v>
      </c>
      <c r="E50" s="18">
        <f>C50-D50-SUM(F50:I50)</f>
        <v>4233</v>
      </c>
      <c r="F50" s="18">
        <f>ROUND(R50*347709/390157,0)</f>
        <v>7451</v>
      </c>
      <c r="G50" s="18">
        <f>ROUND(S50*347709/390157,0)</f>
        <v>690</v>
      </c>
      <c r="H50" s="18">
        <f>ROUND(T50*347709/390157,0)</f>
        <v>547</v>
      </c>
      <c r="I50" s="18">
        <f>ROUND(U50*347709/390157,0)</f>
        <v>184</v>
      </c>
      <c r="M50">
        <v>2006</v>
      </c>
      <c r="N50" s="3" t="s">
        <v>1590</v>
      </c>
      <c r="O50" s="4">
        <v>14746</v>
      </c>
      <c r="P50" s="4">
        <v>41</v>
      </c>
      <c r="Q50" s="4">
        <v>4750</v>
      </c>
      <c r="R50" s="4">
        <v>8361</v>
      </c>
      <c r="S50" s="4">
        <v>774</v>
      </c>
      <c r="T50" s="4">
        <v>614</v>
      </c>
      <c r="U50" s="4">
        <v>206</v>
      </c>
    </row>
    <row r="51" spans="1:21" x14ac:dyDescent="0.2">
      <c r="A51" s="9">
        <v>2004</v>
      </c>
      <c r="B51" s="20" t="s">
        <v>1576</v>
      </c>
      <c r="C51" s="19">
        <v>20632</v>
      </c>
      <c r="D51" s="19">
        <v>110</v>
      </c>
      <c r="E51" s="19">
        <v>5562</v>
      </c>
      <c r="F51" s="19">
        <v>10688</v>
      </c>
      <c r="G51" s="19">
        <v>2767</v>
      </c>
      <c r="H51" s="19">
        <v>1101</v>
      </c>
      <c r="I51" s="19">
        <v>404</v>
      </c>
      <c r="M51">
        <v>2006</v>
      </c>
      <c r="N51" s="3" t="s">
        <v>1591</v>
      </c>
      <c r="O51" s="4">
        <v>27679</v>
      </c>
      <c r="P51" s="4">
        <v>946</v>
      </c>
      <c r="Q51" s="4">
        <v>10506</v>
      </c>
      <c r="R51" s="4">
        <v>10551</v>
      </c>
      <c r="S51" s="4">
        <v>2334</v>
      </c>
      <c r="T51" s="4">
        <v>2418</v>
      </c>
      <c r="U51" s="4">
        <v>924</v>
      </c>
    </row>
    <row r="52" spans="1:21" x14ac:dyDescent="0.2">
      <c r="A52" s="9">
        <v>2003</v>
      </c>
      <c r="B52" s="20" t="s">
        <v>1576</v>
      </c>
      <c r="C52" s="19">
        <v>20646</v>
      </c>
      <c r="D52" s="19">
        <v>50</v>
      </c>
      <c r="E52" s="19">
        <v>4562</v>
      </c>
      <c r="F52" s="19">
        <v>10617</v>
      </c>
      <c r="G52" s="19">
        <v>3604</v>
      </c>
      <c r="H52" s="19">
        <v>1354</v>
      </c>
      <c r="I52" s="19">
        <v>459</v>
      </c>
      <c r="M52">
        <v>2006</v>
      </c>
      <c r="N52" s="3" t="s">
        <v>1592</v>
      </c>
      <c r="O52" s="4">
        <v>12140</v>
      </c>
      <c r="P52" s="4">
        <v>58</v>
      </c>
      <c r="Q52" s="4">
        <v>3903</v>
      </c>
      <c r="R52" s="4">
        <v>5348</v>
      </c>
      <c r="S52" s="4">
        <v>884</v>
      </c>
      <c r="T52" s="4">
        <v>1426</v>
      </c>
      <c r="U52" s="4">
        <v>521</v>
      </c>
    </row>
    <row r="53" spans="1:21" x14ac:dyDescent="0.2">
      <c r="A53" s="9">
        <v>2002</v>
      </c>
      <c r="B53" s="20" t="s">
        <v>1576</v>
      </c>
      <c r="C53" s="19">
        <v>20236</v>
      </c>
      <c r="D53" s="19">
        <v>37</v>
      </c>
      <c r="E53" s="19">
        <v>3095</v>
      </c>
      <c r="F53" s="19">
        <v>9490</v>
      </c>
      <c r="G53" s="19">
        <v>5081</v>
      </c>
      <c r="H53" s="19">
        <v>1983</v>
      </c>
      <c r="I53" s="19">
        <v>550</v>
      </c>
      <c r="M53">
        <v>2006</v>
      </c>
      <c r="N53" s="3" t="s">
        <v>1593</v>
      </c>
      <c r="O53" s="4">
        <v>3475</v>
      </c>
      <c r="P53" s="4">
        <v>81</v>
      </c>
      <c r="Q53" s="4">
        <v>491</v>
      </c>
      <c r="R53" s="4">
        <v>1533</v>
      </c>
      <c r="S53" s="4">
        <v>363</v>
      </c>
      <c r="T53" s="4">
        <v>795</v>
      </c>
      <c r="U53" s="4">
        <v>212</v>
      </c>
    </row>
    <row r="54" spans="1:21" x14ac:dyDescent="0.2">
      <c r="A54" s="9">
        <v>2001</v>
      </c>
      <c r="B54" s="20" t="s">
        <v>1576</v>
      </c>
      <c r="C54" s="19">
        <v>24338</v>
      </c>
      <c r="D54" s="19">
        <v>39</v>
      </c>
      <c r="E54" s="19">
        <v>2558</v>
      </c>
      <c r="F54" s="19">
        <v>9360</v>
      </c>
      <c r="G54" s="19">
        <v>6749</v>
      </c>
      <c r="H54" s="19">
        <v>4263</v>
      </c>
      <c r="I54" s="19">
        <v>1369</v>
      </c>
      <c r="M54">
        <v>2006</v>
      </c>
      <c r="N54" s="3" t="s">
        <v>1594</v>
      </c>
      <c r="O54" s="4">
        <v>6258</v>
      </c>
      <c r="P54" s="4">
        <v>179</v>
      </c>
      <c r="Q54" s="4">
        <v>3287</v>
      </c>
      <c r="R54" s="4">
        <v>1760</v>
      </c>
      <c r="S54" s="4">
        <v>333</v>
      </c>
      <c r="T54" s="4">
        <v>498</v>
      </c>
      <c r="U54" s="4">
        <v>201</v>
      </c>
    </row>
    <row r="55" spans="1:21" x14ac:dyDescent="0.2">
      <c r="A55" s="9">
        <v>2000</v>
      </c>
      <c r="B55" s="20" t="s">
        <v>1576</v>
      </c>
      <c r="C55" s="19">
        <v>21024</v>
      </c>
      <c r="D55" s="19">
        <v>35</v>
      </c>
      <c r="E55" s="19">
        <v>1896</v>
      </c>
      <c r="F55" s="19">
        <v>7560</v>
      </c>
      <c r="G55" s="19">
        <v>7143</v>
      </c>
      <c r="H55" s="19">
        <v>3326</v>
      </c>
      <c r="I55" s="19">
        <v>1064</v>
      </c>
      <c r="M55">
        <v>2006</v>
      </c>
      <c r="N55" s="3" t="s">
        <v>1576</v>
      </c>
      <c r="O55" s="4">
        <v>21988</v>
      </c>
      <c r="P55" s="4">
        <v>307</v>
      </c>
      <c r="Q55" s="4">
        <v>7990</v>
      </c>
      <c r="R55" s="4">
        <v>9562</v>
      </c>
      <c r="S55" s="4">
        <v>2223</v>
      </c>
      <c r="T55" s="4">
        <v>1302</v>
      </c>
      <c r="U55" s="4">
        <v>604</v>
      </c>
    </row>
    <row r="56" spans="1:21" x14ac:dyDescent="0.2">
      <c r="A56" s="9">
        <v>1996</v>
      </c>
      <c r="B56" s="20" t="s">
        <v>1576</v>
      </c>
      <c r="C56" s="19">
        <v>29635</v>
      </c>
      <c r="D56" s="19">
        <v>13</v>
      </c>
      <c r="E56" s="19">
        <v>868</v>
      </c>
      <c r="F56" s="19">
        <v>7190</v>
      </c>
      <c r="G56" s="19">
        <v>10285</v>
      </c>
      <c r="H56" s="19">
        <v>8526</v>
      </c>
      <c r="I56" s="19">
        <v>2753</v>
      </c>
      <c r="M56">
        <v>2006</v>
      </c>
      <c r="N56" s="3" t="s">
        <v>1595</v>
      </c>
      <c r="O56" s="4">
        <v>7849</v>
      </c>
      <c r="P56" s="4">
        <v>74</v>
      </c>
      <c r="Q56" s="4">
        <v>1850</v>
      </c>
      <c r="R56" s="4">
        <v>4111</v>
      </c>
      <c r="S56" s="4">
        <v>873</v>
      </c>
      <c r="T56" s="4">
        <v>586</v>
      </c>
      <c r="U56" s="4">
        <v>355</v>
      </c>
    </row>
    <row r="57" spans="1:21" x14ac:dyDescent="0.2">
      <c r="A57" s="9">
        <v>2007</v>
      </c>
      <c r="B57" s="3" t="s">
        <v>1577</v>
      </c>
      <c r="C57" s="4">
        <v>3855</v>
      </c>
      <c r="D57" s="4">
        <v>49</v>
      </c>
      <c r="E57" s="4">
        <v>2328</v>
      </c>
      <c r="F57" s="4">
        <v>1132</v>
      </c>
      <c r="G57" s="4">
        <v>213</v>
      </c>
      <c r="H57" s="4">
        <v>109</v>
      </c>
      <c r="I57" s="4">
        <v>24</v>
      </c>
      <c r="M57">
        <v>2006</v>
      </c>
      <c r="N57" s="3" t="s">
        <v>1572</v>
      </c>
      <c r="O57" s="4">
        <v>13025</v>
      </c>
      <c r="P57" s="4">
        <v>18</v>
      </c>
      <c r="Q57" s="4">
        <v>2930</v>
      </c>
      <c r="R57" s="4">
        <v>6362</v>
      </c>
      <c r="S57" s="4">
        <v>1954</v>
      </c>
      <c r="T57" s="4">
        <v>1050</v>
      </c>
      <c r="U57" s="4">
        <v>711</v>
      </c>
    </row>
    <row r="58" spans="1:21" x14ac:dyDescent="0.2">
      <c r="A58" s="9">
        <v>2006</v>
      </c>
      <c r="B58" s="3" t="s">
        <v>1577</v>
      </c>
      <c r="C58" s="18">
        <f>ROUND(O58*350566/393740,0)</f>
        <v>10203</v>
      </c>
      <c r="D58" s="18">
        <f>ROUND(P58*350566/393740,0)</f>
        <v>236</v>
      </c>
      <c r="E58" s="18">
        <f>C58-D58-SUM(F58:I58)</f>
        <v>3897</v>
      </c>
      <c r="F58" s="18">
        <f>ROUND(R58*350566/393740,0)</f>
        <v>4546</v>
      </c>
      <c r="G58" s="18">
        <f>ROUND(S58*350566/393740,0)</f>
        <v>978</v>
      </c>
      <c r="H58" s="18">
        <f>ROUND(T58*350566/393740,0)</f>
        <v>433</v>
      </c>
      <c r="I58" s="18">
        <f>ROUND(U58*350566/393740,0)</f>
        <v>113</v>
      </c>
      <c r="M58">
        <v>2006</v>
      </c>
      <c r="N58" s="3" t="s">
        <v>1599</v>
      </c>
      <c r="O58" s="4">
        <v>11460</v>
      </c>
      <c r="P58" s="4">
        <v>265</v>
      </c>
      <c r="Q58" s="4">
        <v>4377</v>
      </c>
      <c r="R58" s="4">
        <v>5106</v>
      </c>
      <c r="S58" s="4">
        <v>1099</v>
      </c>
      <c r="T58" s="4">
        <v>486</v>
      </c>
      <c r="U58" s="4">
        <v>127</v>
      </c>
    </row>
    <row r="59" spans="1:21" x14ac:dyDescent="0.2">
      <c r="A59" s="9">
        <v>2005</v>
      </c>
      <c r="B59" s="3" t="s">
        <v>1577</v>
      </c>
      <c r="C59" s="18">
        <f>ROUND(O59*347709/390157,0)</f>
        <v>5760</v>
      </c>
      <c r="D59" s="18">
        <f>ROUND(P59*347709/390157,0)</f>
        <v>34</v>
      </c>
      <c r="E59" s="18">
        <f>C59-D59-SUM(F59:I59)</f>
        <v>2158</v>
      </c>
      <c r="F59" s="18">
        <f>ROUND(R59*347709/390157,0)</f>
        <v>2578</v>
      </c>
      <c r="G59" s="18">
        <f>ROUND(S59*347709/390157,0)</f>
        <v>412</v>
      </c>
      <c r="H59" s="18">
        <f>ROUND(T59*347709/390157,0)</f>
        <v>426</v>
      </c>
      <c r="I59" s="18">
        <f>ROUND(U59*347709/390157,0)</f>
        <v>152</v>
      </c>
      <c r="M59">
        <v>2006</v>
      </c>
      <c r="N59" s="3" t="s">
        <v>1600</v>
      </c>
      <c r="O59" s="4">
        <v>6463</v>
      </c>
      <c r="P59" s="4">
        <v>38</v>
      </c>
      <c r="Q59" s="4">
        <v>2422</v>
      </c>
      <c r="R59" s="4">
        <v>2893</v>
      </c>
      <c r="S59" s="4">
        <v>462</v>
      </c>
      <c r="T59" s="4">
        <v>478</v>
      </c>
      <c r="U59" s="4">
        <v>170</v>
      </c>
    </row>
    <row r="60" spans="1:21" x14ac:dyDescent="0.2">
      <c r="A60" s="9">
        <v>2004</v>
      </c>
      <c r="B60" s="20" t="s">
        <v>1577</v>
      </c>
      <c r="C60" s="19">
        <v>3718</v>
      </c>
      <c r="D60" s="19">
        <v>23</v>
      </c>
      <c r="E60" s="19">
        <v>1331</v>
      </c>
      <c r="F60" s="19">
        <v>1819</v>
      </c>
      <c r="G60" s="19">
        <v>328</v>
      </c>
      <c r="H60" s="19">
        <v>186</v>
      </c>
      <c r="I60" s="19">
        <v>31</v>
      </c>
      <c r="M60">
        <v>2006</v>
      </c>
      <c r="N60" s="3" t="s">
        <v>1601</v>
      </c>
      <c r="O60" s="4">
        <v>2144</v>
      </c>
      <c r="P60" s="4">
        <v>26</v>
      </c>
      <c r="Q60" s="4">
        <v>733</v>
      </c>
      <c r="R60" s="4">
        <v>950</v>
      </c>
      <c r="S60" s="4">
        <v>153</v>
      </c>
      <c r="T60" s="4">
        <v>176</v>
      </c>
      <c r="U60" s="4">
        <v>106</v>
      </c>
    </row>
    <row r="61" spans="1:21" x14ac:dyDescent="0.2">
      <c r="A61" s="9">
        <v>2003</v>
      </c>
      <c r="B61" s="20" t="s">
        <v>1577</v>
      </c>
      <c r="C61" s="19">
        <v>3659</v>
      </c>
      <c r="D61" s="19">
        <v>16</v>
      </c>
      <c r="E61" s="19">
        <v>986</v>
      </c>
      <c r="F61" s="19">
        <v>1998</v>
      </c>
      <c r="G61" s="19">
        <v>396</v>
      </c>
      <c r="H61" s="19">
        <v>226</v>
      </c>
      <c r="I61" s="19">
        <v>37</v>
      </c>
      <c r="M61">
        <v>2006</v>
      </c>
      <c r="N61" s="3" t="s">
        <v>1602</v>
      </c>
      <c r="O61" s="4">
        <v>2076</v>
      </c>
      <c r="P61" s="4">
        <v>7</v>
      </c>
      <c r="Q61" s="4">
        <v>857</v>
      </c>
      <c r="R61" s="4">
        <v>750</v>
      </c>
      <c r="S61" s="4">
        <v>134</v>
      </c>
      <c r="T61" s="4">
        <v>248</v>
      </c>
      <c r="U61" s="4">
        <v>80</v>
      </c>
    </row>
    <row r="62" spans="1:21" x14ac:dyDescent="0.2">
      <c r="A62" s="9">
        <v>2002</v>
      </c>
      <c r="B62" s="20" t="s">
        <v>1577</v>
      </c>
      <c r="C62" s="19">
        <v>3611</v>
      </c>
      <c r="D62" s="19">
        <v>20</v>
      </c>
      <c r="E62" s="19">
        <v>821</v>
      </c>
      <c r="F62" s="19">
        <v>2005</v>
      </c>
      <c r="G62" s="19">
        <v>492</v>
      </c>
      <c r="H62" s="19">
        <v>230</v>
      </c>
      <c r="I62" s="19">
        <v>43</v>
      </c>
      <c r="M62">
        <v>2006</v>
      </c>
      <c r="N62" s="3" t="s">
        <v>1603</v>
      </c>
      <c r="O62" s="4">
        <v>6638</v>
      </c>
      <c r="P62" s="4">
        <v>12</v>
      </c>
      <c r="Q62" s="4">
        <v>2468</v>
      </c>
      <c r="R62" s="4">
        <v>3370</v>
      </c>
      <c r="S62" s="4">
        <v>393</v>
      </c>
      <c r="T62" s="4">
        <v>288</v>
      </c>
      <c r="U62" s="4">
        <v>107</v>
      </c>
    </row>
    <row r="63" spans="1:21" x14ac:dyDescent="0.2">
      <c r="A63" s="9">
        <v>2001</v>
      </c>
      <c r="B63" s="20" t="s">
        <v>1577</v>
      </c>
      <c r="C63" s="19">
        <v>4515</v>
      </c>
      <c r="D63" s="19">
        <v>20</v>
      </c>
      <c r="E63" s="19">
        <v>686</v>
      </c>
      <c r="F63" s="19">
        <v>2092</v>
      </c>
      <c r="G63" s="19">
        <v>896</v>
      </c>
      <c r="H63" s="19">
        <v>586</v>
      </c>
      <c r="I63" s="19">
        <v>235</v>
      </c>
      <c r="M63">
        <v>2005</v>
      </c>
      <c r="N63" s="3" t="s">
        <v>1574</v>
      </c>
      <c r="O63" s="4">
        <v>7726</v>
      </c>
      <c r="P63" s="4">
        <v>139</v>
      </c>
      <c r="Q63" s="4">
        <v>4096</v>
      </c>
      <c r="R63" s="4">
        <v>1987</v>
      </c>
      <c r="S63" s="4">
        <v>439</v>
      </c>
      <c r="T63" s="4">
        <v>615</v>
      </c>
      <c r="U63" s="4">
        <v>450</v>
      </c>
    </row>
    <row r="64" spans="1:21" x14ac:dyDescent="0.2">
      <c r="A64" s="9">
        <v>2000</v>
      </c>
      <c r="B64" s="20" t="s">
        <v>1577</v>
      </c>
      <c r="C64" s="19">
        <v>3691</v>
      </c>
      <c r="D64" s="19">
        <v>17</v>
      </c>
      <c r="E64" s="19">
        <v>533</v>
      </c>
      <c r="F64" s="19">
        <v>1987</v>
      </c>
      <c r="G64" s="19">
        <v>672</v>
      </c>
      <c r="H64" s="19">
        <v>410</v>
      </c>
      <c r="I64" s="19">
        <v>72</v>
      </c>
      <c r="M64">
        <v>2005</v>
      </c>
      <c r="N64" s="3" t="s">
        <v>1577</v>
      </c>
      <c r="O64" s="4">
        <v>4243</v>
      </c>
      <c r="P64" s="4">
        <v>27</v>
      </c>
      <c r="Q64" s="4">
        <v>1850</v>
      </c>
      <c r="R64" s="4">
        <v>1589</v>
      </c>
      <c r="S64" s="4">
        <v>436</v>
      </c>
      <c r="T64" s="4">
        <v>289</v>
      </c>
      <c r="U64" s="4">
        <v>52</v>
      </c>
    </row>
    <row r="65" spans="1:21" x14ac:dyDescent="0.2">
      <c r="A65" s="9">
        <v>1996</v>
      </c>
      <c r="B65" s="20" t="s">
        <v>1577</v>
      </c>
      <c r="C65" s="19">
        <v>2963</v>
      </c>
      <c r="D65" s="19">
        <v>1</v>
      </c>
      <c r="E65" s="19">
        <v>216</v>
      </c>
      <c r="F65" s="19">
        <v>1158</v>
      </c>
      <c r="G65" s="19">
        <v>871</v>
      </c>
      <c r="H65" s="19">
        <v>594</v>
      </c>
      <c r="I65" s="19">
        <v>123</v>
      </c>
      <c r="M65">
        <v>2005</v>
      </c>
      <c r="N65" s="3" t="s">
        <v>1578</v>
      </c>
      <c r="O65" s="4">
        <v>24404</v>
      </c>
      <c r="P65" s="4">
        <v>109</v>
      </c>
      <c r="Q65" s="4">
        <v>6816</v>
      </c>
      <c r="R65" s="4">
        <v>10082</v>
      </c>
      <c r="S65" s="4">
        <v>3435</v>
      </c>
      <c r="T65" s="4">
        <v>2814</v>
      </c>
      <c r="U65" s="4">
        <v>1148</v>
      </c>
    </row>
    <row r="66" spans="1:21" x14ac:dyDescent="0.2">
      <c r="A66" s="9">
        <v>2007</v>
      </c>
      <c r="B66" s="3" t="s">
        <v>1602</v>
      </c>
      <c r="C66" s="4">
        <v>1523</v>
      </c>
      <c r="D66" s="4">
        <v>10</v>
      </c>
      <c r="E66" s="4">
        <v>872</v>
      </c>
      <c r="F66" s="4">
        <v>510</v>
      </c>
      <c r="G66" s="4">
        <v>71</v>
      </c>
      <c r="H66" s="4">
        <v>53</v>
      </c>
      <c r="I66" s="4">
        <v>7</v>
      </c>
      <c r="M66">
        <v>2005</v>
      </c>
      <c r="N66" s="3" t="s">
        <v>1579</v>
      </c>
      <c r="O66" s="4">
        <v>17103</v>
      </c>
      <c r="P66" s="4">
        <v>55</v>
      </c>
      <c r="Q66" s="4">
        <v>3876</v>
      </c>
      <c r="R66" s="4">
        <v>6962</v>
      </c>
      <c r="S66" s="4">
        <v>2243</v>
      </c>
      <c r="T66" s="4">
        <v>3107</v>
      </c>
      <c r="U66" s="4">
        <v>860</v>
      </c>
    </row>
    <row r="67" spans="1:21" x14ac:dyDescent="0.2">
      <c r="A67" s="9">
        <v>2006</v>
      </c>
      <c r="B67" s="3" t="s">
        <v>1602</v>
      </c>
      <c r="C67" s="18">
        <f>ROUND(O67*350566/393740,0)</f>
        <v>11981</v>
      </c>
      <c r="D67" s="18">
        <f>ROUND(P67*350566/393740,0)</f>
        <v>28</v>
      </c>
      <c r="E67" s="18">
        <f>C67-D67-SUM(F67:I67)</f>
        <v>2862</v>
      </c>
      <c r="F67" s="18">
        <f>ROUND(R67*350566/393740,0)</f>
        <v>5354</v>
      </c>
      <c r="G67" s="18">
        <f>ROUND(S67*350566/393740,0)</f>
        <v>1676</v>
      </c>
      <c r="H67" s="18">
        <f>ROUND(T67*350566/393740,0)</f>
        <v>1635</v>
      </c>
      <c r="I67" s="18">
        <f>ROUND(U67*350566/393740,0)</f>
        <v>426</v>
      </c>
      <c r="M67">
        <v>2005</v>
      </c>
      <c r="N67" s="3" t="s">
        <v>1573</v>
      </c>
      <c r="O67" s="4">
        <v>13457</v>
      </c>
      <c r="P67" s="4">
        <v>31</v>
      </c>
      <c r="Q67" s="4">
        <v>3216</v>
      </c>
      <c r="R67" s="4">
        <v>6013</v>
      </c>
      <c r="S67" s="4">
        <v>1882</v>
      </c>
      <c r="T67" s="4">
        <v>1836</v>
      </c>
      <c r="U67" s="4">
        <v>479</v>
      </c>
    </row>
    <row r="68" spans="1:21" x14ac:dyDescent="0.2">
      <c r="A68" s="9">
        <v>2005</v>
      </c>
      <c r="B68" s="3" t="s">
        <v>1602</v>
      </c>
      <c r="C68" s="18">
        <f>ROUND(O68*347709/390157,0)</f>
        <v>13880</v>
      </c>
      <c r="D68" s="18">
        <f>ROUND(P68*347709/390157,0)</f>
        <v>572</v>
      </c>
      <c r="E68" s="18">
        <f>C68-D68-SUM(F68:I68)</f>
        <v>7063</v>
      </c>
      <c r="F68" s="18">
        <f>ROUND(R68*347709/390157,0)</f>
        <v>5689</v>
      </c>
      <c r="G68" s="18">
        <f>ROUND(S68*347709/390157,0)</f>
        <v>287</v>
      </c>
      <c r="H68" s="18">
        <f>ROUND(T68*347709/390157,0)</f>
        <v>219</v>
      </c>
      <c r="I68" s="18">
        <f>ROUND(U68*347709/390157,0)</f>
        <v>50</v>
      </c>
      <c r="M68">
        <v>2005</v>
      </c>
      <c r="N68" s="3" t="s">
        <v>1580</v>
      </c>
      <c r="O68" s="4">
        <v>15575</v>
      </c>
      <c r="P68" s="4">
        <v>642</v>
      </c>
      <c r="Q68" s="4">
        <v>7926</v>
      </c>
      <c r="R68" s="4">
        <v>6383</v>
      </c>
      <c r="S68" s="4">
        <v>322</v>
      </c>
      <c r="T68" s="4">
        <v>246</v>
      </c>
      <c r="U68" s="4">
        <v>56</v>
      </c>
    </row>
    <row r="69" spans="1:21" x14ac:dyDescent="0.2">
      <c r="A69" s="9">
        <v>2004</v>
      </c>
      <c r="B69" s="20" t="s">
        <v>1602</v>
      </c>
      <c r="C69" s="19">
        <v>1510</v>
      </c>
      <c r="D69" s="19">
        <v>2</v>
      </c>
      <c r="E69" s="19">
        <v>537</v>
      </c>
      <c r="F69" s="19">
        <v>785</v>
      </c>
      <c r="G69" s="19">
        <v>89</v>
      </c>
      <c r="H69" s="19">
        <v>71</v>
      </c>
      <c r="I69" s="19">
        <v>26</v>
      </c>
      <c r="M69">
        <v>2005</v>
      </c>
      <c r="N69" s="3" t="s">
        <v>1575</v>
      </c>
      <c r="O69" s="4">
        <v>10794</v>
      </c>
      <c r="P69" s="4">
        <v>150</v>
      </c>
      <c r="Q69" s="4">
        <v>3872</v>
      </c>
      <c r="R69" s="4">
        <v>4498</v>
      </c>
      <c r="S69" s="4">
        <v>1413</v>
      </c>
      <c r="T69" s="4">
        <v>691</v>
      </c>
      <c r="U69" s="4">
        <v>170</v>
      </c>
    </row>
    <row r="70" spans="1:21" x14ac:dyDescent="0.2">
      <c r="A70" s="9">
        <v>2003</v>
      </c>
      <c r="B70" s="20" t="s">
        <v>1602</v>
      </c>
      <c r="C70" s="19">
        <v>1512</v>
      </c>
      <c r="D70" s="19">
        <v>7</v>
      </c>
      <c r="E70" s="19">
        <v>367</v>
      </c>
      <c r="F70" s="19">
        <v>925</v>
      </c>
      <c r="G70" s="19">
        <v>111</v>
      </c>
      <c r="H70" s="19">
        <v>81</v>
      </c>
      <c r="I70" s="19">
        <v>21</v>
      </c>
      <c r="M70">
        <v>2005</v>
      </c>
      <c r="N70" s="3" t="s">
        <v>1581</v>
      </c>
      <c r="O70" s="4">
        <v>15158</v>
      </c>
      <c r="P70" s="4">
        <v>86</v>
      </c>
      <c r="Q70" s="4">
        <v>4903</v>
      </c>
      <c r="R70" s="4">
        <v>5935</v>
      </c>
      <c r="S70" s="4">
        <v>1329</v>
      </c>
      <c r="T70" s="4">
        <v>1948</v>
      </c>
      <c r="U70" s="4">
        <v>957</v>
      </c>
    </row>
    <row r="71" spans="1:21" x14ac:dyDescent="0.2">
      <c r="A71" s="9">
        <v>2002</v>
      </c>
      <c r="B71" s="20" t="s">
        <v>1602</v>
      </c>
      <c r="C71" s="19">
        <v>1485</v>
      </c>
      <c r="D71" s="19">
        <v>4</v>
      </c>
      <c r="E71" s="19">
        <v>269</v>
      </c>
      <c r="F71" s="19">
        <v>915</v>
      </c>
      <c r="G71" s="19">
        <v>174</v>
      </c>
      <c r="H71" s="19">
        <v>84</v>
      </c>
      <c r="I71" s="19">
        <v>39</v>
      </c>
      <c r="M71">
        <v>2005</v>
      </c>
      <c r="N71" s="3" t="s">
        <v>1571</v>
      </c>
      <c r="O71" s="4">
        <v>4320</v>
      </c>
      <c r="P71" s="4">
        <v>76</v>
      </c>
      <c r="Q71" s="4">
        <v>1414</v>
      </c>
      <c r="R71" s="4">
        <v>1389</v>
      </c>
      <c r="S71" s="4">
        <v>646</v>
      </c>
      <c r="T71" s="4">
        <v>483</v>
      </c>
      <c r="U71" s="4">
        <v>312</v>
      </c>
    </row>
    <row r="72" spans="1:21" x14ac:dyDescent="0.2">
      <c r="A72" s="9">
        <v>2001</v>
      </c>
      <c r="B72" s="20" t="s">
        <v>1602</v>
      </c>
      <c r="C72" s="19">
        <v>1822</v>
      </c>
      <c r="D72" s="19">
        <v>4</v>
      </c>
      <c r="E72" s="19">
        <v>232</v>
      </c>
      <c r="F72" s="19">
        <v>882</v>
      </c>
      <c r="G72" s="19">
        <v>333</v>
      </c>
      <c r="H72" s="19">
        <v>232</v>
      </c>
      <c r="I72" s="19">
        <v>139</v>
      </c>
      <c r="M72">
        <v>2005</v>
      </c>
      <c r="N72" s="3" t="s">
        <v>1582</v>
      </c>
      <c r="O72" s="4">
        <v>19326</v>
      </c>
      <c r="P72" s="4">
        <v>194</v>
      </c>
      <c r="Q72" s="4">
        <v>7880</v>
      </c>
      <c r="R72" s="4">
        <v>6489</v>
      </c>
      <c r="S72" s="4">
        <v>1418</v>
      </c>
      <c r="T72" s="4">
        <v>2358</v>
      </c>
      <c r="U72" s="4">
        <v>987</v>
      </c>
    </row>
    <row r="73" spans="1:21" x14ac:dyDescent="0.2">
      <c r="A73" s="9">
        <v>2000</v>
      </c>
      <c r="B73" s="20" t="s">
        <v>1602</v>
      </c>
      <c r="C73" s="19">
        <v>1376</v>
      </c>
      <c r="D73" s="19">
        <v>4</v>
      </c>
      <c r="E73" s="19">
        <v>177</v>
      </c>
      <c r="F73" s="19">
        <v>708</v>
      </c>
      <c r="G73" s="19">
        <v>320</v>
      </c>
      <c r="H73" s="19">
        <v>121</v>
      </c>
      <c r="I73" s="19">
        <v>46</v>
      </c>
      <c r="M73">
        <v>2005</v>
      </c>
      <c r="N73" s="3" t="s">
        <v>1583</v>
      </c>
      <c r="O73" s="4">
        <v>19449</v>
      </c>
      <c r="P73" s="4">
        <v>127</v>
      </c>
      <c r="Q73" s="4">
        <v>8732</v>
      </c>
      <c r="R73" s="4">
        <v>5412</v>
      </c>
      <c r="S73" s="4">
        <v>1908</v>
      </c>
      <c r="T73" s="4">
        <v>2531</v>
      </c>
      <c r="U73" s="4">
        <v>739</v>
      </c>
    </row>
    <row r="74" spans="1:21" x14ac:dyDescent="0.2">
      <c r="A74" s="9">
        <v>1996</v>
      </c>
      <c r="B74" s="20" t="s">
        <v>1602</v>
      </c>
      <c r="C74" s="19">
        <v>1158</v>
      </c>
      <c r="D74" s="20"/>
      <c r="E74" s="19">
        <v>92</v>
      </c>
      <c r="F74" s="19">
        <v>457</v>
      </c>
      <c r="G74" s="19">
        <v>386</v>
      </c>
      <c r="H74" s="19">
        <v>166</v>
      </c>
      <c r="I74" s="19">
        <v>57</v>
      </c>
      <c r="M74">
        <v>2005</v>
      </c>
      <c r="N74" s="3" t="s">
        <v>1584</v>
      </c>
      <c r="O74" s="4">
        <v>14082</v>
      </c>
      <c r="P74" s="4">
        <v>92</v>
      </c>
      <c r="Q74" s="4">
        <v>4712</v>
      </c>
      <c r="R74" s="4">
        <v>6782</v>
      </c>
      <c r="S74" s="4">
        <v>1029</v>
      </c>
      <c r="T74" s="4">
        <v>1027</v>
      </c>
      <c r="U74" s="4">
        <v>440</v>
      </c>
    </row>
    <row r="75" spans="1:21" x14ac:dyDescent="0.2">
      <c r="A75" s="9">
        <v>2007</v>
      </c>
      <c r="B75" s="3" t="s">
        <v>1584</v>
      </c>
      <c r="C75" s="4">
        <v>12364</v>
      </c>
      <c r="D75" s="4">
        <v>212</v>
      </c>
      <c r="E75" s="4">
        <v>6723</v>
      </c>
      <c r="F75" s="4">
        <v>5067</v>
      </c>
      <c r="G75" s="4">
        <v>195</v>
      </c>
      <c r="H75" s="4">
        <v>116</v>
      </c>
      <c r="I75" s="4">
        <v>51</v>
      </c>
      <c r="M75">
        <v>2005</v>
      </c>
      <c r="N75" s="3" t="s">
        <v>1585</v>
      </c>
      <c r="O75" s="4">
        <v>10469</v>
      </c>
      <c r="P75" s="4">
        <v>74</v>
      </c>
      <c r="Q75" s="4">
        <v>4041</v>
      </c>
      <c r="R75" s="4">
        <v>3810</v>
      </c>
      <c r="S75" s="4">
        <v>808</v>
      </c>
      <c r="T75" s="4">
        <v>1171</v>
      </c>
      <c r="U75" s="4">
        <v>565</v>
      </c>
    </row>
    <row r="76" spans="1:21" x14ac:dyDescent="0.2">
      <c r="A76" s="9">
        <v>2006</v>
      </c>
      <c r="B76" s="3" t="s">
        <v>1584</v>
      </c>
      <c r="C76" s="18">
        <f>ROUND(O76*350566/393740,0)</f>
        <v>9805</v>
      </c>
      <c r="D76" s="18">
        <f>ROUND(P76*350566/393740,0)</f>
        <v>38</v>
      </c>
      <c r="E76" s="18">
        <f>C76-D76-SUM(F76:I76)</f>
        <v>3246</v>
      </c>
      <c r="F76" s="18">
        <f>ROUND(R76*350566/393740,0)</f>
        <v>4512</v>
      </c>
      <c r="G76" s="18">
        <f>ROUND(S76*350566/393740,0)</f>
        <v>816</v>
      </c>
      <c r="H76" s="18">
        <f>ROUND(T76*350566/393740,0)</f>
        <v>984</v>
      </c>
      <c r="I76" s="18">
        <f>ROUND(U76*350566/393740,0)</f>
        <v>209</v>
      </c>
      <c r="M76">
        <v>2005</v>
      </c>
      <c r="N76" s="3" t="s">
        <v>1586</v>
      </c>
      <c r="O76" s="4">
        <v>11012</v>
      </c>
      <c r="P76" s="4">
        <v>43</v>
      </c>
      <c r="Q76" s="4">
        <v>3645</v>
      </c>
      <c r="R76" s="4">
        <v>5068</v>
      </c>
      <c r="S76" s="4">
        <v>916</v>
      </c>
      <c r="T76" s="4">
        <v>1105</v>
      </c>
      <c r="U76" s="4">
        <v>235</v>
      </c>
    </row>
    <row r="77" spans="1:21" x14ac:dyDescent="0.2">
      <c r="A77" s="9">
        <v>2005</v>
      </c>
      <c r="B77" s="3" t="s">
        <v>1584</v>
      </c>
      <c r="C77" s="18">
        <f>ROUND(O77*347709/390157,0)</f>
        <v>20706</v>
      </c>
      <c r="D77" s="18">
        <f>ROUND(P77*347709/390157,0)</f>
        <v>187</v>
      </c>
      <c r="E77" s="18">
        <f>C77-D77-SUM(F77:I77)</f>
        <v>8515</v>
      </c>
      <c r="F77" s="18">
        <f>ROUND(R77*347709/390157,0)</f>
        <v>8598</v>
      </c>
      <c r="G77" s="18">
        <f>ROUND(S77*347709/390157,0)</f>
        <v>1745</v>
      </c>
      <c r="H77" s="18">
        <f>ROUND(T77*347709/390157,0)</f>
        <v>1187</v>
      </c>
      <c r="I77" s="18">
        <f>ROUND(U77*347709/390157,0)</f>
        <v>474</v>
      </c>
      <c r="M77">
        <v>2005</v>
      </c>
      <c r="N77" s="3" t="s">
        <v>1587</v>
      </c>
      <c r="O77" s="4">
        <v>23234</v>
      </c>
      <c r="P77" s="4">
        <v>210</v>
      </c>
      <c r="Q77" s="4">
        <v>9554</v>
      </c>
      <c r="R77" s="4">
        <v>9648</v>
      </c>
      <c r="S77" s="4">
        <v>1958</v>
      </c>
      <c r="T77" s="4">
        <v>1332</v>
      </c>
      <c r="U77" s="4">
        <v>532</v>
      </c>
    </row>
    <row r="78" spans="1:21" x14ac:dyDescent="0.2">
      <c r="A78" s="9">
        <v>2004</v>
      </c>
      <c r="B78" s="20" t="s">
        <v>1584</v>
      </c>
      <c r="C78" s="19">
        <v>12305</v>
      </c>
      <c r="D78" s="19">
        <v>63</v>
      </c>
      <c r="E78" s="19">
        <v>3900</v>
      </c>
      <c r="F78" s="19">
        <v>6239</v>
      </c>
      <c r="G78" s="19">
        <v>1284</v>
      </c>
      <c r="H78" s="19">
        <v>667</v>
      </c>
      <c r="I78" s="19">
        <v>152</v>
      </c>
      <c r="M78">
        <v>2005</v>
      </c>
      <c r="N78" s="3" t="s">
        <v>1588</v>
      </c>
      <c r="O78" s="4">
        <v>19374</v>
      </c>
      <c r="P78" s="4">
        <v>103</v>
      </c>
      <c r="Q78" s="4">
        <v>4592</v>
      </c>
      <c r="R78" s="4">
        <v>10837</v>
      </c>
      <c r="S78" s="4">
        <v>2200</v>
      </c>
      <c r="T78" s="4">
        <v>1389</v>
      </c>
      <c r="U78" s="4">
        <v>253</v>
      </c>
    </row>
    <row r="79" spans="1:21" x14ac:dyDescent="0.2">
      <c r="A79" s="9">
        <v>2003</v>
      </c>
      <c r="B79" s="20" t="s">
        <v>1584</v>
      </c>
      <c r="C79" s="19">
        <v>12257</v>
      </c>
      <c r="D79" s="19">
        <v>22</v>
      </c>
      <c r="E79" s="19">
        <v>3208</v>
      </c>
      <c r="F79" s="19">
        <v>5930</v>
      </c>
      <c r="G79" s="19">
        <v>1902</v>
      </c>
      <c r="H79" s="19">
        <v>998</v>
      </c>
      <c r="I79" s="19">
        <v>197</v>
      </c>
      <c r="M79">
        <v>2005</v>
      </c>
      <c r="N79" s="3" t="s">
        <v>1589</v>
      </c>
      <c r="O79" s="4">
        <v>24849</v>
      </c>
      <c r="P79" s="4">
        <v>338</v>
      </c>
      <c r="Q79" s="4">
        <v>9125</v>
      </c>
      <c r="R79" s="4">
        <v>11912</v>
      </c>
      <c r="S79" s="4">
        <v>1622</v>
      </c>
      <c r="T79" s="4">
        <v>1691</v>
      </c>
      <c r="U79" s="4">
        <v>161</v>
      </c>
    </row>
    <row r="80" spans="1:21" x14ac:dyDescent="0.2">
      <c r="A80" s="9">
        <v>2002</v>
      </c>
      <c r="B80" s="20" t="s">
        <v>1584</v>
      </c>
      <c r="C80" s="19">
        <v>12197</v>
      </c>
      <c r="D80" s="19">
        <v>24</v>
      </c>
      <c r="E80" s="19">
        <v>2416</v>
      </c>
      <c r="F80" s="19">
        <v>5995</v>
      </c>
      <c r="G80" s="19">
        <v>2360</v>
      </c>
      <c r="H80" s="19">
        <v>1155</v>
      </c>
      <c r="I80" s="19">
        <v>247</v>
      </c>
      <c r="M80">
        <v>2005</v>
      </c>
      <c r="N80" s="3" t="s">
        <v>1590</v>
      </c>
      <c r="O80" s="4">
        <v>14850</v>
      </c>
      <c r="P80" s="4">
        <v>31</v>
      </c>
      <c r="Q80" s="4">
        <v>4462</v>
      </c>
      <c r="R80" s="4">
        <v>8473</v>
      </c>
      <c r="S80" s="4">
        <v>894</v>
      </c>
      <c r="T80" s="4">
        <v>734</v>
      </c>
      <c r="U80" s="4">
        <v>256</v>
      </c>
    </row>
    <row r="81" spans="1:21" x14ac:dyDescent="0.2">
      <c r="A81" s="9">
        <v>2001</v>
      </c>
      <c r="B81" s="20" t="s">
        <v>1584</v>
      </c>
      <c r="C81" s="19">
        <v>15217</v>
      </c>
      <c r="D81" s="19">
        <v>34</v>
      </c>
      <c r="E81" s="19">
        <v>2074</v>
      </c>
      <c r="F81" s="19">
        <v>6119</v>
      </c>
      <c r="G81" s="19">
        <v>3566</v>
      </c>
      <c r="H81" s="19">
        <v>2651</v>
      </c>
      <c r="I81" s="19">
        <v>773</v>
      </c>
      <c r="M81">
        <v>2005</v>
      </c>
      <c r="N81" s="3" t="s">
        <v>1591</v>
      </c>
      <c r="O81" s="4">
        <v>27660</v>
      </c>
      <c r="P81" s="4">
        <v>862</v>
      </c>
      <c r="Q81" s="4">
        <v>9522</v>
      </c>
      <c r="R81" s="4">
        <v>11202</v>
      </c>
      <c r="S81" s="4">
        <v>2450</v>
      </c>
      <c r="T81" s="4">
        <v>2529</v>
      </c>
      <c r="U81" s="4">
        <v>1095</v>
      </c>
    </row>
    <row r="82" spans="1:21" x14ac:dyDescent="0.2">
      <c r="A82" s="9">
        <v>2000</v>
      </c>
      <c r="B82" s="20" t="s">
        <v>1584</v>
      </c>
      <c r="C82" s="19">
        <v>13393</v>
      </c>
      <c r="D82" s="19">
        <v>33</v>
      </c>
      <c r="E82" s="19">
        <v>1615</v>
      </c>
      <c r="F82" s="19">
        <v>5747</v>
      </c>
      <c r="G82" s="19">
        <v>3423</v>
      </c>
      <c r="H82" s="19">
        <v>1925</v>
      </c>
      <c r="I82" s="19">
        <v>650</v>
      </c>
      <c r="M82">
        <v>2005</v>
      </c>
      <c r="N82" s="3" t="s">
        <v>1592</v>
      </c>
      <c r="O82" s="4">
        <v>11924</v>
      </c>
      <c r="P82" s="4">
        <v>35</v>
      </c>
      <c r="Q82" s="4">
        <v>3624</v>
      </c>
      <c r="R82" s="4">
        <v>5374</v>
      </c>
      <c r="S82" s="4">
        <v>978</v>
      </c>
      <c r="T82" s="4">
        <v>1388</v>
      </c>
      <c r="U82" s="4">
        <v>525</v>
      </c>
    </row>
    <row r="83" spans="1:21" x14ac:dyDescent="0.2">
      <c r="A83" s="9">
        <v>1996</v>
      </c>
      <c r="B83" s="20" t="s">
        <v>1584</v>
      </c>
      <c r="C83" s="19">
        <v>11951</v>
      </c>
      <c r="D83" s="19">
        <v>13</v>
      </c>
      <c r="E83" s="19">
        <v>525</v>
      </c>
      <c r="F83" s="19">
        <v>4006</v>
      </c>
      <c r="G83" s="19">
        <v>3657</v>
      </c>
      <c r="H83" s="19">
        <v>2510</v>
      </c>
      <c r="I83" s="19">
        <v>1240</v>
      </c>
      <c r="M83">
        <v>2005</v>
      </c>
      <c r="N83" s="3" t="s">
        <v>1593</v>
      </c>
      <c r="O83" s="4">
        <v>3497</v>
      </c>
      <c r="P83" s="4">
        <v>80</v>
      </c>
      <c r="Q83" s="4">
        <v>418</v>
      </c>
      <c r="R83" s="4">
        <v>1500</v>
      </c>
      <c r="S83" s="4">
        <v>400</v>
      </c>
      <c r="T83" s="4">
        <v>856</v>
      </c>
      <c r="U83" s="4">
        <v>243</v>
      </c>
    </row>
    <row r="84" spans="1:21" x14ac:dyDescent="0.2">
      <c r="A84" s="9">
        <v>2007</v>
      </c>
      <c r="B84" s="3" t="s">
        <v>1587</v>
      </c>
      <c r="C84" s="4">
        <v>22057</v>
      </c>
      <c r="D84" s="4">
        <v>253</v>
      </c>
      <c r="E84" s="4">
        <v>11451</v>
      </c>
      <c r="F84" s="4">
        <v>7948</v>
      </c>
      <c r="G84" s="4">
        <v>1276</v>
      </c>
      <c r="H84" s="4">
        <v>870</v>
      </c>
      <c r="I84" s="4">
        <v>259</v>
      </c>
      <c r="M84">
        <v>2005</v>
      </c>
      <c r="N84" s="3" t="s">
        <v>1594</v>
      </c>
      <c r="O84" s="4">
        <v>6193</v>
      </c>
      <c r="P84" s="4">
        <v>141</v>
      </c>
      <c r="Q84" s="4">
        <v>3020</v>
      </c>
      <c r="R84" s="4">
        <v>1917</v>
      </c>
      <c r="S84" s="4">
        <v>356</v>
      </c>
      <c r="T84" s="4">
        <v>546</v>
      </c>
      <c r="U84" s="4">
        <v>213</v>
      </c>
    </row>
    <row r="85" spans="1:21" x14ac:dyDescent="0.2">
      <c r="A85" s="9">
        <v>2006</v>
      </c>
      <c r="B85" s="3" t="s">
        <v>1587</v>
      </c>
      <c r="C85" s="18">
        <f>ROUND(O85*350566/393740,0)</f>
        <v>19610</v>
      </c>
      <c r="D85" s="18">
        <f>ROUND(P85*350566/393740,0)</f>
        <v>212</v>
      </c>
      <c r="E85" s="18">
        <f>C85-D85-SUM(F85:I85)</f>
        <v>6180</v>
      </c>
      <c r="F85" s="18">
        <f>ROUND(R85*350566/393740,0)</f>
        <v>9123</v>
      </c>
      <c r="G85" s="18">
        <f>ROUND(S85*350566/393740,0)</f>
        <v>2237</v>
      </c>
      <c r="H85" s="18">
        <f>ROUND(T85*350566/393740,0)</f>
        <v>1295</v>
      </c>
      <c r="I85" s="18">
        <f>ROUND(U85*350566/393740,0)</f>
        <v>563</v>
      </c>
      <c r="M85">
        <v>2005</v>
      </c>
      <c r="N85" s="3" t="s">
        <v>1576</v>
      </c>
      <c r="O85" s="4">
        <v>22025</v>
      </c>
      <c r="P85" s="4">
        <v>238</v>
      </c>
      <c r="Q85" s="4">
        <v>6943</v>
      </c>
      <c r="R85" s="4">
        <v>10246</v>
      </c>
      <c r="S85" s="4">
        <v>2512</v>
      </c>
      <c r="T85" s="4">
        <v>1454</v>
      </c>
      <c r="U85" s="4">
        <v>632</v>
      </c>
    </row>
    <row r="86" spans="1:21" x14ac:dyDescent="0.2">
      <c r="A86" s="9">
        <v>2005</v>
      </c>
      <c r="B86" s="3" t="s">
        <v>1587</v>
      </c>
      <c r="C86" s="18">
        <f>ROUND(O86*347709/390157,0)</f>
        <v>6901</v>
      </c>
      <c r="D86" s="18">
        <f>ROUND(P86*347709/390157,0)</f>
        <v>48</v>
      </c>
      <c r="E86" s="18">
        <f>C86-D86-SUM(F86:I86)</f>
        <v>1335</v>
      </c>
      <c r="F86" s="18">
        <f>ROUND(R86*347709/390157,0)</f>
        <v>3452</v>
      </c>
      <c r="G86" s="18">
        <f>ROUND(S86*347709/390157,0)</f>
        <v>1047</v>
      </c>
      <c r="H86" s="18">
        <f>ROUND(T86*347709/390157,0)</f>
        <v>638</v>
      </c>
      <c r="I86" s="18">
        <f>ROUND(U86*347709/390157,0)</f>
        <v>381</v>
      </c>
      <c r="M86">
        <v>2005</v>
      </c>
      <c r="N86" s="3" t="s">
        <v>1595</v>
      </c>
      <c r="O86" s="4">
        <v>7743</v>
      </c>
      <c r="P86" s="4">
        <v>54</v>
      </c>
      <c r="Q86" s="4">
        <v>1497</v>
      </c>
      <c r="R86" s="4">
        <v>3873</v>
      </c>
      <c r="S86" s="4">
        <v>1175</v>
      </c>
      <c r="T86" s="4">
        <v>716</v>
      </c>
      <c r="U86" s="4">
        <v>428</v>
      </c>
    </row>
    <row r="87" spans="1:21" x14ac:dyDescent="0.2">
      <c r="A87" s="9">
        <v>2004</v>
      </c>
      <c r="B87" s="20" t="s">
        <v>1587</v>
      </c>
      <c r="C87" s="19">
        <v>21792</v>
      </c>
      <c r="D87" s="19">
        <v>184</v>
      </c>
      <c r="E87" s="19">
        <v>8273</v>
      </c>
      <c r="F87" s="19">
        <v>9984</v>
      </c>
      <c r="G87" s="19">
        <v>1951</v>
      </c>
      <c r="H87" s="19">
        <v>1077</v>
      </c>
      <c r="I87" s="19">
        <v>323</v>
      </c>
      <c r="M87">
        <v>2005</v>
      </c>
      <c r="N87" s="3" t="s">
        <v>1572</v>
      </c>
      <c r="O87" s="4">
        <v>13107</v>
      </c>
      <c r="P87" s="4">
        <v>12</v>
      </c>
      <c r="Q87" s="4">
        <v>2463</v>
      </c>
      <c r="R87" s="4">
        <v>6340</v>
      </c>
      <c r="S87" s="4">
        <v>2257</v>
      </c>
      <c r="T87" s="4">
        <v>1269</v>
      </c>
      <c r="U87" s="4">
        <v>766</v>
      </c>
    </row>
    <row r="88" spans="1:21" x14ac:dyDescent="0.2">
      <c r="A88" s="9">
        <v>2003</v>
      </c>
      <c r="B88" s="20" t="s">
        <v>1587</v>
      </c>
      <c r="C88" s="19">
        <v>22717</v>
      </c>
      <c r="D88" s="19">
        <v>117</v>
      </c>
      <c r="E88" s="19">
        <v>7070</v>
      </c>
      <c r="F88" s="19">
        <v>10646</v>
      </c>
      <c r="G88" s="19">
        <v>3019</v>
      </c>
      <c r="H88" s="19">
        <v>1451</v>
      </c>
      <c r="I88" s="19">
        <v>414</v>
      </c>
      <c r="M88">
        <v>2005</v>
      </c>
      <c r="N88" s="3" t="s">
        <v>1599</v>
      </c>
      <c r="O88" s="4">
        <v>11343</v>
      </c>
      <c r="P88" s="4">
        <v>182</v>
      </c>
      <c r="Q88" s="4">
        <v>3750</v>
      </c>
      <c r="R88" s="4">
        <v>5494</v>
      </c>
      <c r="S88" s="4">
        <v>1240</v>
      </c>
      <c r="T88" s="4">
        <v>547</v>
      </c>
      <c r="U88" s="4">
        <v>130</v>
      </c>
    </row>
    <row r="89" spans="1:21" x14ac:dyDescent="0.2">
      <c r="A89" s="9">
        <v>2002</v>
      </c>
      <c r="B89" s="20" t="s">
        <v>1587</v>
      </c>
      <c r="C89" s="19">
        <v>24782</v>
      </c>
      <c r="D89" s="19">
        <v>108</v>
      </c>
      <c r="E89" s="19">
        <v>5715</v>
      </c>
      <c r="F89" s="19">
        <v>11183</v>
      </c>
      <c r="G89" s="19">
        <v>4592</v>
      </c>
      <c r="H89" s="19">
        <v>2230</v>
      </c>
      <c r="I89" s="19">
        <v>954</v>
      </c>
      <c r="M89">
        <v>2005</v>
      </c>
      <c r="N89" s="3" t="s">
        <v>1600</v>
      </c>
      <c r="O89" s="4">
        <v>6438</v>
      </c>
      <c r="P89" s="4">
        <v>33</v>
      </c>
      <c r="Q89" s="4">
        <v>2057</v>
      </c>
      <c r="R89" s="4">
        <v>3120</v>
      </c>
      <c r="S89" s="4">
        <v>556</v>
      </c>
      <c r="T89" s="4">
        <v>506</v>
      </c>
      <c r="U89" s="4">
        <v>166</v>
      </c>
    </row>
    <row r="90" spans="1:21" x14ac:dyDescent="0.2">
      <c r="A90" s="9">
        <v>2001</v>
      </c>
      <c r="B90" s="20" t="s">
        <v>1587</v>
      </c>
      <c r="C90" s="19">
        <v>25286</v>
      </c>
      <c r="D90" s="19">
        <v>121</v>
      </c>
      <c r="E90" s="19">
        <v>4886</v>
      </c>
      <c r="F90" s="19">
        <v>10798</v>
      </c>
      <c r="G90" s="19">
        <v>5787</v>
      </c>
      <c r="H90" s="19">
        <v>2583</v>
      </c>
      <c r="I90" s="19">
        <v>1111</v>
      </c>
      <c r="M90">
        <v>2005</v>
      </c>
      <c r="N90" s="3" t="s">
        <v>1601</v>
      </c>
      <c r="O90" s="4">
        <v>2132</v>
      </c>
      <c r="P90" s="4">
        <v>20</v>
      </c>
      <c r="Q90" s="4">
        <v>590</v>
      </c>
      <c r="R90" s="4">
        <v>1018</v>
      </c>
      <c r="S90" s="4">
        <v>178</v>
      </c>
      <c r="T90" s="4">
        <v>201</v>
      </c>
      <c r="U90" s="4">
        <v>125</v>
      </c>
    </row>
    <row r="91" spans="1:21" x14ac:dyDescent="0.2">
      <c r="A91" s="9">
        <v>2000</v>
      </c>
      <c r="B91" s="20" t="s">
        <v>1587</v>
      </c>
      <c r="C91" s="19">
        <v>25314</v>
      </c>
      <c r="D91" s="19">
        <v>87</v>
      </c>
      <c r="E91" s="19">
        <v>4123</v>
      </c>
      <c r="F91" s="19">
        <v>10161</v>
      </c>
      <c r="G91" s="19">
        <v>6639</v>
      </c>
      <c r="H91" s="19">
        <v>3054</v>
      </c>
      <c r="I91" s="19">
        <v>1250</v>
      </c>
      <c r="M91">
        <v>2005</v>
      </c>
      <c r="N91" s="3" t="s">
        <v>1602</v>
      </c>
      <c r="O91" s="4">
        <v>2069</v>
      </c>
      <c r="P91" s="4">
        <v>2</v>
      </c>
      <c r="Q91" s="4">
        <v>653</v>
      </c>
      <c r="R91" s="4">
        <v>928</v>
      </c>
      <c r="S91" s="4">
        <v>179</v>
      </c>
      <c r="T91" s="4">
        <v>239</v>
      </c>
      <c r="U91" s="4">
        <v>68</v>
      </c>
    </row>
    <row r="92" spans="1:21" x14ac:dyDescent="0.2">
      <c r="A92" s="9">
        <v>1996</v>
      </c>
      <c r="B92" s="20" t="s">
        <v>1587</v>
      </c>
      <c r="C92" s="19">
        <v>23675</v>
      </c>
      <c r="D92" s="19">
        <v>19</v>
      </c>
      <c r="E92" s="19">
        <v>1339</v>
      </c>
      <c r="F92" s="19">
        <v>7466</v>
      </c>
      <c r="G92" s="19">
        <v>8565</v>
      </c>
      <c r="H92" s="19">
        <v>4561</v>
      </c>
      <c r="I92" s="19">
        <v>1725</v>
      </c>
      <c r="M92">
        <v>2005</v>
      </c>
      <c r="N92" s="3" t="s">
        <v>1603</v>
      </c>
      <c r="O92" s="4">
        <v>6601</v>
      </c>
      <c r="P92" s="4">
        <v>15</v>
      </c>
      <c r="Q92" s="4">
        <v>2141</v>
      </c>
      <c r="R92" s="4">
        <v>3531</v>
      </c>
      <c r="S92" s="4">
        <v>464</v>
      </c>
      <c r="T92" s="4">
        <v>331</v>
      </c>
      <c r="U92" s="4">
        <v>119</v>
      </c>
    </row>
    <row r="93" spans="1:21" x14ac:dyDescent="0.2">
      <c r="A93" s="9">
        <v>2007</v>
      </c>
      <c r="B93" s="3" t="s">
        <v>1579</v>
      </c>
      <c r="C93" s="4">
        <v>14799</v>
      </c>
      <c r="D93" s="4">
        <v>87</v>
      </c>
      <c r="E93" s="4">
        <v>5345</v>
      </c>
      <c r="F93" s="4">
        <v>6080</v>
      </c>
      <c r="G93" s="4">
        <v>1497</v>
      </c>
      <c r="H93" s="4">
        <v>1527</v>
      </c>
      <c r="I93" s="4">
        <v>263</v>
      </c>
      <c r="M93">
        <v>2004</v>
      </c>
      <c r="N93" s="5" t="s">
        <v>1574</v>
      </c>
      <c r="O93" s="8">
        <v>6618</v>
      </c>
      <c r="P93" s="8">
        <v>109</v>
      </c>
      <c r="Q93" s="8">
        <v>3638</v>
      </c>
      <c r="R93" s="8">
        <v>2131</v>
      </c>
      <c r="S93" s="8">
        <v>319</v>
      </c>
      <c r="T93" s="8">
        <v>313</v>
      </c>
      <c r="U93" s="8">
        <v>108</v>
      </c>
    </row>
    <row r="94" spans="1:21" x14ac:dyDescent="0.2">
      <c r="A94" s="9">
        <v>2006</v>
      </c>
      <c r="B94" s="3" t="s">
        <v>1579</v>
      </c>
      <c r="C94" s="18">
        <f>ROUND(O94*350566/393740,0)</f>
        <v>3310</v>
      </c>
      <c r="D94" s="18">
        <f>ROUND(P94*350566/393740,0)</f>
        <v>20</v>
      </c>
      <c r="E94" s="18">
        <f>C94-D94-SUM(F94:I94)</f>
        <v>1184</v>
      </c>
      <c r="F94" s="18">
        <f>ROUND(R94*350566/393740,0)</f>
        <v>1620</v>
      </c>
      <c r="G94" s="18">
        <f>ROUND(S94*350566/393740,0)</f>
        <v>292</v>
      </c>
      <c r="H94" s="18">
        <f>ROUND(T94*350566/393740,0)</f>
        <v>166</v>
      </c>
      <c r="I94" s="18">
        <f>ROUND(U94*350566/393740,0)</f>
        <v>28</v>
      </c>
      <c r="M94">
        <v>2004</v>
      </c>
      <c r="N94" s="5" t="s">
        <v>1577</v>
      </c>
      <c r="O94" s="8">
        <v>3718</v>
      </c>
      <c r="P94" s="8">
        <v>23</v>
      </c>
      <c r="Q94" s="8">
        <v>1331</v>
      </c>
      <c r="R94" s="8">
        <v>1819</v>
      </c>
      <c r="S94" s="8">
        <v>328</v>
      </c>
      <c r="T94" s="8">
        <v>186</v>
      </c>
      <c r="U94" s="8">
        <v>31</v>
      </c>
    </row>
    <row r="95" spans="1:21" x14ac:dyDescent="0.2">
      <c r="A95" s="9">
        <v>2005</v>
      </c>
      <c r="B95" s="3" t="s">
        <v>1579</v>
      </c>
      <c r="C95" s="18">
        <f>ROUND(O95*347709/390157,0)</f>
        <v>18205</v>
      </c>
      <c r="D95" s="18">
        <f>ROUND(P95*347709/390157,0)</f>
        <v>85</v>
      </c>
      <c r="E95" s="18">
        <f>C95-D95-SUM(F95:I95)</f>
        <v>4763</v>
      </c>
      <c r="F95" s="18">
        <f>ROUND(R95*347709/390157,0)</f>
        <v>8812</v>
      </c>
      <c r="G95" s="18">
        <f>ROUND(S95*347709/390157,0)</f>
        <v>2845</v>
      </c>
      <c r="H95" s="18">
        <f>ROUND(T95*347709/390157,0)</f>
        <v>1265</v>
      </c>
      <c r="I95" s="18">
        <f>ROUND(U95*347709/390157,0)</f>
        <v>435</v>
      </c>
      <c r="M95">
        <v>2004</v>
      </c>
      <c r="N95" s="5" t="s">
        <v>1578</v>
      </c>
      <c r="O95" s="8">
        <v>20428</v>
      </c>
      <c r="P95" s="8">
        <v>95</v>
      </c>
      <c r="Q95" s="8">
        <v>5346</v>
      </c>
      <c r="R95" s="8">
        <v>9888</v>
      </c>
      <c r="S95" s="8">
        <v>3192</v>
      </c>
      <c r="T95" s="8">
        <v>1419</v>
      </c>
      <c r="U95" s="8">
        <v>488</v>
      </c>
    </row>
    <row r="96" spans="1:21" x14ac:dyDescent="0.2">
      <c r="A96" s="9">
        <v>2004</v>
      </c>
      <c r="B96" s="20" t="s">
        <v>1579</v>
      </c>
      <c r="C96" s="19">
        <v>14412</v>
      </c>
      <c r="D96" s="19">
        <v>40</v>
      </c>
      <c r="E96" s="19">
        <v>2629</v>
      </c>
      <c r="F96" s="19">
        <v>6904</v>
      </c>
      <c r="G96" s="19">
        <v>2520</v>
      </c>
      <c r="H96" s="19">
        <v>2029</v>
      </c>
      <c r="I96" s="19">
        <v>290</v>
      </c>
      <c r="M96">
        <v>2004</v>
      </c>
      <c r="N96" s="5" t="s">
        <v>1579</v>
      </c>
      <c r="O96" s="8">
        <v>14412</v>
      </c>
      <c r="P96" s="8">
        <v>40</v>
      </c>
      <c r="Q96" s="8">
        <v>2629</v>
      </c>
      <c r="R96" s="8">
        <v>6904</v>
      </c>
      <c r="S96" s="8">
        <v>2520</v>
      </c>
      <c r="T96" s="8">
        <v>2029</v>
      </c>
      <c r="U96" s="8">
        <v>290</v>
      </c>
    </row>
    <row r="97" spans="1:21" x14ac:dyDescent="0.2">
      <c r="A97" s="9">
        <v>2003</v>
      </c>
      <c r="B97" s="20" t="s">
        <v>1579</v>
      </c>
      <c r="C97" s="19">
        <v>13805</v>
      </c>
      <c r="D97" s="19">
        <v>13</v>
      </c>
      <c r="E97" s="19">
        <v>1907</v>
      </c>
      <c r="F97" s="19">
        <v>6304</v>
      </c>
      <c r="G97" s="19">
        <v>2951</v>
      </c>
      <c r="H97" s="19">
        <v>2332</v>
      </c>
      <c r="I97" s="19">
        <v>298</v>
      </c>
      <c r="M97">
        <v>2004</v>
      </c>
      <c r="N97" s="5" t="s">
        <v>1573</v>
      </c>
      <c r="O97" s="8">
        <v>10604</v>
      </c>
      <c r="P97" s="8">
        <v>100</v>
      </c>
      <c r="Q97" s="8">
        <v>2444</v>
      </c>
      <c r="R97" s="8">
        <v>5404</v>
      </c>
      <c r="S97" s="8">
        <v>1596</v>
      </c>
      <c r="T97" s="8">
        <v>862</v>
      </c>
      <c r="U97" s="8">
        <v>198</v>
      </c>
    </row>
    <row r="98" spans="1:21" x14ac:dyDescent="0.2">
      <c r="A98" s="9">
        <v>2002</v>
      </c>
      <c r="B98" s="20" t="s">
        <v>1579</v>
      </c>
      <c r="C98" s="19">
        <v>13498</v>
      </c>
      <c r="D98" s="19">
        <v>13</v>
      </c>
      <c r="E98" s="19">
        <v>1689</v>
      </c>
      <c r="F98" s="19">
        <v>6207</v>
      </c>
      <c r="G98" s="19">
        <v>2911</v>
      </c>
      <c r="H98" s="19">
        <v>2365</v>
      </c>
      <c r="I98" s="19">
        <v>313</v>
      </c>
      <c r="M98">
        <v>2004</v>
      </c>
      <c r="N98" s="5" t="s">
        <v>1580</v>
      </c>
      <c r="O98" s="8">
        <v>15572</v>
      </c>
      <c r="P98" s="8">
        <v>1473</v>
      </c>
      <c r="Q98" s="8">
        <v>6677</v>
      </c>
      <c r="R98" s="8">
        <v>6766</v>
      </c>
      <c r="S98" s="8">
        <v>345</v>
      </c>
      <c r="T98" s="8">
        <v>251</v>
      </c>
      <c r="U98" s="8">
        <v>60</v>
      </c>
    </row>
    <row r="99" spans="1:21" x14ac:dyDescent="0.2">
      <c r="A99" s="9">
        <v>2001</v>
      </c>
      <c r="B99" s="20" t="s">
        <v>1579</v>
      </c>
      <c r="C99" s="19">
        <v>16758</v>
      </c>
      <c r="D99" s="19">
        <v>22</v>
      </c>
      <c r="E99" s="19">
        <v>1377</v>
      </c>
      <c r="F99" s="19">
        <v>6274</v>
      </c>
      <c r="G99" s="19">
        <v>3759</v>
      </c>
      <c r="H99" s="19">
        <v>4065</v>
      </c>
      <c r="I99" s="19">
        <v>1261</v>
      </c>
      <c r="M99">
        <v>2004</v>
      </c>
      <c r="N99" s="5" t="s">
        <v>1575</v>
      </c>
      <c r="O99" s="8">
        <v>10284</v>
      </c>
      <c r="P99" s="8">
        <v>115</v>
      </c>
      <c r="Q99" s="8">
        <v>3333</v>
      </c>
      <c r="R99" s="8">
        <v>4790</v>
      </c>
      <c r="S99" s="8">
        <v>1412</v>
      </c>
      <c r="T99" s="8">
        <v>531</v>
      </c>
      <c r="U99" s="8">
        <v>103</v>
      </c>
    </row>
    <row r="100" spans="1:21" x14ac:dyDescent="0.2">
      <c r="A100" s="9">
        <v>2000</v>
      </c>
      <c r="B100" s="20" t="s">
        <v>1579</v>
      </c>
      <c r="C100" s="19">
        <v>13997</v>
      </c>
      <c r="D100" s="19">
        <v>14</v>
      </c>
      <c r="E100" s="19">
        <v>1072</v>
      </c>
      <c r="F100" s="19">
        <v>5356</v>
      </c>
      <c r="G100" s="19">
        <v>3798</v>
      </c>
      <c r="H100" s="19">
        <v>2971</v>
      </c>
      <c r="I100" s="19">
        <v>786</v>
      </c>
      <c r="M100">
        <v>2004</v>
      </c>
      <c r="N100" s="5" t="s">
        <v>1581</v>
      </c>
      <c r="O100" s="8">
        <v>9752</v>
      </c>
      <c r="P100" s="8">
        <v>68</v>
      </c>
      <c r="Q100" s="8">
        <v>3877</v>
      </c>
      <c r="R100" s="8">
        <v>4607</v>
      </c>
      <c r="S100" s="8">
        <v>716</v>
      </c>
      <c r="T100" s="8">
        <v>426</v>
      </c>
      <c r="U100" s="8">
        <v>58</v>
      </c>
    </row>
    <row r="101" spans="1:21" x14ac:dyDescent="0.2">
      <c r="A101" s="9">
        <v>1996</v>
      </c>
      <c r="B101" s="20" t="s">
        <v>1579</v>
      </c>
      <c r="C101" s="19">
        <v>11982</v>
      </c>
      <c r="D101" s="19">
        <v>7</v>
      </c>
      <c r="E101" s="19">
        <v>471</v>
      </c>
      <c r="F101" s="19">
        <v>3040</v>
      </c>
      <c r="G101" s="19">
        <v>3822</v>
      </c>
      <c r="H101" s="19">
        <v>3502</v>
      </c>
      <c r="I101" s="19">
        <v>1140</v>
      </c>
      <c r="M101">
        <v>2004</v>
      </c>
      <c r="N101" s="5" t="s">
        <v>1571</v>
      </c>
      <c r="O101" s="8">
        <v>3231</v>
      </c>
      <c r="P101" s="8">
        <v>48</v>
      </c>
      <c r="Q101" s="8">
        <v>1083</v>
      </c>
      <c r="R101" s="8">
        <v>1422</v>
      </c>
      <c r="S101" s="8">
        <v>336</v>
      </c>
      <c r="T101" s="8">
        <v>238</v>
      </c>
      <c r="U101" s="8">
        <v>104</v>
      </c>
    </row>
    <row r="102" spans="1:21" x14ac:dyDescent="0.2">
      <c r="A102" s="9">
        <v>2007</v>
      </c>
      <c r="B102" s="3" t="s">
        <v>1591</v>
      </c>
      <c r="C102" s="4">
        <v>24237</v>
      </c>
      <c r="D102" s="4">
        <v>1006</v>
      </c>
      <c r="E102" s="4">
        <v>11339</v>
      </c>
      <c r="F102" s="4">
        <v>8958</v>
      </c>
      <c r="G102" s="4">
        <v>1562</v>
      </c>
      <c r="H102" s="4">
        <v>1130</v>
      </c>
      <c r="I102" s="4">
        <v>242</v>
      </c>
      <c r="M102">
        <v>2004</v>
      </c>
      <c r="N102" s="5" t="s">
        <v>1582</v>
      </c>
      <c r="O102" s="8">
        <v>14862</v>
      </c>
      <c r="P102" s="8">
        <v>138</v>
      </c>
      <c r="Q102" s="8">
        <v>6257</v>
      </c>
      <c r="R102" s="8">
        <v>6574</v>
      </c>
      <c r="S102" s="8">
        <v>893</v>
      </c>
      <c r="T102" s="8">
        <v>827</v>
      </c>
      <c r="U102" s="8">
        <v>173</v>
      </c>
    </row>
    <row r="103" spans="1:21" x14ac:dyDescent="0.2">
      <c r="A103" s="9">
        <v>2006</v>
      </c>
      <c r="B103" s="3" t="s">
        <v>1591</v>
      </c>
      <c r="C103" s="18">
        <f>ROUND(O103*350566/393740,0)</f>
        <v>15203</v>
      </c>
      <c r="D103" s="18">
        <f>ROUND(P103*350566/393740,0)</f>
        <v>87</v>
      </c>
      <c r="E103" s="18">
        <f>C103-D103-SUM(F103:I103)</f>
        <v>5739</v>
      </c>
      <c r="F103" s="18">
        <f>ROUND(R103*350566/393740,0)</f>
        <v>5782</v>
      </c>
      <c r="G103" s="18">
        <f>ROUND(S103*350566/393740,0)</f>
        <v>1587</v>
      </c>
      <c r="H103" s="18">
        <f>ROUND(T103*350566/393740,0)</f>
        <v>1681</v>
      </c>
      <c r="I103" s="18">
        <f>ROUND(U103*350566/393740,0)</f>
        <v>327</v>
      </c>
      <c r="M103">
        <v>2004</v>
      </c>
      <c r="N103" s="5" t="s">
        <v>1583</v>
      </c>
      <c r="O103" s="8">
        <v>17075</v>
      </c>
      <c r="P103" s="8">
        <v>98</v>
      </c>
      <c r="Q103" s="8">
        <v>6446</v>
      </c>
      <c r="R103" s="8">
        <v>6494</v>
      </c>
      <c r="S103" s="8">
        <v>1782</v>
      </c>
      <c r="T103" s="8">
        <v>1888</v>
      </c>
      <c r="U103" s="8">
        <v>367</v>
      </c>
    </row>
    <row r="104" spans="1:21" x14ac:dyDescent="0.2">
      <c r="A104" s="9">
        <v>2005</v>
      </c>
      <c r="B104" s="3" t="s">
        <v>1591</v>
      </c>
      <c r="C104" s="18">
        <f>ROUND(O104*347709/390157,0)</f>
        <v>10966</v>
      </c>
      <c r="D104" s="18">
        <f>ROUND(P104*347709/390157,0)</f>
        <v>56</v>
      </c>
      <c r="E104" s="18">
        <f>C104-D104-SUM(F104:I104)</f>
        <v>3477</v>
      </c>
      <c r="F104" s="18">
        <f>ROUND(R104*347709/390157,0)</f>
        <v>5560</v>
      </c>
      <c r="G104" s="18">
        <f>ROUND(S104*347709/390157,0)</f>
        <v>1144</v>
      </c>
      <c r="H104" s="18">
        <f>ROUND(T104*347709/390157,0)</f>
        <v>594</v>
      </c>
      <c r="I104" s="18">
        <f>ROUND(U104*347709/390157,0)</f>
        <v>135</v>
      </c>
      <c r="M104">
        <v>2004</v>
      </c>
      <c r="N104" s="5" t="s">
        <v>1584</v>
      </c>
      <c r="O104" s="8">
        <v>12305</v>
      </c>
      <c r="P104" s="8">
        <v>63</v>
      </c>
      <c r="Q104" s="8">
        <v>3900</v>
      </c>
      <c r="R104" s="8">
        <v>6239</v>
      </c>
      <c r="S104" s="8">
        <v>1284</v>
      </c>
      <c r="T104" s="8">
        <v>667</v>
      </c>
      <c r="U104" s="8">
        <v>152</v>
      </c>
    </row>
    <row r="105" spans="1:21" x14ac:dyDescent="0.2">
      <c r="A105" s="9">
        <v>2004</v>
      </c>
      <c r="B105" s="20" t="s">
        <v>1591</v>
      </c>
      <c r="C105" s="19">
        <v>23775</v>
      </c>
      <c r="D105" s="19">
        <v>806</v>
      </c>
      <c r="E105" s="19">
        <v>7214</v>
      </c>
      <c r="F105" s="19">
        <v>11750</v>
      </c>
      <c r="G105" s="19">
        <v>2236</v>
      </c>
      <c r="H105" s="19">
        <v>1423</v>
      </c>
      <c r="I105" s="19">
        <v>346</v>
      </c>
      <c r="M105">
        <v>2004</v>
      </c>
      <c r="N105" s="5" t="s">
        <v>1585</v>
      </c>
      <c r="O105" s="8">
        <v>8688</v>
      </c>
      <c r="P105" s="8">
        <v>62</v>
      </c>
      <c r="Q105" s="8">
        <v>2906</v>
      </c>
      <c r="R105" s="8">
        <v>4336</v>
      </c>
      <c r="S105" s="8">
        <v>569</v>
      </c>
      <c r="T105" s="8">
        <v>594</v>
      </c>
      <c r="U105" s="8">
        <v>221</v>
      </c>
    </row>
    <row r="106" spans="1:21" x14ac:dyDescent="0.2">
      <c r="A106" s="9">
        <v>2003</v>
      </c>
      <c r="B106" s="20" t="s">
        <v>1591</v>
      </c>
      <c r="C106" s="19">
        <v>23526</v>
      </c>
      <c r="D106" s="19">
        <v>488</v>
      </c>
      <c r="E106" s="19">
        <v>5134</v>
      </c>
      <c r="F106" s="19">
        <v>12978</v>
      </c>
      <c r="G106" s="19">
        <v>2911</v>
      </c>
      <c r="H106" s="19">
        <v>1649</v>
      </c>
      <c r="I106" s="19">
        <v>366</v>
      </c>
      <c r="M106">
        <v>2004</v>
      </c>
      <c r="N106" s="5" t="s">
        <v>1586</v>
      </c>
      <c r="O106" s="8">
        <v>10263</v>
      </c>
      <c r="P106" s="8">
        <v>41</v>
      </c>
      <c r="Q106" s="8">
        <v>2722</v>
      </c>
      <c r="R106" s="8">
        <v>5302</v>
      </c>
      <c r="S106" s="8">
        <v>1168</v>
      </c>
      <c r="T106" s="8">
        <v>878</v>
      </c>
      <c r="U106" s="8">
        <v>152</v>
      </c>
    </row>
    <row r="107" spans="1:21" x14ac:dyDescent="0.2">
      <c r="A107" s="9">
        <v>2002</v>
      </c>
      <c r="B107" s="20" t="s">
        <v>1591</v>
      </c>
      <c r="C107" s="19">
        <v>23246</v>
      </c>
      <c r="D107" s="19">
        <v>434</v>
      </c>
      <c r="E107" s="19">
        <v>3974</v>
      </c>
      <c r="F107" s="19">
        <v>12937</v>
      </c>
      <c r="G107" s="19">
        <v>3639</v>
      </c>
      <c r="H107" s="19">
        <v>1848</v>
      </c>
      <c r="I107" s="19">
        <v>414</v>
      </c>
      <c r="M107">
        <v>2004</v>
      </c>
      <c r="N107" s="5" t="s">
        <v>1587</v>
      </c>
      <c r="O107" s="8">
        <v>21792</v>
      </c>
      <c r="P107" s="8">
        <v>184</v>
      </c>
      <c r="Q107" s="8">
        <v>8273</v>
      </c>
      <c r="R107" s="8">
        <v>9984</v>
      </c>
      <c r="S107" s="8">
        <v>1951</v>
      </c>
      <c r="T107" s="8">
        <v>1077</v>
      </c>
      <c r="U107" s="8">
        <v>323</v>
      </c>
    </row>
    <row r="108" spans="1:21" x14ac:dyDescent="0.2">
      <c r="A108" s="9">
        <v>2001</v>
      </c>
      <c r="B108" s="20" t="s">
        <v>1591</v>
      </c>
      <c r="C108" s="19">
        <v>26521</v>
      </c>
      <c r="D108" s="19">
        <v>371</v>
      </c>
      <c r="E108" s="19">
        <v>3382</v>
      </c>
      <c r="F108" s="19">
        <v>12956</v>
      </c>
      <c r="G108" s="19">
        <v>5228</v>
      </c>
      <c r="H108" s="19">
        <v>3549</v>
      </c>
      <c r="I108" s="19">
        <v>1035</v>
      </c>
      <c r="M108">
        <v>2004</v>
      </c>
      <c r="N108" s="5" t="s">
        <v>1588</v>
      </c>
      <c r="O108" s="8">
        <v>20457</v>
      </c>
      <c r="P108" s="8">
        <v>93</v>
      </c>
      <c r="Q108" s="8">
        <v>4588</v>
      </c>
      <c r="R108" s="8">
        <v>12178</v>
      </c>
      <c r="S108" s="8">
        <v>2085</v>
      </c>
      <c r="T108" s="8">
        <v>1288</v>
      </c>
      <c r="U108" s="8">
        <v>225</v>
      </c>
    </row>
    <row r="109" spans="1:21" x14ac:dyDescent="0.2">
      <c r="A109" s="9">
        <v>2000</v>
      </c>
      <c r="B109" s="20" t="s">
        <v>1591</v>
      </c>
      <c r="C109" s="19">
        <v>23249</v>
      </c>
      <c r="D109" s="19">
        <v>246</v>
      </c>
      <c r="E109" s="19">
        <v>2666</v>
      </c>
      <c r="F109" s="19">
        <v>10633</v>
      </c>
      <c r="G109" s="19">
        <v>5437</v>
      </c>
      <c r="H109" s="19">
        <v>3250</v>
      </c>
      <c r="I109" s="19">
        <v>1017</v>
      </c>
      <c r="M109">
        <v>2004</v>
      </c>
      <c r="N109" s="5" t="s">
        <v>1589</v>
      </c>
      <c r="O109" s="8">
        <v>23779</v>
      </c>
      <c r="P109" s="8">
        <v>248</v>
      </c>
      <c r="Q109" s="8">
        <v>6792</v>
      </c>
      <c r="R109" s="8">
        <v>13090</v>
      </c>
      <c r="S109" s="8">
        <v>1752</v>
      </c>
      <c r="T109" s="8">
        <v>1767</v>
      </c>
      <c r="U109" s="8">
        <v>130</v>
      </c>
    </row>
    <row r="110" spans="1:21" x14ac:dyDescent="0.2">
      <c r="A110" s="9">
        <v>1996</v>
      </c>
      <c r="B110" s="20" t="s">
        <v>1591</v>
      </c>
      <c r="C110" s="19">
        <v>23536</v>
      </c>
      <c r="D110" s="19">
        <v>92</v>
      </c>
      <c r="E110" s="19">
        <v>1428</v>
      </c>
      <c r="F110" s="19">
        <v>6980</v>
      </c>
      <c r="G110" s="19">
        <v>6809</v>
      </c>
      <c r="H110" s="19">
        <v>6015</v>
      </c>
      <c r="I110" s="19">
        <v>2212</v>
      </c>
      <c r="M110">
        <v>2004</v>
      </c>
      <c r="N110" s="5" t="s">
        <v>1590</v>
      </c>
      <c r="O110" s="8">
        <v>14813</v>
      </c>
      <c r="P110" s="8">
        <v>28</v>
      </c>
      <c r="Q110" s="8">
        <v>4218</v>
      </c>
      <c r="R110" s="8">
        <v>8483</v>
      </c>
      <c r="S110" s="8">
        <v>1094</v>
      </c>
      <c r="T110" s="8">
        <v>734</v>
      </c>
      <c r="U110" s="8">
        <v>256</v>
      </c>
    </row>
    <row r="111" spans="1:21" x14ac:dyDescent="0.2">
      <c r="A111" s="9">
        <v>2007</v>
      </c>
      <c r="B111" s="3" t="s">
        <v>1592</v>
      </c>
      <c r="C111" s="4">
        <v>9235</v>
      </c>
      <c r="D111" s="4">
        <v>56</v>
      </c>
      <c r="E111" s="4">
        <v>4248</v>
      </c>
      <c r="F111" s="4">
        <v>4027</v>
      </c>
      <c r="G111" s="4">
        <v>368</v>
      </c>
      <c r="H111" s="4">
        <v>446</v>
      </c>
      <c r="I111" s="4">
        <v>90</v>
      </c>
      <c r="M111">
        <v>2004</v>
      </c>
      <c r="N111" s="5" t="s">
        <v>1591</v>
      </c>
      <c r="O111" s="8">
        <v>23775</v>
      </c>
      <c r="P111" s="8">
        <v>806</v>
      </c>
      <c r="Q111" s="8">
        <v>7214</v>
      </c>
      <c r="R111" s="8">
        <v>11750</v>
      </c>
      <c r="S111" s="8">
        <v>2236</v>
      </c>
      <c r="T111" s="8">
        <v>1423</v>
      </c>
      <c r="U111" s="8">
        <v>346</v>
      </c>
    </row>
    <row r="112" spans="1:21" x14ac:dyDescent="0.2">
      <c r="A112" s="9">
        <v>2006</v>
      </c>
      <c r="B112" s="3" t="s">
        <v>1592</v>
      </c>
      <c r="C112" s="18">
        <f>ROUND(O112*350566/393740,0)</f>
        <v>7685</v>
      </c>
      <c r="D112" s="18">
        <f>ROUND(P112*350566/393740,0)</f>
        <v>14</v>
      </c>
      <c r="E112" s="18">
        <f>C112-D112-SUM(F112:I112)</f>
        <v>2547</v>
      </c>
      <c r="F112" s="18">
        <f>ROUND(R112*350566/393740,0)</f>
        <v>4088</v>
      </c>
      <c r="G112" s="18">
        <f>ROUND(S112*350566/393740,0)</f>
        <v>427</v>
      </c>
      <c r="H112" s="18">
        <f>ROUND(T112*350566/393740,0)</f>
        <v>490</v>
      </c>
      <c r="I112" s="18">
        <f>ROUND(U112*350566/393740,0)</f>
        <v>119</v>
      </c>
      <c r="M112">
        <v>2004</v>
      </c>
      <c r="N112" s="5" t="s">
        <v>1592</v>
      </c>
      <c r="O112" s="8">
        <v>8631</v>
      </c>
      <c r="P112" s="8">
        <v>16</v>
      </c>
      <c r="Q112" s="8">
        <v>2859</v>
      </c>
      <c r="R112" s="8">
        <v>4592</v>
      </c>
      <c r="S112" s="8">
        <v>480</v>
      </c>
      <c r="T112" s="8">
        <v>550</v>
      </c>
      <c r="U112" s="8">
        <v>134</v>
      </c>
    </row>
    <row r="113" spans="1:21" x14ac:dyDescent="0.2">
      <c r="A113" s="9">
        <v>2005</v>
      </c>
      <c r="B113" s="3" t="s">
        <v>1592</v>
      </c>
      <c r="C113" s="18">
        <f>ROUND(O113*347709/390157,0)</f>
        <v>3148</v>
      </c>
      <c r="D113" s="18">
        <f>ROUND(P113*347709/390157,0)</f>
        <v>74</v>
      </c>
      <c r="E113" s="18">
        <f>C113-D113-SUM(F113:I113)</f>
        <v>319</v>
      </c>
      <c r="F113" s="18">
        <f>ROUND(R113*347709/390157,0)</f>
        <v>1299</v>
      </c>
      <c r="G113" s="18">
        <f>ROUND(S113*347709/390157,0)</f>
        <v>386</v>
      </c>
      <c r="H113" s="18">
        <f>ROUND(T113*347709/390157,0)</f>
        <v>833</v>
      </c>
      <c r="I113" s="18">
        <f>ROUND(U113*347709/390157,0)</f>
        <v>237</v>
      </c>
      <c r="M113">
        <v>2004</v>
      </c>
      <c r="N113" s="5" t="s">
        <v>1593</v>
      </c>
      <c r="O113" s="8">
        <v>3532</v>
      </c>
      <c r="P113" s="8">
        <v>83</v>
      </c>
      <c r="Q113" s="8">
        <v>357</v>
      </c>
      <c r="R113" s="8">
        <v>1458</v>
      </c>
      <c r="S113" s="8">
        <v>433</v>
      </c>
      <c r="T113" s="8">
        <v>935</v>
      </c>
      <c r="U113" s="8">
        <v>266</v>
      </c>
    </row>
    <row r="114" spans="1:21" x14ac:dyDescent="0.2">
      <c r="A114" s="9">
        <v>2004</v>
      </c>
      <c r="B114" s="20" t="s">
        <v>1592</v>
      </c>
      <c r="C114" s="19">
        <v>8631</v>
      </c>
      <c r="D114" s="19">
        <v>16</v>
      </c>
      <c r="E114" s="19">
        <v>2859</v>
      </c>
      <c r="F114" s="19">
        <v>4592</v>
      </c>
      <c r="G114" s="19">
        <v>480</v>
      </c>
      <c r="H114" s="19">
        <v>550</v>
      </c>
      <c r="I114" s="19">
        <v>134</v>
      </c>
      <c r="M114">
        <v>2004</v>
      </c>
      <c r="N114" s="5" t="s">
        <v>1594</v>
      </c>
      <c r="O114" s="8">
        <v>5340</v>
      </c>
      <c r="P114" s="8">
        <v>116</v>
      </c>
      <c r="Q114" s="8">
        <v>2724</v>
      </c>
      <c r="R114" s="8">
        <v>1940</v>
      </c>
      <c r="S114" s="8">
        <v>353</v>
      </c>
      <c r="T114" s="8">
        <v>146</v>
      </c>
      <c r="U114" s="8">
        <v>61</v>
      </c>
    </row>
    <row r="115" spans="1:21" x14ac:dyDescent="0.2">
      <c r="A115" s="9">
        <v>2003</v>
      </c>
      <c r="B115" s="20" t="s">
        <v>1592</v>
      </c>
      <c r="C115" s="19">
        <v>8273</v>
      </c>
      <c r="D115" s="19">
        <v>17</v>
      </c>
      <c r="E115" s="19">
        <v>2161</v>
      </c>
      <c r="F115" s="19">
        <v>4548</v>
      </c>
      <c r="G115" s="19">
        <v>642</v>
      </c>
      <c r="H115" s="19">
        <v>703</v>
      </c>
      <c r="I115" s="19">
        <v>202</v>
      </c>
      <c r="M115">
        <v>2004</v>
      </c>
      <c r="N115" s="5" t="s">
        <v>1576</v>
      </c>
      <c r="O115" s="8">
        <v>20632</v>
      </c>
      <c r="P115" s="8">
        <v>110</v>
      </c>
      <c r="Q115" s="8">
        <v>5562</v>
      </c>
      <c r="R115" s="8">
        <v>10688</v>
      </c>
      <c r="S115" s="8">
        <v>2767</v>
      </c>
      <c r="T115" s="8">
        <v>1101</v>
      </c>
      <c r="U115" s="8">
        <v>404</v>
      </c>
    </row>
    <row r="116" spans="1:21" x14ac:dyDescent="0.2">
      <c r="A116" s="9">
        <v>2002</v>
      </c>
      <c r="B116" s="20" t="s">
        <v>1592</v>
      </c>
      <c r="C116" s="19">
        <v>8223</v>
      </c>
      <c r="D116" s="19">
        <v>20</v>
      </c>
      <c r="E116" s="19">
        <v>1814</v>
      </c>
      <c r="F116" s="19">
        <v>4561</v>
      </c>
      <c r="G116" s="19">
        <v>780</v>
      </c>
      <c r="H116" s="19">
        <v>795</v>
      </c>
      <c r="I116" s="19">
        <v>253</v>
      </c>
      <c r="M116">
        <v>2004</v>
      </c>
      <c r="N116" s="5" t="s">
        <v>1595</v>
      </c>
      <c r="O116" s="8">
        <v>6083</v>
      </c>
      <c r="P116" s="8">
        <v>13</v>
      </c>
      <c r="Q116" s="8">
        <v>1130</v>
      </c>
      <c r="R116" s="8">
        <v>3114</v>
      </c>
      <c r="S116" s="8">
        <v>1124</v>
      </c>
      <c r="T116" s="8">
        <v>432</v>
      </c>
      <c r="U116" s="8">
        <v>270</v>
      </c>
    </row>
    <row r="117" spans="1:21" x14ac:dyDescent="0.2">
      <c r="A117" s="9">
        <v>2001</v>
      </c>
      <c r="B117" s="20" t="s">
        <v>1592</v>
      </c>
      <c r="C117" s="19">
        <v>12196</v>
      </c>
      <c r="D117" s="19">
        <v>21</v>
      </c>
      <c r="E117" s="19">
        <v>1564</v>
      </c>
      <c r="F117" s="19">
        <v>5169</v>
      </c>
      <c r="G117" s="19">
        <v>2097</v>
      </c>
      <c r="H117" s="19">
        <v>2385</v>
      </c>
      <c r="I117" s="19">
        <v>960</v>
      </c>
      <c r="M117">
        <v>2004</v>
      </c>
      <c r="N117" s="5" t="s">
        <v>1572</v>
      </c>
      <c r="O117" s="8">
        <v>11721</v>
      </c>
      <c r="P117" s="8">
        <v>8</v>
      </c>
      <c r="Q117" s="8">
        <v>1914</v>
      </c>
      <c r="R117" s="8">
        <v>5727</v>
      </c>
      <c r="S117" s="8">
        <v>2663</v>
      </c>
      <c r="T117" s="8">
        <v>959</v>
      </c>
      <c r="U117" s="8">
        <v>450</v>
      </c>
    </row>
    <row r="118" spans="1:21" x14ac:dyDescent="0.2">
      <c r="A118" s="9">
        <v>2000</v>
      </c>
      <c r="B118" s="20" t="s">
        <v>1592</v>
      </c>
      <c r="C118" s="19">
        <v>8715</v>
      </c>
      <c r="D118" s="19">
        <v>37</v>
      </c>
      <c r="E118" s="19">
        <v>1129</v>
      </c>
      <c r="F118" s="19">
        <v>4089</v>
      </c>
      <c r="G118" s="19">
        <v>1542</v>
      </c>
      <c r="H118" s="19">
        <v>1309</v>
      </c>
      <c r="I118" s="19">
        <v>609</v>
      </c>
      <c r="M118">
        <v>2004</v>
      </c>
      <c r="N118" s="5" t="s">
        <v>1599</v>
      </c>
      <c r="O118" s="8">
        <v>11202</v>
      </c>
      <c r="P118" s="8">
        <v>119</v>
      </c>
      <c r="Q118" s="8">
        <v>3078</v>
      </c>
      <c r="R118" s="8">
        <v>5809</v>
      </c>
      <c r="S118" s="8">
        <v>1451</v>
      </c>
      <c r="T118" s="8">
        <v>605</v>
      </c>
      <c r="U118" s="8">
        <v>140</v>
      </c>
    </row>
    <row r="119" spans="1:21" x14ac:dyDescent="0.2">
      <c r="A119" s="9">
        <v>1996</v>
      </c>
      <c r="B119" s="20" t="s">
        <v>1592</v>
      </c>
      <c r="C119" s="19">
        <v>8421</v>
      </c>
      <c r="D119" s="19">
        <v>7</v>
      </c>
      <c r="E119" s="19">
        <v>316</v>
      </c>
      <c r="F119" s="19">
        <v>2163</v>
      </c>
      <c r="G119" s="19">
        <v>2571</v>
      </c>
      <c r="H119" s="19">
        <v>2313</v>
      </c>
      <c r="I119" s="19">
        <v>1051</v>
      </c>
      <c r="M119">
        <v>2004</v>
      </c>
      <c r="N119" s="5" t="s">
        <v>1600</v>
      </c>
      <c r="O119" s="8">
        <v>6304</v>
      </c>
      <c r="P119" s="8">
        <v>26</v>
      </c>
      <c r="Q119" s="8">
        <v>1683</v>
      </c>
      <c r="R119" s="8">
        <v>3189</v>
      </c>
      <c r="S119" s="8">
        <v>660</v>
      </c>
      <c r="T119" s="8">
        <v>565</v>
      </c>
      <c r="U119" s="8">
        <v>181</v>
      </c>
    </row>
    <row r="120" spans="1:21" x14ac:dyDescent="0.2">
      <c r="A120" s="9">
        <v>2007</v>
      </c>
      <c r="B120" s="3" t="s">
        <v>1603</v>
      </c>
      <c r="C120" s="4">
        <v>7117</v>
      </c>
      <c r="D120" s="4">
        <v>20</v>
      </c>
      <c r="E120" s="4">
        <v>3042</v>
      </c>
      <c r="F120" s="4">
        <v>3289</v>
      </c>
      <c r="G120" s="4">
        <v>390</v>
      </c>
      <c r="H120" s="4">
        <v>269</v>
      </c>
      <c r="I120" s="4">
        <v>107</v>
      </c>
      <c r="M120">
        <v>2004</v>
      </c>
      <c r="N120" s="5" t="s">
        <v>1601</v>
      </c>
      <c r="O120" s="8">
        <v>1879</v>
      </c>
      <c r="P120" s="8">
        <v>7</v>
      </c>
      <c r="Q120" s="8">
        <v>479</v>
      </c>
      <c r="R120" s="8">
        <v>1038</v>
      </c>
      <c r="S120" s="8">
        <v>167</v>
      </c>
      <c r="T120" s="8">
        <v>111</v>
      </c>
      <c r="U120" s="8">
        <v>77</v>
      </c>
    </row>
    <row r="121" spans="1:21" x14ac:dyDescent="0.2">
      <c r="A121" s="9">
        <v>2006</v>
      </c>
      <c r="B121" s="3" t="s">
        <v>1603</v>
      </c>
      <c r="C121" s="18">
        <f>350566-SUM(C92:C120)</f>
        <v>-69778</v>
      </c>
      <c r="D121" s="18">
        <f>ROUND(P121*350566/393740,0)</f>
        <v>2</v>
      </c>
      <c r="E121" s="18">
        <f>C121-D121-SUM(F121:I121)</f>
        <v>-70644</v>
      </c>
      <c r="F121" s="18">
        <f>ROUND(R121*350566/393740,0)</f>
        <v>699</v>
      </c>
      <c r="G121" s="18">
        <f>ROUND(S121*350566/393740,0)</f>
        <v>79</v>
      </c>
      <c r="H121" s="18">
        <f>ROUND(T121*350566/393740,0)</f>
        <v>63</v>
      </c>
      <c r="I121" s="18">
        <f>ROUND(U121*350566/393740,0)</f>
        <v>23</v>
      </c>
      <c r="M121">
        <v>2004</v>
      </c>
      <c r="N121" s="5" t="s">
        <v>1602</v>
      </c>
      <c r="O121" s="8">
        <v>1510</v>
      </c>
      <c r="P121" s="8">
        <v>2</v>
      </c>
      <c r="Q121" s="8">
        <v>537</v>
      </c>
      <c r="R121" s="8">
        <v>785</v>
      </c>
      <c r="S121" s="8">
        <v>89</v>
      </c>
      <c r="T121" s="8">
        <v>71</v>
      </c>
      <c r="U121" s="8">
        <v>26</v>
      </c>
    </row>
    <row r="122" spans="1:21" x14ac:dyDescent="0.2">
      <c r="A122" s="9">
        <v>2005</v>
      </c>
      <c r="B122" s="3" t="s">
        <v>1603</v>
      </c>
      <c r="C122" s="18">
        <f>347709-SUM(C93:C121)</f>
        <v>20818</v>
      </c>
      <c r="D122" s="18">
        <f>ROUND(P122*347709/390157,0)</f>
        <v>10</v>
      </c>
      <c r="E122" s="18">
        <f>C122-D122-SUM(F122:I122)</f>
        <v>16426</v>
      </c>
      <c r="F122" s="18">
        <f>ROUND(R122*347709/390157,0)</f>
        <v>3372</v>
      </c>
      <c r="G122" s="18">
        <f>ROUND(S122*347709/390157,0)</f>
        <v>537</v>
      </c>
      <c r="H122" s="18">
        <f>ROUND(T122*347709/390157,0)</f>
        <v>354</v>
      </c>
      <c r="I122" s="18">
        <f>ROUND(U122*347709/390157,0)</f>
        <v>119</v>
      </c>
      <c r="M122">
        <v>2004</v>
      </c>
      <c r="N122" s="5" t="s">
        <v>1603</v>
      </c>
      <c r="O122" s="8">
        <v>6496</v>
      </c>
      <c r="P122" s="8">
        <v>11</v>
      </c>
      <c r="Q122" s="8">
        <v>1568</v>
      </c>
      <c r="R122" s="8">
        <v>3784</v>
      </c>
      <c r="S122" s="8">
        <v>603</v>
      </c>
      <c r="T122" s="8">
        <v>397</v>
      </c>
      <c r="U122" s="8">
        <v>133</v>
      </c>
    </row>
    <row r="123" spans="1:21" x14ac:dyDescent="0.2">
      <c r="A123" s="9">
        <v>2004</v>
      </c>
      <c r="B123" s="20" t="s">
        <v>1603</v>
      </c>
      <c r="C123" s="19">
        <v>6496</v>
      </c>
      <c r="D123" s="19">
        <v>11</v>
      </c>
      <c r="E123" s="19">
        <v>1568</v>
      </c>
      <c r="F123" s="19">
        <v>3784</v>
      </c>
      <c r="G123" s="19">
        <v>603</v>
      </c>
      <c r="H123" s="19">
        <v>397</v>
      </c>
      <c r="I123" s="19">
        <v>133</v>
      </c>
      <c r="M123">
        <v>2003</v>
      </c>
      <c r="N123" s="7" t="s">
        <v>1574</v>
      </c>
      <c r="O123" s="8">
        <v>6331</v>
      </c>
      <c r="P123" s="8">
        <v>78</v>
      </c>
      <c r="Q123" s="8">
        <v>2865</v>
      </c>
      <c r="R123" s="8">
        <v>2494</v>
      </c>
      <c r="S123" s="8">
        <v>446</v>
      </c>
      <c r="T123" s="8">
        <v>357</v>
      </c>
      <c r="U123" s="8">
        <v>91</v>
      </c>
    </row>
    <row r="124" spans="1:21" x14ac:dyDescent="0.2">
      <c r="A124" s="9">
        <v>2003</v>
      </c>
      <c r="B124" s="20" t="s">
        <v>1603</v>
      </c>
      <c r="C124" s="19">
        <v>6454</v>
      </c>
      <c r="D124" s="19">
        <v>13</v>
      </c>
      <c r="E124" s="19">
        <v>1172</v>
      </c>
      <c r="F124" s="19">
        <v>3638</v>
      </c>
      <c r="G124" s="19">
        <v>957</v>
      </c>
      <c r="H124" s="19">
        <v>533</v>
      </c>
      <c r="I124" s="19">
        <v>141</v>
      </c>
      <c r="M124">
        <v>2003</v>
      </c>
      <c r="N124" s="7" t="s">
        <v>1577</v>
      </c>
      <c r="O124" s="8">
        <v>3659</v>
      </c>
      <c r="P124" s="8">
        <v>16</v>
      </c>
      <c r="Q124" s="8">
        <v>986</v>
      </c>
      <c r="R124" s="8">
        <v>1998</v>
      </c>
      <c r="S124" s="8">
        <v>396</v>
      </c>
      <c r="T124" s="8">
        <v>226</v>
      </c>
      <c r="U124" s="8">
        <v>37</v>
      </c>
    </row>
    <row r="125" spans="1:21" x14ac:dyDescent="0.2">
      <c r="A125" s="9">
        <v>2002</v>
      </c>
      <c r="B125" s="20" t="s">
        <v>1603</v>
      </c>
      <c r="C125" s="19">
        <v>6609</v>
      </c>
      <c r="D125" s="19">
        <v>4</v>
      </c>
      <c r="E125" s="19">
        <v>949</v>
      </c>
      <c r="F125" s="19">
        <v>3545</v>
      </c>
      <c r="G125" s="19">
        <v>1262</v>
      </c>
      <c r="H125" s="19">
        <v>664</v>
      </c>
      <c r="I125" s="19">
        <v>185</v>
      </c>
      <c r="M125">
        <v>2003</v>
      </c>
      <c r="N125" s="7" t="s">
        <v>1578</v>
      </c>
      <c r="O125" s="8">
        <v>20504</v>
      </c>
      <c r="P125" s="8">
        <v>65</v>
      </c>
      <c r="Q125" s="8">
        <v>3941</v>
      </c>
      <c r="R125" s="8">
        <v>10321</v>
      </c>
      <c r="S125" s="8">
        <v>3971</v>
      </c>
      <c r="T125" s="8">
        <v>1656</v>
      </c>
      <c r="U125" s="8">
        <v>550</v>
      </c>
    </row>
    <row r="126" spans="1:21" x14ac:dyDescent="0.2">
      <c r="A126" s="9">
        <v>2001</v>
      </c>
      <c r="B126" s="20" t="s">
        <v>1603</v>
      </c>
      <c r="C126" s="19">
        <v>6794</v>
      </c>
      <c r="D126" s="19">
        <v>14</v>
      </c>
      <c r="E126" s="19">
        <v>769</v>
      </c>
      <c r="F126" s="19">
        <v>3412</v>
      </c>
      <c r="G126" s="19">
        <v>1623</v>
      </c>
      <c r="H126" s="19">
        <v>725</v>
      </c>
      <c r="I126" s="19">
        <v>251</v>
      </c>
      <c r="M126">
        <v>2003</v>
      </c>
      <c r="N126" s="7" t="s">
        <v>1579</v>
      </c>
      <c r="O126" s="8">
        <v>13805</v>
      </c>
      <c r="P126" s="8">
        <v>13</v>
      </c>
      <c r="Q126" s="8">
        <v>1907</v>
      </c>
      <c r="R126" s="8">
        <v>6304</v>
      </c>
      <c r="S126" s="8">
        <v>2951</v>
      </c>
      <c r="T126" s="8">
        <v>2332</v>
      </c>
      <c r="U126" s="8">
        <v>298</v>
      </c>
    </row>
    <row r="127" spans="1:21" x14ac:dyDescent="0.2">
      <c r="A127" s="9">
        <v>2000</v>
      </c>
      <c r="B127" s="20" t="s">
        <v>1603</v>
      </c>
      <c r="C127" s="19">
        <v>6685</v>
      </c>
      <c r="D127" s="19">
        <v>6</v>
      </c>
      <c r="E127" s="19">
        <v>624</v>
      </c>
      <c r="F127" s="19">
        <v>3192</v>
      </c>
      <c r="G127" s="19">
        <v>1819</v>
      </c>
      <c r="H127" s="19">
        <v>817</v>
      </c>
      <c r="I127" s="19">
        <v>227</v>
      </c>
      <c r="M127">
        <v>2003</v>
      </c>
      <c r="N127" s="7" t="s">
        <v>1573</v>
      </c>
      <c r="O127" s="8">
        <v>10679</v>
      </c>
      <c r="P127" s="8">
        <v>22</v>
      </c>
      <c r="Q127" s="8">
        <v>1922</v>
      </c>
      <c r="R127" s="8">
        <v>5356</v>
      </c>
      <c r="S127" s="8">
        <v>2024</v>
      </c>
      <c r="T127" s="8">
        <v>1102</v>
      </c>
      <c r="U127" s="8">
        <v>253</v>
      </c>
    </row>
    <row r="128" spans="1:21" x14ac:dyDescent="0.2">
      <c r="A128" s="9">
        <v>1996</v>
      </c>
      <c r="B128" s="20" t="s">
        <v>1603</v>
      </c>
      <c r="C128" s="19">
        <v>5974</v>
      </c>
      <c r="D128" s="20"/>
      <c r="E128" s="19">
        <v>226</v>
      </c>
      <c r="F128" s="19">
        <v>2258</v>
      </c>
      <c r="G128" s="19">
        <v>2058</v>
      </c>
      <c r="H128" s="19">
        <v>1082</v>
      </c>
      <c r="I128" s="19">
        <v>350</v>
      </c>
      <c r="M128">
        <v>2003</v>
      </c>
      <c r="N128" s="7" t="s">
        <v>1580</v>
      </c>
      <c r="O128" s="8">
        <v>15162</v>
      </c>
      <c r="P128" s="8">
        <v>1041</v>
      </c>
      <c r="Q128" s="8">
        <v>5789</v>
      </c>
      <c r="R128" s="8">
        <v>7529</v>
      </c>
      <c r="S128" s="8">
        <v>452</v>
      </c>
      <c r="T128" s="8">
        <v>287</v>
      </c>
      <c r="U128" s="8">
        <v>64</v>
      </c>
    </row>
    <row r="129" spans="1:21" x14ac:dyDescent="0.2">
      <c r="A129" s="9">
        <v>2007</v>
      </c>
      <c r="B129" s="3" t="s">
        <v>1582</v>
      </c>
      <c r="C129" s="4">
        <v>15565</v>
      </c>
      <c r="D129" s="4">
        <v>370</v>
      </c>
      <c r="E129" s="4">
        <v>9986</v>
      </c>
      <c r="F129" s="4">
        <v>4144</v>
      </c>
      <c r="G129" s="4">
        <v>444</v>
      </c>
      <c r="H129" s="4">
        <v>524</v>
      </c>
      <c r="I129" s="4">
        <v>97</v>
      </c>
      <c r="M129">
        <v>2003</v>
      </c>
      <c r="N129" s="7" t="s">
        <v>1575</v>
      </c>
      <c r="O129" s="8">
        <v>8923</v>
      </c>
      <c r="P129" s="8">
        <v>46</v>
      </c>
      <c r="Q129" s="8">
        <v>2751</v>
      </c>
      <c r="R129" s="8">
        <v>4362</v>
      </c>
      <c r="S129" s="8">
        <v>1149</v>
      </c>
      <c r="T129" s="8">
        <v>497</v>
      </c>
      <c r="U129" s="8">
        <v>118</v>
      </c>
    </row>
    <row r="130" spans="1:21" x14ac:dyDescent="0.2">
      <c r="A130" s="9">
        <v>2006</v>
      </c>
      <c r="B130" s="3" t="s">
        <v>1582</v>
      </c>
      <c r="C130" s="18">
        <f>ROUND(O130*350566/393740,0)</f>
        <v>11723</v>
      </c>
      <c r="D130" s="18">
        <f>ROUND(P130*350566/393740,0)</f>
        <v>68</v>
      </c>
      <c r="E130" s="18">
        <f>C130-D130-SUM(F130:I130)</f>
        <v>2931</v>
      </c>
      <c r="F130" s="18">
        <f>ROUND(R130*350566/393740,0)</f>
        <v>6086</v>
      </c>
      <c r="G130" s="18">
        <f>ROUND(S130*350566/393740,0)</f>
        <v>1756</v>
      </c>
      <c r="H130" s="18">
        <f>ROUND(T130*350566/393740,0)</f>
        <v>714</v>
      </c>
      <c r="I130" s="18">
        <f>ROUND(U130*350566/393740,0)</f>
        <v>168</v>
      </c>
      <c r="M130">
        <v>2003</v>
      </c>
      <c r="N130" s="7" t="s">
        <v>1581</v>
      </c>
      <c r="O130" s="8">
        <v>13167</v>
      </c>
      <c r="P130" s="8">
        <v>76</v>
      </c>
      <c r="Q130" s="8">
        <v>3292</v>
      </c>
      <c r="R130" s="8">
        <v>6836</v>
      </c>
      <c r="S130" s="8">
        <v>1972</v>
      </c>
      <c r="T130" s="8">
        <v>802</v>
      </c>
      <c r="U130" s="8">
        <v>189</v>
      </c>
    </row>
    <row r="131" spans="1:21" x14ac:dyDescent="0.2">
      <c r="A131" s="9">
        <v>2005</v>
      </c>
      <c r="B131" s="3" t="s">
        <v>1582</v>
      </c>
      <c r="C131" s="18">
        <f>ROUND(O131*347709/390157,0)</f>
        <v>2868</v>
      </c>
      <c r="D131" s="18">
        <f>ROUND(P131*347709/390157,0)</f>
        <v>25</v>
      </c>
      <c r="E131" s="18">
        <f>C131-D131-SUM(F131:I131)</f>
        <v>660</v>
      </c>
      <c r="F131" s="18">
        <f>ROUND(R131*347709/390157,0)</f>
        <v>1372</v>
      </c>
      <c r="G131" s="18">
        <f>ROUND(S131*347709/390157,0)</f>
        <v>422</v>
      </c>
      <c r="H131" s="18">
        <f>ROUND(T131*347709/390157,0)</f>
        <v>273</v>
      </c>
      <c r="I131" s="18">
        <f>ROUND(U131*347709/390157,0)</f>
        <v>116</v>
      </c>
      <c r="M131">
        <v>2003</v>
      </c>
      <c r="N131" s="7" t="s">
        <v>1571</v>
      </c>
      <c r="O131" s="8">
        <v>3218</v>
      </c>
      <c r="P131" s="8">
        <v>28</v>
      </c>
      <c r="Q131" s="8">
        <v>740</v>
      </c>
      <c r="R131" s="8">
        <v>1540</v>
      </c>
      <c r="S131" s="8">
        <v>474</v>
      </c>
      <c r="T131" s="8">
        <v>306</v>
      </c>
      <c r="U131" s="8">
        <v>130</v>
      </c>
    </row>
    <row r="132" spans="1:21" x14ac:dyDescent="0.2">
      <c r="A132" s="9">
        <v>2004</v>
      </c>
      <c r="B132" s="20" t="s">
        <v>1582</v>
      </c>
      <c r="C132" s="19">
        <v>14862</v>
      </c>
      <c r="D132" s="19">
        <v>138</v>
      </c>
      <c r="E132" s="19">
        <v>6257</v>
      </c>
      <c r="F132" s="19">
        <v>6574</v>
      </c>
      <c r="G132" s="19">
        <v>893</v>
      </c>
      <c r="H132" s="19">
        <v>827</v>
      </c>
      <c r="I132" s="19">
        <v>173</v>
      </c>
      <c r="M132">
        <v>2003</v>
      </c>
      <c r="N132" s="7" t="s">
        <v>1582</v>
      </c>
      <c r="O132" s="8">
        <v>14493</v>
      </c>
      <c r="P132" s="8">
        <v>87</v>
      </c>
      <c r="Q132" s="8">
        <v>4716</v>
      </c>
      <c r="R132" s="8">
        <v>7421</v>
      </c>
      <c r="S132" s="8">
        <v>1182</v>
      </c>
      <c r="T132" s="8">
        <v>912</v>
      </c>
      <c r="U132" s="8">
        <v>175</v>
      </c>
    </row>
    <row r="133" spans="1:21" x14ac:dyDescent="0.2">
      <c r="A133" s="9">
        <v>2003</v>
      </c>
      <c r="B133" s="20" t="s">
        <v>1582</v>
      </c>
      <c r="C133" s="19">
        <v>14493</v>
      </c>
      <c r="D133" s="19">
        <v>87</v>
      </c>
      <c r="E133" s="19">
        <v>4716</v>
      </c>
      <c r="F133" s="19">
        <v>7421</v>
      </c>
      <c r="G133" s="19">
        <v>1182</v>
      </c>
      <c r="H133" s="19">
        <v>912</v>
      </c>
      <c r="I133" s="19">
        <v>175</v>
      </c>
      <c r="M133">
        <v>2003</v>
      </c>
      <c r="N133" s="7" t="s">
        <v>1583</v>
      </c>
      <c r="O133" s="8">
        <v>17114</v>
      </c>
      <c r="P133" s="8">
        <v>79</v>
      </c>
      <c r="Q133" s="8">
        <v>4394</v>
      </c>
      <c r="R133" s="8">
        <v>7681</v>
      </c>
      <c r="S133" s="8">
        <v>2149</v>
      </c>
      <c r="T133" s="8">
        <v>2399</v>
      </c>
      <c r="U133" s="8">
        <v>412</v>
      </c>
    </row>
    <row r="134" spans="1:21" x14ac:dyDescent="0.2">
      <c r="A134" s="9">
        <v>2002</v>
      </c>
      <c r="B134" s="20" t="s">
        <v>1582</v>
      </c>
      <c r="C134" s="19">
        <v>14709</v>
      </c>
      <c r="D134" s="19">
        <v>65</v>
      </c>
      <c r="E134" s="19">
        <v>4010</v>
      </c>
      <c r="F134" s="19">
        <v>7662</v>
      </c>
      <c r="G134" s="19">
        <v>1634</v>
      </c>
      <c r="H134" s="19">
        <v>1079</v>
      </c>
      <c r="I134" s="19">
        <v>259</v>
      </c>
      <c r="M134">
        <v>2003</v>
      </c>
      <c r="N134" s="7" t="s">
        <v>1584</v>
      </c>
      <c r="O134" s="8">
        <v>12257</v>
      </c>
      <c r="P134" s="8">
        <v>22</v>
      </c>
      <c r="Q134" s="8">
        <v>3208</v>
      </c>
      <c r="R134" s="8">
        <v>5930</v>
      </c>
      <c r="S134" s="8">
        <v>1902</v>
      </c>
      <c r="T134" s="8">
        <v>998</v>
      </c>
      <c r="U134" s="8">
        <v>197</v>
      </c>
    </row>
    <row r="135" spans="1:21" x14ac:dyDescent="0.2">
      <c r="A135" s="9">
        <v>2001</v>
      </c>
      <c r="B135" s="20" t="s">
        <v>1582</v>
      </c>
      <c r="C135" s="19">
        <v>20980</v>
      </c>
      <c r="D135" s="19">
        <v>58</v>
      </c>
      <c r="E135" s="19">
        <v>3106</v>
      </c>
      <c r="F135" s="19">
        <v>8341</v>
      </c>
      <c r="G135" s="19">
        <v>3230</v>
      </c>
      <c r="H135" s="19">
        <v>4675</v>
      </c>
      <c r="I135" s="19">
        <v>1570</v>
      </c>
      <c r="M135">
        <v>2003</v>
      </c>
      <c r="N135" s="7" t="s">
        <v>1585</v>
      </c>
      <c r="O135" s="8">
        <v>8593</v>
      </c>
      <c r="P135" s="8">
        <v>44</v>
      </c>
      <c r="Q135" s="8">
        <v>2341</v>
      </c>
      <c r="R135" s="8">
        <v>4334</v>
      </c>
      <c r="S135" s="8">
        <v>862</v>
      </c>
      <c r="T135" s="8">
        <v>774</v>
      </c>
      <c r="U135" s="8">
        <v>238</v>
      </c>
    </row>
    <row r="136" spans="1:21" x14ac:dyDescent="0.2">
      <c r="A136" s="9">
        <v>2000</v>
      </c>
      <c r="B136" s="20" t="s">
        <v>1582</v>
      </c>
      <c r="C136" s="19">
        <v>14287</v>
      </c>
      <c r="D136" s="19">
        <v>47</v>
      </c>
      <c r="E136" s="19">
        <v>2512</v>
      </c>
      <c r="F136" s="19">
        <v>7232</v>
      </c>
      <c r="G136" s="19">
        <v>2711</v>
      </c>
      <c r="H136" s="19">
        <v>1480</v>
      </c>
      <c r="I136" s="19">
        <v>305</v>
      </c>
      <c r="M136">
        <v>2003</v>
      </c>
      <c r="N136" s="7" t="s">
        <v>1586</v>
      </c>
      <c r="O136" s="8">
        <v>10230</v>
      </c>
      <c r="P136" s="8">
        <v>21</v>
      </c>
      <c r="Q136" s="8">
        <v>1938</v>
      </c>
      <c r="R136" s="8">
        <v>5329</v>
      </c>
      <c r="S136" s="8">
        <v>1698</v>
      </c>
      <c r="T136" s="8">
        <v>1059</v>
      </c>
      <c r="U136" s="8">
        <v>185</v>
      </c>
    </row>
    <row r="137" spans="1:21" x14ac:dyDescent="0.2">
      <c r="A137" s="9">
        <v>1996</v>
      </c>
      <c r="B137" s="20" t="s">
        <v>1582</v>
      </c>
      <c r="C137" s="19">
        <v>12160</v>
      </c>
      <c r="D137" s="19">
        <v>16</v>
      </c>
      <c r="E137" s="19">
        <v>912</v>
      </c>
      <c r="F137" s="19">
        <v>3968</v>
      </c>
      <c r="G137" s="19">
        <v>4204</v>
      </c>
      <c r="H137" s="19">
        <v>2616</v>
      </c>
      <c r="I137" s="19">
        <v>444</v>
      </c>
      <c r="M137">
        <v>2003</v>
      </c>
      <c r="N137" s="7" t="s">
        <v>1587</v>
      </c>
      <c r="O137" s="8">
        <v>22717</v>
      </c>
      <c r="P137" s="8">
        <v>117</v>
      </c>
      <c r="Q137" s="8">
        <v>7070</v>
      </c>
      <c r="R137" s="8">
        <v>10646</v>
      </c>
      <c r="S137" s="8">
        <v>3019</v>
      </c>
      <c r="T137" s="8">
        <v>1451</v>
      </c>
      <c r="U137" s="8">
        <v>414</v>
      </c>
    </row>
    <row r="138" spans="1:21" x14ac:dyDescent="0.2">
      <c r="A138" s="9">
        <v>2007</v>
      </c>
      <c r="B138" s="3" t="s">
        <v>1586</v>
      </c>
      <c r="C138" s="4">
        <v>10399</v>
      </c>
      <c r="D138" s="4">
        <v>97</v>
      </c>
      <c r="E138" s="4">
        <v>5144</v>
      </c>
      <c r="F138" s="4">
        <v>4044</v>
      </c>
      <c r="G138" s="4">
        <v>468</v>
      </c>
      <c r="H138" s="4">
        <v>534</v>
      </c>
      <c r="I138" s="4">
        <v>112</v>
      </c>
      <c r="M138">
        <v>2003</v>
      </c>
      <c r="N138" s="7" t="s">
        <v>1588</v>
      </c>
      <c r="O138" s="8">
        <v>20258</v>
      </c>
      <c r="P138" s="8">
        <v>88</v>
      </c>
      <c r="Q138" s="8">
        <v>4409</v>
      </c>
      <c r="R138" s="8">
        <v>12178</v>
      </c>
      <c r="S138" s="8">
        <v>2085</v>
      </c>
      <c r="T138" s="8">
        <v>1289</v>
      </c>
      <c r="U138" s="8">
        <v>209</v>
      </c>
    </row>
    <row r="139" spans="1:21" x14ac:dyDescent="0.2">
      <c r="A139" s="9">
        <v>2006</v>
      </c>
      <c r="B139" s="3" t="s">
        <v>1586</v>
      </c>
      <c r="C139" s="18">
        <f>ROUND(O139*350566/393740,0)</f>
        <v>21083</v>
      </c>
      <c r="D139" s="18">
        <f>ROUND(P139*350566/393740,0)</f>
        <v>125</v>
      </c>
      <c r="E139" s="18">
        <f>C139-D139-SUM(F139:I139)</f>
        <v>4051</v>
      </c>
      <c r="F139" s="18">
        <f>ROUND(R139*350566/393740,0)</f>
        <v>10810</v>
      </c>
      <c r="G139" s="18">
        <f>ROUND(S139*350566/393740,0)</f>
        <v>2955</v>
      </c>
      <c r="H139" s="18">
        <f>ROUND(T139*350566/393740,0)</f>
        <v>2935</v>
      </c>
      <c r="I139" s="18">
        <f>ROUND(U139*350566/393740,0)</f>
        <v>207</v>
      </c>
      <c r="M139">
        <v>2003</v>
      </c>
      <c r="N139" s="7" t="s">
        <v>1589</v>
      </c>
      <c r="O139" s="8">
        <v>23680</v>
      </c>
      <c r="P139" s="8">
        <v>140</v>
      </c>
      <c r="Q139" s="8">
        <v>4551</v>
      </c>
      <c r="R139" s="8">
        <v>12141</v>
      </c>
      <c r="S139" s="8">
        <v>3319</v>
      </c>
      <c r="T139" s="8">
        <v>3297</v>
      </c>
      <c r="U139" s="8">
        <v>232</v>
      </c>
    </row>
    <row r="140" spans="1:21" x14ac:dyDescent="0.2">
      <c r="A140" s="9">
        <v>2005</v>
      </c>
      <c r="B140" s="3" t="s">
        <v>1586</v>
      </c>
      <c r="C140" s="18">
        <f>ROUND(O140*347709/390157,0)</f>
        <v>13252</v>
      </c>
      <c r="D140" s="18">
        <f>ROUND(P140*347709/390157,0)</f>
        <v>21</v>
      </c>
      <c r="E140" s="18">
        <f>C140-D140-SUM(F140:I140)</f>
        <v>2611</v>
      </c>
      <c r="F140" s="18">
        <f>ROUND(R140*347709/390157,0)</f>
        <v>7967</v>
      </c>
      <c r="G140" s="18">
        <f>ROUND(S140*347709/390157,0)</f>
        <v>1484</v>
      </c>
      <c r="H140" s="18">
        <f>ROUND(T140*347709/390157,0)</f>
        <v>898</v>
      </c>
      <c r="I140" s="18">
        <f>ROUND(U140*347709/390157,0)</f>
        <v>271</v>
      </c>
      <c r="M140">
        <v>2003</v>
      </c>
      <c r="N140" s="7" t="s">
        <v>1590</v>
      </c>
      <c r="O140" s="8">
        <v>14870</v>
      </c>
      <c r="P140" s="8">
        <v>24</v>
      </c>
      <c r="Q140" s="8">
        <v>2929</v>
      </c>
      <c r="R140" s="8">
        <v>8940</v>
      </c>
      <c r="S140" s="8">
        <v>1665</v>
      </c>
      <c r="T140" s="8">
        <v>1008</v>
      </c>
      <c r="U140" s="8">
        <v>304</v>
      </c>
    </row>
    <row r="141" spans="1:21" x14ac:dyDescent="0.2">
      <c r="A141" s="9">
        <v>2004</v>
      </c>
      <c r="B141" s="20" t="s">
        <v>1586</v>
      </c>
      <c r="C141" s="19">
        <v>10263</v>
      </c>
      <c r="D141" s="19">
        <v>41</v>
      </c>
      <c r="E141" s="19">
        <v>2722</v>
      </c>
      <c r="F141" s="19">
        <v>5302</v>
      </c>
      <c r="G141" s="19">
        <v>1168</v>
      </c>
      <c r="H141" s="19">
        <v>878</v>
      </c>
      <c r="I141" s="19">
        <v>152</v>
      </c>
      <c r="M141">
        <v>2003</v>
      </c>
      <c r="N141" s="7" t="s">
        <v>1591</v>
      </c>
      <c r="O141" s="8">
        <v>23526</v>
      </c>
      <c r="P141" s="8">
        <v>488</v>
      </c>
      <c r="Q141" s="8">
        <v>5134</v>
      </c>
      <c r="R141" s="8">
        <v>12978</v>
      </c>
      <c r="S141" s="8">
        <v>2911</v>
      </c>
      <c r="T141" s="8">
        <v>1649</v>
      </c>
      <c r="U141" s="8">
        <v>366</v>
      </c>
    </row>
    <row r="142" spans="1:21" x14ac:dyDescent="0.2">
      <c r="A142" s="9">
        <v>2003</v>
      </c>
      <c r="B142" s="20" t="s">
        <v>1586</v>
      </c>
      <c r="C142" s="19">
        <v>10230</v>
      </c>
      <c r="D142" s="19">
        <v>21</v>
      </c>
      <c r="E142" s="19">
        <v>1938</v>
      </c>
      <c r="F142" s="19">
        <v>5329</v>
      </c>
      <c r="G142" s="19">
        <v>1698</v>
      </c>
      <c r="H142" s="19">
        <v>1059</v>
      </c>
      <c r="I142" s="19">
        <v>185</v>
      </c>
      <c r="M142">
        <v>2003</v>
      </c>
      <c r="N142" s="7" t="s">
        <v>1592</v>
      </c>
      <c r="O142" s="8">
        <v>8273</v>
      </c>
      <c r="P142" s="8">
        <v>17</v>
      </c>
      <c r="Q142" s="8">
        <v>2161</v>
      </c>
      <c r="R142" s="8">
        <v>4548</v>
      </c>
      <c r="S142" s="8">
        <v>642</v>
      </c>
      <c r="T142" s="8">
        <v>703</v>
      </c>
      <c r="U142" s="8">
        <v>202</v>
      </c>
    </row>
    <row r="143" spans="1:21" x14ac:dyDescent="0.2">
      <c r="A143" s="9">
        <v>2002</v>
      </c>
      <c r="B143" s="20" t="s">
        <v>1586</v>
      </c>
      <c r="C143" s="19">
        <v>10643</v>
      </c>
      <c r="D143" s="19">
        <v>21</v>
      </c>
      <c r="E143" s="19">
        <v>1570</v>
      </c>
      <c r="F143" s="19">
        <v>5343</v>
      </c>
      <c r="G143" s="19">
        <v>2066</v>
      </c>
      <c r="H143" s="19">
        <v>1242</v>
      </c>
      <c r="I143" s="19">
        <v>401</v>
      </c>
      <c r="M143">
        <v>2003</v>
      </c>
      <c r="N143" s="7" t="s">
        <v>1593</v>
      </c>
      <c r="O143" s="8">
        <v>3694</v>
      </c>
      <c r="P143" s="8">
        <v>77</v>
      </c>
      <c r="Q143" s="8">
        <v>297</v>
      </c>
      <c r="R143" s="8">
        <v>1540</v>
      </c>
      <c r="S143" s="8">
        <v>551</v>
      </c>
      <c r="T143" s="8">
        <v>947</v>
      </c>
      <c r="U143" s="8">
        <v>282</v>
      </c>
    </row>
    <row r="144" spans="1:21" x14ac:dyDescent="0.2">
      <c r="A144" s="9">
        <v>2001</v>
      </c>
      <c r="B144" s="20" t="s">
        <v>1586</v>
      </c>
      <c r="C144" s="19">
        <v>12432</v>
      </c>
      <c r="D144" s="19">
        <v>6</v>
      </c>
      <c r="E144" s="19">
        <v>1297</v>
      </c>
      <c r="F144" s="19">
        <v>5264</v>
      </c>
      <c r="G144" s="19">
        <v>2631</v>
      </c>
      <c r="H144" s="20" t="s">
        <v>393</v>
      </c>
      <c r="I144" s="19">
        <v>801</v>
      </c>
      <c r="M144">
        <v>2003</v>
      </c>
      <c r="N144" s="7" t="s">
        <v>1594</v>
      </c>
      <c r="O144" s="8">
        <v>5267</v>
      </c>
      <c r="P144" s="8">
        <v>49</v>
      </c>
      <c r="Q144" s="8">
        <v>2202</v>
      </c>
      <c r="R144" s="8">
        <v>2157</v>
      </c>
      <c r="S144" s="8">
        <v>524</v>
      </c>
      <c r="T144" s="8">
        <v>272</v>
      </c>
      <c r="U144" s="8">
        <v>63</v>
      </c>
    </row>
    <row r="145" spans="1:21" x14ac:dyDescent="0.2">
      <c r="A145" s="9">
        <v>2000</v>
      </c>
      <c r="B145" s="20" t="s">
        <v>1586</v>
      </c>
      <c r="C145" s="19">
        <v>10854</v>
      </c>
      <c r="D145" s="19">
        <v>5</v>
      </c>
      <c r="E145" s="19">
        <v>922</v>
      </c>
      <c r="F145" s="19">
        <v>5005</v>
      </c>
      <c r="G145" s="19">
        <v>2629</v>
      </c>
      <c r="H145" s="19">
        <v>1731</v>
      </c>
      <c r="I145" s="19">
        <v>562</v>
      </c>
      <c r="M145">
        <v>2003</v>
      </c>
      <c r="N145" s="7" t="s">
        <v>1576</v>
      </c>
      <c r="O145" s="8">
        <v>20646</v>
      </c>
      <c r="P145" s="8">
        <v>50</v>
      </c>
      <c r="Q145" s="8">
        <v>4562</v>
      </c>
      <c r="R145" s="8">
        <v>10617</v>
      </c>
      <c r="S145" s="8">
        <v>3604</v>
      </c>
      <c r="T145" s="8">
        <v>1354</v>
      </c>
      <c r="U145" s="8">
        <v>459</v>
      </c>
    </row>
    <row r="146" spans="1:21" x14ac:dyDescent="0.2">
      <c r="A146" s="9">
        <v>1996</v>
      </c>
      <c r="B146" s="20" t="s">
        <v>1586</v>
      </c>
      <c r="C146" s="19">
        <v>9228</v>
      </c>
      <c r="D146" s="20"/>
      <c r="E146" s="19">
        <v>318</v>
      </c>
      <c r="F146" s="19">
        <v>2792</v>
      </c>
      <c r="G146" s="19">
        <v>2929</v>
      </c>
      <c r="H146" s="19">
        <v>2383</v>
      </c>
      <c r="I146" s="19">
        <v>806</v>
      </c>
      <c r="M146">
        <v>2003</v>
      </c>
      <c r="N146" s="7" t="s">
        <v>1595</v>
      </c>
      <c r="O146" s="8">
        <v>6114</v>
      </c>
      <c r="P146" s="8">
        <v>5</v>
      </c>
      <c r="Q146" s="8">
        <v>899</v>
      </c>
      <c r="R146" s="8">
        <v>2883</v>
      </c>
      <c r="S146" s="8">
        <v>1480</v>
      </c>
      <c r="T146" s="8">
        <v>523</v>
      </c>
      <c r="U146" s="8">
        <v>324</v>
      </c>
    </row>
    <row r="147" spans="1:21" x14ac:dyDescent="0.2">
      <c r="A147" s="9">
        <v>2007</v>
      </c>
      <c r="B147" s="3" t="s">
        <v>1578</v>
      </c>
      <c r="C147" s="4">
        <v>20312</v>
      </c>
      <c r="D147" s="4">
        <v>147</v>
      </c>
      <c r="E147" s="4">
        <v>8168</v>
      </c>
      <c r="F147" s="4">
        <v>8715</v>
      </c>
      <c r="G147" s="4">
        <v>2085</v>
      </c>
      <c r="H147" s="4">
        <v>966</v>
      </c>
      <c r="I147" s="4">
        <v>231</v>
      </c>
      <c r="M147">
        <v>2003</v>
      </c>
      <c r="N147" s="7" t="s">
        <v>1572</v>
      </c>
      <c r="O147" s="8">
        <v>11796</v>
      </c>
      <c r="P147" s="8">
        <v>8</v>
      </c>
      <c r="Q147" s="8">
        <v>1445</v>
      </c>
      <c r="R147" s="8">
        <v>5276</v>
      </c>
      <c r="S147" s="8">
        <v>3251</v>
      </c>
      <c r="T147" s="8">
        <v>1239</v>
      </c>
      <c r="U147" s="8">
        <v>577</v>
      </c>
    </row>
    <row r="148" spans="1:21" x14ac:dyDescent="0.2">
      <c r="A148" s="9">
        <v>2006</v>
      </c>
      <c r="B148" s="3" t="s">
        <v>1578</v>
      </c>
      <c r="C148" s="18">
        <f>ROUND(O148*350566/393740,0)</f>
        <v>9829</v>
      </c>
      <c r="D148" s="18">
        <f>ROUND(P148*350566/393740,0)</f>
        <v>54</v>
      </c>
      <c r="E148" s="18">
        <f>C148-D148-SUM(F148:I148)</f>
        <v>2053</v>
      </c>
      <c r="F148" s="18">
        <f>ROUND(R148*350566/393740,0)</f>
        <v>5205</v>
      </c>
      <c r="G148" s="18">
        <f>ROUND(S148*350566/393740,0)</f>
        <v>1725</v>
      </c>
      <c r="H148" s="18">
        <f>ROUND(T148*350566/393740,0)</f>
        <v>627</v>
      </c>
      <c r="I148" s="18">
        <f>ROUND(U148*350566/393740,0)</f>
        <v>165</v>
      </c>
      <c r="M148">
        <v>2003</v>
      </c>
      <c r="N148" s="7" t="s">
        <v>1599</v>
      </c>
      <c r="O148" s="8">
        <v>11040</v>
      </c>
      <c r="P148" s="8">
        <v>61</v>
      </c>
      <c r="Q148" s="8">
        <v>2306</v>
      </c>
      <c r="R148" s="8">
        <v>5846</v>
      </c>
      <c r="S148" s="8">
        <v>1938</v>
      </c>
      <c r="T148" s="8">
        <v>704</v>
      </c>
      <c r="U148" s="8">
        <v>185</v>
      </c>
    </row>
    <row r="149" spans="1:21" x14ac:dyDescent="0.2">
      <c r="A149" s="9">
        <v>2005</v>
      </c>
      <c r="B149" s="3" t="s">
        <v>1578</v>
      </c>
      <c r="C149" s="18">
        <f>ROUND(O149*347709/390157,0)</f>
        <v>5807</v>
      </c>
      <c r="D149" s="18">
        <f>ROUND(P149*347709/390157,0)</f>
        <v>20</v>
      </c>
      <c r="E149" s="18">
        <f>C149-D149-SUM(F149:I149)</f>
        <v>1180</v>
      </c>
      <c r="F149" s="18">
        <f>ROUND(R149*347709/390157,0)</f>
        <v>2963</v>
      </c>
      <c r="G149" s="18">
        <f>ROUND(S149*347709/390157,0)</f>
        <v>838</v>
      </c>
      <c r="H149" s="18">
        <f>ROUND(T149*347709/390157,0)</f>
        <v>582</v>
      </c>
      <c r="I149" s="18">
        <f>ROUND(U149*347709/390157,0)</f>
        <v>224</v>
      </c>
      <c r="M149">
        <v>2003</v>
      </c>
      <c r="N149" s="7" t="s">
        <v>1600</v>
      </c>
      <c r="O149" s="8">
        <v>6516</v>
      </c>
      <c r="P149" s="8">
        <v>22</v>
      </c>
      <c r="Q149" s="8">
        <v>1325</v>
      </c>
      <c r="R149" s="8">
        <v>3325</v>
      </c>
      <c r="S149" s="8">
        <v>940</v>
      </c>
      <c r="T149" s="8">
        <v>653</v>
      </c>
      <c r="U149" s="8">
        <v>251</v>
      </c>
    </row>
    <row r="150" spans="1:21" x14ac:dyDescent="0.2">
      <c r="A150" s="9">
        <v>2004</v>
      </c>
      <c r="B150" s="20" t="s">
        <v>1578</v>
      </c>
      <c r="C150" s="19">
        <v>20428</v>
      </c>
      <c r="D150" s="19">
        <v>95</v>
      </c>
      <c r="E150" s="19">
        <v>5346</v>
      </c>
      <c r="F150" s="19">
        <v>9888</v>
      </c>
      <c r="G150" s="19">
        <v>3192</v>
      </c>
      <c r="H150" s="19">
        <v>1419</v>
      </c>
      <c r="I150" s="19">
        <v>488</v>
      </c>
      <c r="M150">
        <v>2003</v>
      </c>
      <c r="N150" s="7" t="s">
        <v>1601</v>
      </c>
      <c r="O150" s="8">
        <v>1876</v>
      </c>
      <c r="P150" s="8">
        <v>0</v>
      </c>
      <c r="Q150" s="8">
        <v>370</v>
      </c>
      <c r="R150" s="8">
        <v>1039</v>
      </c>
      <c r="S150" s="8">
        <v>247</v>
      </c>
      <c r="T150" s="8">
        <v>137</v>
      </c>
      <c r="U150" s="8">
        <v>83</v>
      </c>
    </row>
    <row r="151" spans="1:21" x14ac:dyDescent="0.2">
      <c r="A151" s="9">
        <v>2003</v>
      </c>
      <c r="B151" s="20" t="s">
        <v>1578</v>
      </c>
      <c r="C151" s="19">
        <v>20504</v>
      </c>
      <c r="D151" s="19">
        <v>65</v>
      </c>
      <c r="E151" s="19">
        <v>3941</v>
      </c>
      <c r="F151" s="19">
        <v>10321</v>
      </c>
      <c r="G151" s="19">
        <v>3971</v>
      </c>
      <c r="H151" s="19">
        <v>1656</v>
      </c>
      <c r="I151" s="19">
        <v>550</v>
      </c>
      <c r="M151">
        <v>2003</v>
      </c>
      <c r="N151" s="7" t="s">
        <v>1602</v>
      </c>
      <c r="O151" s="8">
        <v>1512</v>
      </c>
      <c r="P151" s="8">
        <v>7</v>
      </c>
      <c r="Q151" s="8">
        <v>367</v>
      </c>
      <c r="R151" s="8">
        <v>925</v>
      </c>
      <c r="S151" s="8">
        <v>111</v>
      </c>
      <c r="T151" s="8">
        <v>81</v>
      </c>
      <c r="U151" s="8">
        <v>21</v>
      </c>
    </row>
    <row r="152" spans="1:21" x14ac:dyDescent="0.2">
      <c r="A152" s="9">
        <v>2002</v>
      </c>
      <c r="B152" s="20" t="s">
        <v>1578</v>
      </c>
      <c r="C152" s="19">
        <v>20533</v>
      </c>
      <c r="D152" s="19">
        <v>49</v>
      </c>
      <c r="E152" s="19">
        <v>3053</v>
      </c>
      <c r="F152" s="19">
        <v>9911</v>
      </c>
      <c r="G152" s="19">
        <v>5051</v>
      </c>
      <c r="H152" s="19">
        <v>1840</v>
      </c>
      <c r="I152" s="19">
        <v>629</v>
      </c>
      <c r="M152">
        <v>2003</v>
      </c>
      <c r="N152" s="7" t="s">
        <v>1603</v>
      </c>
      <c r="O152" s="8">
        <v>6454</v>
      </c>
      <c r="P152" s="8">
        <v>13</v>
      </c>
      <c r="Q152" s="8">
        <v>1172</v>
      </c>
      <c r="R152" s="8">
        <v>3638</v>
      </c>
      <c r="S152" s="8">
        <v>957</v>
      </c>
      <c r="T152" s="8">
        <v>533</v>
      </c>
      <c r="U152" s="8">
        <v>141</v>
      </c>
    </row>
    <row r="153" spans="1:21" x14ac:dyDescent="0.2">
      <c r="A153" s="9">
        <v>2001</v>
      </c>
      <c r="B153" s="20" t="s">
        <v>1578</v>
      </c>
      <c r="C153" s="20" t="s">
        <v>386</v>
      </c>
      <c r="D153" s="19">
        <v>34</v>
      </c>
      <c r="E153" s="19">
        <v>2224</v>
      </c>
      <c r="F153" s="19">
        <v>9146</v>
      </c>
      <c r="G153" s="19">
        <v>6340</v>
      </c>
      <c r="H153" s="19">
        <v>2910</v>
      </c>
      <c r="I153" s="19">
        <v>866</v>
      </c>
      <c r="M153">
        <v>2002</v>
      </c>
      <c r="N153" s="7" t="s">
        <v>1574</v>
      </c>
      <c r="O153" s="8">
        <v>6039</v>
      </c>
      <c r="P153" s="8">
        <v>56</v>
      </c>
      <c r="Q153" s="8">
        <v>2348</v>
      </c>
      <c r="R153" s="8">
        <v>2639</v>
      </c>
      <c r="S153" s="8">
        <v>494</v>
      </c>
      <c r="T153" s="8">
        <v>400</v>
      </c>
      <c r="U153" s="8">
        <v>102</v>
      </c>
    </row>
    <row r="154" spans="1:21" x14ac:dyDescent="0.2">
      <c r="A154" s="9">
        <v>2000</v>
      </c>
      <c r="B154" s="20" t="s">
        <v>1578</v>
      </c>
      <c r="C154" s="19">
        <v>20129</v>
      </c>
      <c r="D154" s="19">
        <v>23</v>
      </c>
      <c r="E154" s="19">
        <v>1846</v>
      </c>
      <c r="F154" s="19">
        <v>7948</v>
      </c>
      <c r="G154" s="19">
        <v>6905</v>
      </c>
      <c r="H154" s="19">
        <v>2610</v>
      </c>
      <c r="I154" s="19">
        <v>797</v>
      </c>
      <c r="M154">
        <v>2002</v>
      </c>
      <c r="N154" s="7" t="s">
        <v>1577</v>
      </c>
      <c r="O154" s="8">
        <v>3611</v>
      </c>
      <c r="P154" s="8">
        <v>20</v>
      </c>
      <c r="Q154" s="8">
        <v>821</v>
      </c>
      <c r="R154" s="8">
        <v>2005</v>
      </c>
      <c r="S154" s="8">
        <v>492</v>
      </c>
      <c r="T154" s="8">
        <v>230</v>
      </c>
      <c r="U154" s="8">
        <v>43</v>
      </c>
    </row>
    <row r="155" spans="1:21" x14ac:dyDescent="0.2">
      <c r="A155" s="9">
        <v>1996</v>
      </c>
      <c r="B155" s="20" t="s">
        <v>1578</v>
      </c>
      <c r="C155" s="19">
        <v>17471</v>
      </c>
      <c r="D155" s="19">
        <v>5</v>
      </c>
      <c r="E155" s="19">
        <v>735</v>
      </c>
      <c r="F155" s="19">
        <v>4504</v>
      </c>
      <c r="G155" s="19">
        <v>5340</v>
      </c>
      <c r="H155" s="19">
        <v>5369</v>
      </c>
      <c r="I155" s="19">
        <v>1518</v>
      </c>
      <c r="M155">
        <v>2002</v>
      </c>
      <c r="N155" s="7" t="s">
        <v>1578</v>
      </c>
      <c r="O155" s="8">
        <v>20533</v>
      </c>
      <c r="P155" s="8">
        <v>49</v>
      </c>
      <c r="Q155" s="8">
        <v>3053</v>
      </c>
      <c r="R155" s="8">
        <v>9911</v>
      </c>
      <c r="S155" s="8">
        <v>5051</v>
      </c>
      <c r="T155" s="8">
        <v>1840</v>
      </c>
      <c r="U155" s="8">
        <v>629</v>
      </c>
    </row>
    <row r="156" spans="1:21" x14ac:dyDescent="0.2">
      <c r="A156" s="9">
        <v>2007</v>
      </c>
      <c r="B156" s="3" t="s">
        <v>1588</v>
      </c>
      <c r="C156" s="4">
        <v>19133</v>
      </c>
      <c r="D156" s="4">
        <v>66</v>
      </c>
      <c r="E156" s="4">
        <v>5873</v>
      </c>
      <c r="F156" s="4">
        <v>7206</v>
      </c>
      <c r="G156" s="4">
        <v>2562</v>
      </c>
      <c r="H156" s="4">
        <v>2770</v>
      </c>
      <c r="I156" s="4">
        <v>656</v>
      </c>
      <c r="M156">
        <v>2002</v>
      </c>
      <c r="N156" s="7" t="s">
        <v>1579</v>
      </c>
      <c r="O156" s="8">
        <v>13498</v>
      </c>
      <c r="P156" s="8">
        <v>13</v>
      </c>
      <c r="Q156" s="8">
        <v>1689</v>
      </c>
      <c r="R156" s="8">
        <v>6207</v>
      </c>
      <c r="S156" s="8">
        <v>2911</v>
      </c>
      <c r="T156" s="8">
        <v>2365</v>
      </c>
      <c r="U156" s="8">
        <v>313</v>
      </c>
    </row>
    <row r="157" spans="1:21" x14ac:dyDescent="0.2">
      <c r="A157" s="9">
        <v>2006</v>
      </c>
      <c r="B157" s="3" t="s">
        <v>1588</v>
      </c>
      <c r="C157" s="18">
        <f>ROUND(O157*350566/393740,0)</f>
        <v>7900</v>
      </c>
      <c r="D157" s="18">
        <f>ROUND(P157*350566/393740,0)</f>
        <v>50</v>
      </c>
      <c r="E157" s="18">
        <f>C157-D157-SUM(F157:I157)</f>
        <v>1106</v>
      </c>
      <c r="F157" s="18">
        <f>ROUND(R157*350566/393740,0)</f>
        <v>3483</v>
      </c>
      <c r="G157" s="18">
        <f>ROUND(S157*350566/393740,0)</f>
        <v>1937</v>
      </c>
      <c r="H157" s="18">
        <f>ROUND(T157*350566/393740,0)</f>
        <v>938</v>
      </c>
      <c r="I157" s="18">
        <f>ROUND(U157*350566/393740,0)</f>
        <v>386</v>
      </c>
      <c r="M157">
        <v>2002</v>
      </c>
      <c r="N157" s="7" t="s">
        <v>1573</v>
      </c>
      <c r="O157" s="8">
        <v>8873</v>
      </c>
      <c r="P157" s="8">
        <v>56</v>
      </c>
      <c r="Q157" s="8">
        <v>1242</v>
      </c>
      <c r="R157" s="8">
        <v>3912</v>
      </c>
      <c r="S157" s="8">
        <v>2175</v>
      </c>
      <c r="T157" s="8">
        <v>1054</v>
      </c>
      <c r="U157" s="8">
        <v>434</v>
      </c>
    </row>
    <row r="158" spans="1:21" x14ac:dyDescent="0.2">
      <c r="A158" s="9">
        <v>2005</v>
      </c>
      <c r="B158" s="3" t="s">
        <v>1588</v>
      </c>
      <c r="C158" s="18">
        <f>ROUND(O158*347709/390157,0)</f>
        <v>13494</v>
      </c>
      <c r="D158" s="18">
        <f>ROUND(P158*347709/390157,0)</f>
        <v>788</v>
      </c>
      <c r="E158" s="18">
        <f>C158-D158-SUM(F158:I158)</f>
        <v>4609</v>
      </c>
      <c r="F158" s="18">
        <f>ROUND(R158*347709/390157,0)</f>
        <v>7348</v>
      </c>
      <c r="G158" s="18">
        <f>ROUND(S158*347709/390157,0)</f>
        <v>439</v>
      </c>
      <c r="H158" s="18">
        <f>ROUND(T158*347709/390157,0)</f>
        <v>234</v>
      </c>
      <c r="I158" s="18">
        <f>ROUND(U158*347709/390157,0)</f>
        <v>76</v>
      </c>
      <c r="M158">
        <v>2002</v>
      </c>
      <c r="N158" s="7" t="s">
        <v>1580</v>
      </c>
      <c r="O158" s="8">
        <v>15141</v>
      </c>
      <c r="P158" s="8">
        <v>884</v>
      </c>
      <c r="Q158" s="8">
        <v>5171</v>
      </c>
      <c r="R158" s="8">
        <v>8245</v>
      </c>
      <c r="S158" s="8">
        <v>493</v>
      </c>
      <c r="T158" s="8">
        <v>263</v>
      </c>
      <c r="U158" s="8">
        <v>85</v>
      </c>
    </row>
    <row r="159" spans="1:21" x14ac:dyDescent="0.2">
      <c r="A159" s="9">
        <v>2004</v>
      </c>
      <c r="B159" s="20" t="s">
        <v>1588</v>
      </c>
      <c r="C159" s="19">
        <v>20457</v>
      </c>
      <c r="D159" s="19">
        <v>93</v>
      </c>
      <c r="E159" s="19">
        <v>4588</v>
      </c>
      <c r="F159" s="19">
        <v>12178</v>
      </c>
      <c r="G159" s="19">
        <v>2085</v>
      </c>
      <c r="H159" s="19">
        <v>1288</v>
      </c>
      <c r="I159" s="19">
        <v>225</v>
      </c>
      <c r="M159">
        <v>2002</v>
      </c>
      <c r="N159" s="7" t="s">
        <v>1575</v>
      </c>
      <c r="O159" s="8">
        <v>8993</v>
      </c>
      <c r="P159" s="8">
        <v>41</v>
      </c>
      <c r="Q159" s="8">
        <v>2507</v>
      </c>
      <c r="R159" s="8">
        <v>4525</v>
      </c>
      <c r="S159" s="8">
        <v>1212</v>
      </c>
      <c r="T159" s="8">
        <v>536</v>
      </c>
      <c r="U159" s="8">
        <v>172</v>
      </c>
    </row>
    <row r="160" spans="1:21" x14ac:dyDescent="0.2">
      <c r="A160" s="9">
        <v>2003</v>
      </c>
      <c r="B160" s="20" t="s">
        <v>1588</v>
      </c>
      <c r="C160" s="19">
        <v>20258</v>
      </c>
      <c r="D160" s="19">
        <v>88</v>
      </c>
      <c r="E160" s="19">
        <v>4409</v>
      </c>
      <c r="F160" s="19">
        <v>12178</v>
      </c>
      <c r="G160" s="19">
        <v>2085</v>
      </c>
      <c r="H160" s="19">
        <v>1289</v>
      </c>
      <c r="I160" s="19">
        <v>209</v>
      </c>
      <c r="M160">
        <v>2002</v>
      </c>
      <c r="N160" s="7" t="s">
        <v>1581</v>
      </c>
      <c r="O160" s="8">
        <v>13143</v>
      </c>
      <c r="P160" s="8">
        <v>47</v>
      </c>
      <c r="Q160" s="8">
        <v>3292</v>
      </c>
      <c r="R160" s="8">
        <v>6812</v>
      </c>
      <c r="S160" s="8">
        <v>1972</v>
      </c>
      <c r="T160" s="8">
        <v>831</v>
      </c>
      <c r="U160" s="8">
        <v>189</v>
      </c>
    </row>
    <row r="161" spans="1:21" x14ac:dyDescent="0.2">
      <c r="A161" s="9">
        <v>2002</v>
      </c>
      <c r="B161" s="20" t="s">
        <v>1588</v>
      </c>
      <c r="C161" s="19">
        <v>20222</v>
      </c>
      <c r="D161" s="19">
        <v>135</v>
      </c>
      <c r="E161" s="19">
        <v>4191</v>
      </c>
      <c r="F161" s="19">
        <v>11325</v>
      </c>
      <c r="G161" s="19">
        <v>2731</v>
      </c>
      <c r="H161" s="19">
        <v>1583</v>
      </c>
      <c r="I161" s="19">
        <v>257</v>
      </c>
      <c r="M161">
        <v>2002</v>
      </c>
      <c r="N161" s="7" t="s">
        <v>1571</v>
      </c>
      <c r="O161" s="8">
        <v>3205</v>
      </c>
      <c r="P161" s="8">
        <v>21</v>
      </c>
      <c r="Q161" s="8">
        <v>606</v>
      </c>
      <c r="R161" s="8">
        <v>1608</v>
      </c>
      <c r="S161" s="8">
        <v>535</v>
      </c>
      <c r="T161" s="8">
        <v>300</v>
      </c>
      <c r="U161" s="8">
        <v>135</v>
      </c>
    </row>
    <row r="162" spans="1:21" x14ac:dyDescent="0.2">
      <c r="A162" s="9">
        <v>2001</v>
      </c>
      <c r="B162" s="20" t="s">
        <v>1588</v>
      </c>
      <c r="C162" s="19">
        <v>22977</v>
      </c>
      <c r="D162" s="19">
        <v>78</v>
      </c>
      <c r="E162" s="19">
        <v>3613</v>
      </c>
      <c r="F162" s="19">
        <v>12505</v>
      </c>
      <c r="G162" s="19">
        <v>2861</v>
      </c>
      <c r="H162" s="19">
        <v>3255</v>
      </c>
      <c r="I162" s="19">
        <v>665</v>
      </c>
      <c r="M162">
        <v>2002</v>
      </c>
      <c r="N162" s="7" t="s">
        <v>1582</v>
      </c>
      <c r="O162" s="8">
        <v>14709</v>
      </c>
      <c r="P162" s="8">
        <v>65</v>
      </c>
      <c r="Q162" s="8">
        <v>4010</v>
      </c>
      <c r="R162" s="8">
        <v>7662</v>
      </c>
      <c r="S162" s="8">
        <v>1634</v>
      </c>
      <c r="T162" s="8">
        <v>1079</v>
      </c>
      <c r="U162" s="8">
        <v>259</v>
      </c>
    </row>
    <row r="163" spans="1:21" x14ac:dyDescent="0.2">
      <c r="A163" s="9">
        <v>2000</v>
      </c>
      <c r="B163" s="20" t="s">
        <v>1588</v>
      </c>
      <c r="C163" s="19">
        <v>20820</v>
      </c>
      <c r="D163" s="19">
        <v>153</v>
      </c>
      <c r="E163" s="19">
        <v>1925</v>
      </c>
      <c r="F163" s="19">
        <v>9957</v>
      </c>
      <c r="G163" s="19">
        <v>4276</v>
      </c>
      <c r="H163" s="19">
        <v>3579</v>
      </c>
      <c r="I163" s="19">
        <v>930</v>
      </c>
      <c r="M163">
        <v>2002</v>
      </c>
      <c r="N163" s="7" t="s">
        <v>1583</v>
      </c>
      <c r="O163" s="8">
        <v>17188</v>
      </c>
      <c r="P163" s="8">
        <v>53</v>
      </c>
      <c r="Q163" s="8">
        <v>3130</v>
      </c>
      <c r="R163" s="8">
        <v>7526</v>
      </c>
      <c r="S163" s="8">
        <v>2946</v>
      </c>
      <c r="T163" s="8">
        <v>3029</v>
      </c>
      <c r="U163" s="8">
        <v>504</v>
      </c>
    </row>
    <row r="164" spans="1:21" x14ac:dyDescent="0.2">
      <c r="A164" s="9">
        <v>1996</v>
      </c>
      <c r="B164" s="20" t="s">
        <v>1588</v>
      </c>
      <c r="C164" s="19">
        <v>19155</v>
      </c>
      <c r="D164" s="19">
        <v>151</v>
      </c>
      <c r="E164" s="19">
        <v>890</v>
      </c>
      <c r="F164" s="19">
        <v>7080</v>
      </c>
      <c r="G164" s="19">
        <v>4030</v>
      </c>
      <c r="H164" s="19">
        <v>5005</v>
      </c>
      <c r="I164" s="19">
        <v>1999</v>
      </c>
      <c r="M164">
        <v>2002</v>
      </c>
      <c r="N164" s="7" t="s">
        <v>1584</v>
      </c>
      <c r="O164" s="8">
        <v>12197</v>
      </c>
      <c r="P164" s="8">
        <v>24</v>
      </c>
      <c r="Q164" s="8">
        <v>2416</v>
      </c>
      <c r="R164" s="8">
        <v>5995</v>
      </c>
      <c r="S164" s="8">
        <v>2360</v>
      </c>
      <c r="T164" s="8">
        <v>1155</v>
      </c>
      <c r="U164" s="8">
        <v>247</v>
      </c>
    </row>
    <row r="165" spans="1:21" x14ac:dyDescent="0.2">
      <c r="A165" s="9">
        <v>2007</v>
      </c>
      <c r="B165" s="3" t="s">
        <v>1583</v>
      </c>
      <c r="C165" s="4">
        <v>17408</v>
      </c>
      <c r="D165" s="4">
        <v>286</v>
      </c>
      <c r="E165" s="4">
        <v>10341</v>
      </c>
      <c r="F165" s="4">
        <v>4220</v>
      </c>
      <c r="G165" s="4">
        <v>1108</v>
      </c>
      <c r="H165" s="4">
        <v>1239</v>
      </c>
      <c r="I165" s="4">
        <v>2141</v>
      </c>
      <c r="M165">
        <v>2002</v>
      </c>
      <c r="N165" s="7" t="s">
        <v>1585</v>
      </c>
      <c r="O165" s="8">
        <v>8435</v>
      </c>
      <c r="P165" s="8">
        <v>36</v>
      </c>
      <c r="Q165" s="8">
        <v>1966</v>
      </c>
      <c r="R165" s="8">
        <v>3491</v>
      </c>
      <c r="S165" s="8">
        <v>1392</v>
      </c>
      <c r="T165" s="8">
        <v>1265</v>
      </c>
      <c r="U165" s="8">
        <v>285</v>
      </c>
    </row>
    <row r="166" spans="1:21" x14ac:dyDescent="0.2">
      <c r="A166" s="9">
        <v>2006</v>
      </c>
      <c r="B166" s="3" t="s">
        <v>1583</v>
      </c>
      <c r="C166" s="18">
        <f>ROUND(O166*350566/393740,0)</f>
        <v>9476</v>
      </c>
      <c r="D166" s="18">
        <f>ROUND(P166*350566/393740,0)</f>
        <v>19</v>
      </c>
      <c r="E166" s="18">
        <f>C166-D166-SUM(F166:I166)</f>
        <v>1398</v>
      </c>
      <c r="F166" s="18">
        <f>ROUND(R166*350566/393740,0)</f>
        <v>4757</v>
      </c>
      <c r="G166" s="18">
        <f>ROUND(S166*350566/393740,0)</f>
        <v>1839</v>
      </c>
      <c r="H166" s="18">
        <f>ROUND(T166*350566/393740,0)</f>
        <v>1106</v>
      </c>
      <c r="I166" s="18">
        <f>ROUND(U166*350566/393740,0)</f>
        <v>357</v>
      </c>
      <c r="M166">
        <v>2002</v>
      </c>
      <c r="N166" s="7" t="s">
        <v>1586</v>
      </c>
      <c r="O166" s="8">
        <v>10643</v>
      </c>
      <c r="P166" s="8">
        <v>21</v>
      </c>
      <c r="Q166" s="8">
        <v>1570</v>
      </c>
      <c r="R166" s="8">
        <v>5343</v>
      </c>
      <c r="S166" s="8">
        <v>2066</v>
      </c>
      <c r="T166" s="8">
        <v>1242</v>
      </c>
      <c r="U166" s="8">
        <v>401</v>
      </c>
    </row>
    <row r="167" spans="1:21" x14ac:dyDescent="0.2">
      <c r="A167" s="9">
        <v>2005</v>
      </c>
      <c r="B167" s="3" t="s">
        <v>1583</v>
      </c>
      <c r="C167" s="18">
        <f>ROUND(O167*347709/390157,0)</f>
        <v>22086</v>
      </c>
      <c r="D167" s="18">
        <f>ROUND(P167*347709/390157,0)</f>
        <v>96</v>
      </c>
      <c r="E167" s="18">
        <f>C167-D167-SUM(F167:I167)</f>
        <v>5095</v>
      </c>
      <c r="F167" s="18">
        <f>ROUND(R167*347709/390157,0)</f>
        <v>9966</v>
      </c>
      <c r="G167" s="18">
        <f>ROUND(S167*347709/390157,0)</f>
        <v>4092</v>
      </c>
      <c r="H167" s="18">
        <f>ROUND(T167*347709/390157,0)</f>
        <v>1987</v>
      </c>
      <c r="I167" s="18">
        <f>ROUND(U167*347709/390157,0)</f>
        <v>850</v>
      </c>
      <c r="M167">
        <v>2002</v>
      </c>
      <c r="N167" s="7" t="s">
        <v>1587</v>
      </c>
      <c r="O167" s="8">
        <v>24782</v>
      </c>
      <c r="P167" s="8">
        <v>108</v>
      </c>
      <c r="Q167" s="8">
        <v>5715</v>
      </c>
      <c r="R167" s="8">
        <v>11183</v>
      </c>
      <c r="S167" s="8">
        <v>4592</v>
      </c>
      <c r="T167" s="8">
        <v>2230</v>
      </c>
      <c r="U167" s="8">
        <v>954</v>
      </c>
    </row>
    <row r="168" spans="1:21" x14ac:dyDescent="0.2">
      <c r="A168" s="9">
        <v>2004</v>
      </c>
      <c r="B168" s="20" t="s">
        <v>1583</v>
      </c>
      <c r="C168" s="19">
        <v>17075</v>
      </c>
      <c r="D168" s="19">
        <v>98</v>
      </c>
      <c r="E168" s="19">
        <v>6446</v>
      </c>
      <c r="F168" s="19">
        <v>6494</v>
      </c>
      <c r="G168" s="19">
        <v>1782</v>
      </c>
      <c r="H168" s="19">
        <v>1888</v>
      </c>
      <c r="I168" s="19">
        <v>367</v>
      </c>
      <c r="M168">
        <v>2002</v>
      </c>
      <c r="N168" s="7" t="s">
        <v>1588</v>
      </c>
      <c r="O168" s="8">
        <v>20222</v>
      </c>
      <c r="P168" s="8">
        <v>135</v>
      </c>
      <c r="Q168" s="8">
        <v>4191</v>
      </c>
      <c r="R168" s="8">
        <v>11325</v>
      </c>
      <c r="S168" s="8">
        <v>2731</v>
      </c>
      <c r="T168" s="8">
        <v>1583</v>
      </c>
      <c r="U168" s="8">
        <v>257</v>
      </c>
    </row>
    <row r="169" spans="1:21" x14ac:dyDescent="0.2">
      <c r="A169" s="9">
        <v>2003</v>
      </c>
      <c r="B169" s="20" t="s">
        <v>1583</v>
      </c>
      <c r="C169" s="19">
        <v>17114</v>
      </c>
      <c r="D169" s="19">
        <v>79</v>
      </c>
      <c r="E169" s="19">
        <v>4394</v>
      </c>
      <c r="F169" s="19">
        <v>7681</v>
      </c>
      <c r="G169" s="19">
        <v>2149</v>
      </c>
      <c r="H169" s="19">
        <v>2399</v>
      </c>
      <c r="I169" s="19">
        <v>412</v>
      </c>
      <c r="M169">
        <v>2002</v>
      </c>
      <c r="N169" s="7" t="s">
        <v>1589</v>
      </c>
      <c r="O169" s="8">
        <v>23368</v>
      </c>
      <c r="P169" s="8">
        <v>108</v>
      </c>
      <c r="Q169" s="8">
        <v>2344</v>
      </c>
      <c r="R169" s="8">
        <v>9857</v>
      </c>
      <c r="S169" s="8">
        <v>5016</v>
      </c>
      <c r="T169" s="8">
        <v>6035</v>
      </c>
      <c r="U169" s="8">
        <v>8</v>
      </c>
    </row>
    <row r="170" spans="1:21" x14ac:dyDescent="0.2">
      <c r="A170" s="9">
        <v>2002</v>
      </c>
      <c r="B170" s="20" t="s">
        <v>1583</v>
      </c>
      <c r="C170" s="19">
        <v>17188</v>
      </c>
      <c r="D170" s="19">
        <v>53</v>
      </c>
      <c r="E170" s="19">
        <v>3130</v>
      </c>
      <c r="F170" s="19">
        <v>7526</v>
      </c>
      <c r="G170" s="19">
        <v>2946</v>
      </c>
      <c r="H170" s="19">
        <v>3029</v>
      </c>
      <c r="I170" s="19">
        <v>504</v>
      </c>
      <c r="M170">
        <v>2002</v>
      </c>
      <c r="N170" s="7" t="s">
        <v>1590</v>
      </c>
      <c r="O170" s="8">
        <v>14854</v>
      </c>
      <c r="P170" s="8">
        <v>51</v>
      </c>
      <c r="Q170" s="8">
        <v>2249</v>
      </c>
      <c r="R170" s="8">
        <v>9104</v>
      </c>
      <c r="S170" s="8">
        <v>2014</v>
      </c>
      <c r="T170" s="8">
        <v>1114</v>
      </c>
      <c r="U170" s="8">
        <v>322</v>
      </c>
    </row>
    <row r="171" spans="1:21" x14ac:dyDescent="0.2">
      <c r="A171" s="9">
        <v>2001</v>
      </c>
      <c r="B171" s="20" t="s">
        <v>1583</v>
      </c>
      <c r="C171" s="19">
        <v>19861</v>
      </c>
      <c r="D171" s="19">
        <v>47</v>
      </c>
      <c r="E171" s="19">
        <v>2495</v>
      </c>
      <c r="F171" s="19">
        <v>7591</v>
      </c>
      <c r="G171" s="19">
        <v>4064</v>
      </c>
      <c r="H171" s="19">
        <v>4378</v>
      </c>
      <c r="I171" s="19">
        <v>1286</v>
      </c>
      <c r="M171">
        <v>2002</v>
      </c>
      <c r="N171" s="7" t="s">
        <v>1591</v>
      </c>
      <c r="O171" s="8">
        <v>23246</v>
      </c>
      <c r="P171" s="8">
        <v>434</v>
      </c>
      <c r="Q171" s="8">
        <v>3974</v>
      </c>
      <c r="R171" s="8">
        <v>12937</v>
      </c>
      <c r="S171" s="8">
        <v>3639</v>
      </c>
      <c r="T171" s="8">
        <v>1848</v>
      </c>
      <c r="U171" s="8">
        <v>414</v>
      </c>
    </row>
    <row r="172" spans="1:21" x14ac:dyDescent="0.2">
      <c r="A172" s="9">
        <v>2000</v>
      </c>
      <c r="B172" s="20" t="s">
        <v>1583</v>
      </c>
      <c r="C172" s="19">
        <v>17497</v>
      </c>
      <c r="D172" s="19">
        <v>40</v>
      </c>
      <c r="E172" s="19">
        <v>2145</v>
      </c>
      <c r="F172" s="19">
        <v>6915</v>
      </c>
      <c r="G172" s="19">
        <v>4246</v>
      </c>
      <c r="H172" s="19">
        <v>3389</v>
      </c>
      <c r="I172" s="19">
        <v>762</v>
      </c>
      <c r="M172">
        <v>2002</v>
      </c>
      <c r="N172" s="7" t="s">
        <v>1592</v>
      </c>
      <c r="O172" s="8">
        <v>8223</v>
      </c>
      <c r="P172" s="8">
        <v>20</v>
      </c>
      <c r="Q172" s="8">
        <v>1814</v>
      </c>
      <c r="R172" s="8">
        <v>4561</v>
      </c>
      <c r="S172" s="8">
        <v>780</v>
      </c>
      <c r="T172" s="8">
        <v>795</v>
      </c>
      <c r="U172" s="8">
        <v>253</v>
      </c>
    </row>
    <row r="173" spans="1:21" x14ac:dyDescent="0.2">
      <c r="A173" s="9">
        <v>1996</v>
      </c>
      <c r="B173" s="20" t="s">
        <v>1583</v>
      </c>
      <c r="C173" s="19">
        <v>12794</v>
      </c>
      <c r="D173" s="19">
        <v>8</v>
      </c>
      <c r="E173" s="19">
        <v>933</v>
      </c>
      <c r="F173" s="19">
        <v>3698</v>
      </c>
      <c r="G173" s="19">
        <v>3827</v>
      </c>
      <c r="H173" s="19">
        <v>3326</v>
      </c>
      <c r="I173" s="19">
        <v>1002</v>
      </c>
      <c r="M173">
        <v>2002</v>
      </c>
      <c r="N173" s="7" t="s">
        <v>1593</v>
      </c>
      <c r="O173" s="8">
        <v>4405</v>
      </c>
      <c r="P173" s="8">
        <v>82</v>
      </c>
      <c r="Q173" s="8">
        <v>273</v>
      </c>
      <c r="R173" s="8">
        <v>1582</v>
      </c>
      <c r="S173" s="8">
        <v>715</v>
      </c>
      <c r="T173" s="8">
        <v>1282</v>
      </c>
      <c r="U173" s="8">
        <v>471</v>
      </c>
    </row>
    <row r="174" spans="1:21" x14ac:dyDescent="0.2">
      <c r="A174" s="9">
        <v>2007</v>
      </c>
      <c r="B174" s="3" t="s">
        <v>1593</v>
      </c>
      <c r="C174" s="4">
        <v>3394</v>
      </c>
      <c r="D174" s="4">
        <v>75</v>
      </c>
      <c r="E174" s="4">
        <v>556</v>
      </c>
      <c r="F174" s="4">
        <v>1999</v>
      </c>
      <c r="G174" s="4">
        <v>163</v>
      </c>
      <c r="H174" s="4">
        <v>472</v>
      </c>
      <c r="I174" s="4">
        <v>129</v>
      </c>
      <c r="M174">
        <v>2002</v>
      </c>
      <c r="N174" s="7" t="s">
        <v>1594</v>
      </c>
      <c r="O174" s="8">
        <v>5161</v>
      </c>
      <c r="P174" s="8">
        <v>52</v>
      </c>
      <c r="Q174" s="8">
        <v>1625</v>
      </c>
      <c r="R174" s="8">
        <v>2356</v>
      </c>
      <c r="S174" s="8">
        <v>702</v>
      </c>
      <c r="T174" s="8">
        <v>364</v>
      </c>
      <c r="U174" s="8">
        <v>62</v>
      </c>
    </row>
    <row r="175" spans="1:21" x14ac:dyDescent="0.2">
      <c r="A175" s="9">
        <v>2006</v>
      </c>
      <c r="B175" s="3" t="s">
        <v>1593</v>
      </c>
      <c r="C175" s="18">
        <f>ROUND(O175*350566/393740,0)</f>
        <v>18017</v>
      </c>
      <c r="D175" s="18">
        <f>ROUND(P175*350566/393740,0)</f>
        <v>33</v>
      </c>
      <c r="E175" s="18">
        <f>C175-D175-SUM(F175:I175)</f>
        <v>2755</v>
      </c>
      <c r="F175" s="18">
        <f>ROUND(R175*350566/393740,0)</f>
        <v>8449</v>
      </c>
      <c r="G175" s="18">
        <f>ROUND(S175*350566/393740,0)</f>
        <v>4524</v>
      </c>
      <c r="H175" s="18">
        <f>ROUND(T175*350566/393740,0)</f>
        <v>1766</v>
      </c>
      <c r="I175" s="18">
        <f>ROUND(U175*350566/393740,0)</f>
        <v>490</v>
      </c>
      <c r="M175">
        <v>2002</v>
      </c>
      <c r="N175" s="7" t="s">
        <v>1576</v>
      </c>
      <c r="O175" s="8">
        <v>20236</v>
      </c>
      <c r="P175" s="8">
        <v>37</v>
      </c>
      <c r="Q175" s="8">
        <v>3095</v>
      </c>
      <c r="R175" s="8">
        <v>9490</v>
      </c>
      <c r="S175" s="8">
        <v>5081</v>
      </c>
      <c r="T175" s="8">
        <v>1983</v>
      </c>
      <c r="U175" s="8">
        <v>550</v>
      </c>
    </row>
    <row r="176" spans="1:21" x14ac:dyDescent="0.2">
      <c r="A176" s="9">
        <v>2005</v>
      </c>
      <c r="B176" s="3" t="s">
        <v>1593</v>
      </c>
      <c r="C176" s="18">
        <f>ROUND(O176*347709/390157,0)</f>
        <v>5345</v>
      </c>
      <c r="D176" s="18">
        <f>ROUND(P176*347709/390157,0)</f>
        <v>3</v>
      </c>
      <c r="E176" s="18">
        <f>C176-D176-SUM(F176:I176)</f>
        <v>517</v>
      </c>
      <c r="F176" s="18">
        <f>ROUND(R176*347709/390157,0)</f>
        <v>2208</v>
      </c>
      <c r="G176" s="18">
        <f>ROUND(S176*347709/390157,0)</f>
        <v>1717</v>
      </c>
      <c r="H176" s="18">
        <f>ROUND(T176*347709/390157,0)</f>
        <v>602</v>
      </c>
      <c r="I176" s="18">
        <f>ROUND(U176*347709/390157,0)</f>
        <v>298</v>
      </c>
      <c r="M176">
        <v>2002</v>
      </c>
      <c r="N176" s="7" t="s">
        <v>1595</v>
      </c>
      <c r="O176" s="8">
        <v>5997</v>
      </c>
      <c r="P176" s="8">
        <v>3</v>
      </c>
      <c r="Q176" s="8">
        <v>580</v>
      </c>
      <c r="R176" s="8">
        <v>2478</v>
      </c>
      <c r="S176" s="8">
        <v>1927</v>
      </c>
      <c r="T176" s="8">
        <v>675</v>
      </c>
      <c r="U176" s="8">
        <v>334</v>
      </c>
    </row>
    <row r="177" spans="1:21" x14ac:dyDescent="0.2">
      <c r="A177" s="9">
        <v>2004</v>
      </c>
      <c r="B177" s="20" t="s">
        <v>1593</v>
      </c>
      <c r="C177" s="19">
        <v>3532</v>
      </c>
      <c r="D177" s="19">
        <v>83</v>
      </c>
      <c r="E177" s="19">
        <v>357</v>
      </c>
      <c r="F177" s="19">
        <v>1458</v>
      </c>
      <c r="G177" s="19">
        <v>433</v>
      </c>
      <c r="H177" s="19">
        <v>935</v>
      </c>
      <c r="I177" s="19">
        <v>266</v>
      </c>
      <c r="M177">
        <v>2002</v>
      </c>
      <c r="N177" s="7" t="s">
        <v>1572</v>
      </c>
      <c r="O177" s="8">
        <v>11830</v>
      </c>
      <c r="P177" s="8">
        <v>13</v>
      </c>
      <c r="Q177" s="8">
        <v>1158</v>
      </c>
      <c r="R177" s="8">
        <v>4586</v>
      </c>
      <c r="S177" s="8">
        <v>3910</v>
      </c>
      <c r="T177" s="8">
        <v>1508</v>
      </c>
      <c r="U177" s="8">
        <v>655</v>
      </c>
    </row>
    <row r="178" spans="1:21" x14ac:dyDescent="0.2">
      <c r="A178" s="9">
        <v>2003</v>
      </c>
      <c r="B178" s="20" t="s">
        <v>1593</v>
      </c>
      <c r="C178" s="19">
        <v>3694</v>
      </c>
      <c r="D178" s="19">
        <v>77</v>
      </c>
      <c r="E178" s="19">
        <v>297</v>
      </c>
      <c r="F178" s="19">
        <v>1540</v>
      </c>
      <c r="G178" s="19">
        <v>551</v>
      </c>
      <c r="H178" s="19">
        <v>947</v>
      </c>
      <c r="I178" s="19">
        <v>282</v>
      </c>
      <c r="M178">
        <v>2002</v>
      </c>
      <c r="N178" s="7" t="s">
        <v>1599</v>
      </c>
      <c r="O178" s="8">
        <v>11787</v>
      </c>
      <c r="P178" s="8">
        <v>76</v>
      </c>
      <c r="Q178" s="8">
        <v>1903</v>
      </c>
      <c r="R178" s="8">
        <v>6112</v>
      </c>
      <c r="S178" s="8">
        <v>2359</v>
      </c>
      <c r="T178" s="8">
        <v>913</v>
      </c>
      <c r="U178" s="8">
        <v>424</v>
      </c>
    </row>
    <row r="179" spans="1:21" x14ac:dyDescent="0.2">
      <c r="A179" s="9">
        <v>2002</v>
      </c>
      <c r="B179" s="20" t="s">
        <v>1593</v>
      </c>
      <c r="C179" s="19">
        <v>4405</v>
      </c>
      <c r="D179" s="19">
        <v>82</v>
      </c>
      <c r="E179" s="19">
        <v>273</v>
      </c>
      <c r="F179" s="19">
        <v>1582</v>
      </c>
      <c r="G179" s="19">
        <v>715</v>
      </c>
      <c r="H179" s="19">
        <v>1282</v>
      </c>
      <c r="I179" s="19">
        <v>471</v>
      </c>
      <c r="M179">
        <v>2002</v>
      </c>
      <c r="N179" s="7" t="s">
        <v>1600</v>
      </c>
      <c r="O179" s="8">
        <v>6575</v>
      </c>
      <c r="P179" s="8">
        <v>17</v>
      </c>
      <c r="Q179" s="8">
        <v>1062</v>
      </c>
      <c r="R179" s="8">
        <v>3283</v>
      </c>
      <c r="S179" s="8">
        <v>1109</v>
      </c>
      <c r="T179" s="8">
        <v>776</v>
      </c>
      <c r="U179" s="8">
        <v>328</v>
      </c>
    </row>
    <row r="180" spans="1:21" x14ac:dyDescent="0.2">
      <c r="A180" s="9">
        <v>2001</v>
      </c>
      <c r="B180" s="20" t="s">
        <v>1593</v>
      </c>
      <c r="C180" s="19">
        <v>4518</v>
      </c>
      <c r="D180" s="19">
        <v>38</v>
      </c>
      <c r="E180" s="19">
        <v>216</v>
      </c>
      <c r="F180" s="19">
        <v>1253</v>
      </c>
      <c r="G180" s="19">
        <v>758</v>
      </c>
      <c r="H180" s="19">
        <v>1639</v>
      </c>
      <c r="I180" s="19">
        <v>614</v>
      </c>
      <c r="M180">
        <v>2002</v>
      </c>
      <c r="N180" s="7" t="s">
        <v>1601</v>
      </c>
      <c r="O180" s="8">
        <v>1821</v>
      </c>
      <c r="P180" s="8">
        <v>0</v>
      </c>
      <c r="Q180" s="8">
        <v>273</v>
      </c>
      <c r="R180" s="8">
        <v>951</v>
      </c>
      <c r="S180" s="8">
        <v>323</v>
      </c>
      <c r="T180" s="8">
        <v>187</v>
      </c>
      <c r="U180" s="8">
        <v>87</v>
      </c>
    </row>
    <row r="181" spans="1:21" x14ac:dyDescent="0.2">
      <c r="A181" s="9">
        <v>2000</v>
      </c>
      <c r="B181" s="20" t="s">
        <v>1593</v>
      </c>
      <c r="C181" s="19">
        <v>4748</v>
      </c>
      <c r="D181" s="19">
        <v>18</v>
      </c>
      <c r="E181" s="19">
        <v>180</v>
      </c>
      <c r="F181" s="19">
        <v>1264</v>
      </c>
      <c r="G181" s="19">
        <v>695</v>
      </c>
      <c r="H181" s="19">
        <v>1928</v>
      </c>
      <c r="I181" s="19">
        <v>663</v>
      </c>
      <c r="M181">
        <v>2002</v>
      </c>
      <c r="N181" s="7" t="s">
        <v>1602</v>
      </c>
      <c r="O181" s="8">
        <v>1485</v>
      </c>
      <c r="P181" s="8">
        <v>4</v>
      </c>
      <c r="Q181" s="8">
        <v>269</v>
      </c>
      <c r="R181" s="8">
        <v>915</v>
      </c>
      <c r="S181" s="8">
        <v>174</v>
      </c>
      <c r="T181" s="8">
        <v>84</v>
      </c>
      <c r="U181" s="8">
        <v>39</v>
      </c>
    </row>
    <row r="182" spans="1:21" x14ac:dyDescent="0.2">
      <c r="A182" s="9">
        <v>1996</v>
      </c>
      <c r="B182" s="20" t="s">
        <v>1593</v>
      </c>
      <c r="C182" s="19">
        <v>3923</v>
      </c>
      <c r="D182" s="19">
        <v>1</v>
      </c>
      <c r="E182" s="19">
        <v>59</v>
      </c>
      <c r="F182" s="19">
        <v>650</v>
      </c>
      <c r="G182" s="19">
        <v>478</v>
      </c>
      <c r="H182" s="19">
        <v>1771</v>
      </c>
      <c r="I182" s="19">
        <v>964</v>
      </c>
      <c r="M182">
        <v>2002</v>
      </c>
      <c r="N182" s="7" t="s">
        <v>1603</v>
      </c>
      <c r="O182" s="8">
        <v>6609</v>
      </c>
      <c r="P182" s="8">
        <v>4</v>
      </c>
      <c r="Q182" s="8">
        <v>949</v>
      </c>
      <c r="R182" s="8">
        <v>3545</v>
      </c>
      <c r="S182" s="8">
        <v>1262</v>
      </c>
      <c r="T182" s="8">
        <v>664</v>
      </c>
      <c r="U182" s="8">
        <v>185</v>
      </c>
    </row>
    <row r="183" spans="1:21" x14ac:dyDescent="0.2">
      <c r="A183" s="9">
        <v>2007</v>
      </c>
      <c r="B183" s="3" t="s">
        <v>1589</v>
      </c>
      <c r="C183" s="4">
        <v>23598</v>
      </c>
      <c r="D183" s="4">
        <v>386</v>
      </c>
      <c r="E183" s="4">
        <v>10919</v>
      </c>
      <c r="F183" s="4">
        <v>9654</v>
      </c>
      <c r="G183" s="4">
        <v>1402</v>
      </c>
      <c r="H183" s="4">
        <v>1186</v>
      </c>
      <c r="I183" s="4">
        <v>51</v>
      </c>
      <c r="M183">
        <v>2001</v>
      </c>
      <c r="N183" s="5" t="s">
        <v>1574</v>
      </c>
      <c r="O183" s="8">
        <v>6649</v>
      </c>
      <c r="P183" s="8">
        <v>52</v>
      </c>
      <c r="Q183" s="8">
        <v>1816</v>
      </c>
      <c r="R183" s="8">
        <v>2687</v>
      </c>
      <c r="S183" s="8">
        <v>776</v>
      </c>
      <c r="T183" s="8">
        <v>833</v>
      </c>
      <c r="U183" s="8">
        <v>485</v>
      </c>
    </row>
    <row r="184" spans="1:21" x14ac:dyDescent="0.2">
      <c r="A184" s="9">
        <v>2006</v>
      </c>
      <c r="B184" s="3" t="s">
        <v>1589</v>
      </c>
      <c r="C184" s="18">
        <f>ROUND(O184*350566/393740,0)</f>
        <v>4020</v>
      </c>
      <c r="D184" s="18">
        <f>ROUND(P184*350566/393740,0)</f>
        <v>18</v>
      </c>
      <c r="E184" s="18">
        <f>C184-D184-SUM(F184:I184)</f>
        <v>610</v>
      </c>
      <c r="F184" s="18">
        <f>ROUND(R184*350566/393740,0)</f>
        <v>1863</v>
      </c>
      <c r="G184" s="18">
        <f>ROUND(S184*350566/393740,0)</f>
        <v>798</v>
      </c>
      <c r="H184" s="18">
        <f>ROUND(T184*350566/393740,0)</f>
        <v>522</v>
      </c>
      <c r="I184" s="18">
        <f>ROUND(U184*350566/393740,0)</f>
        <v>209</v>
      </c>
      <c r="M184">
        <v>2001</v>
      </c>
      <c r="N184" s="5" t="s">
        <v>1577</v>
      </c>
      <c r="O184" s="8">
        <v>4515</v>
      </c>
      <c r="P184" s="8">
        <v>20</v>
      </c>
      <c r="Q184" s="8">
        <v>686</v>
      </c>
      <c r="R184" s="8">
        <v>2092</v>
      </c>
      <c r="S184" s="8">
        <v>896</v>
      </c>
      <c r="T184" s="8">
        <v>586</v>
      </c>
      <c r="U184" s="8">
        <v>235</v>
      </c>
    </row>
    <row r="185" spans="1:21" x14ac:dyDescent="0.2">
      <c r="A185" s="9">
        <v>2005</v>
      </c>
      <c r="B185" s="3" t="s">
        <v>1589</v>
      </c>
      <c r="C185" s="18">
        <f>ROUND(O185*347709/390157,0)</f>
        <v>3177</v>
      </c>
      <c r="D185" s="18">
        <f>ROUND(P185*347709/390157,0)</f>
        <v>13</v>
      </c>
      <c r="E185" s="18">
        <f>C185-D185-SUM(F185:I185)</f>
        <v>452</v>
      </c>
      <c r="F185" s="18">
        <f>ROUND(R185*347709/390157,0)</f>
        <v>1388</v>
      </c>
      <c r="G185" s="18">
        <f>ROUND(S185*347709/390157,0)</f>
        <v>643</v>
      </c>
      <c r="H185" s="18">
        <f>ROUND(T185*347709/390157,0)</f>
        <v>357</v>
      </c>
      <c r="I185" s="18">
        <f>ROUND(U185*347709/390157,0)</f>
        <v>324</v>
      </c>
      <c r="M185">
        <v>2001</v>
      </c>
      <c r="N185" s="5" t="s">
        <v>1571</v>
      </c>
      <c r="O185" s="8">
        <v>3565</v>
      </c>
      <c r="P185" s="8">
        <v>15</v>
      </c>
      <c r="Q185" s="8">
        <v>505</v>
      </c>
      <c r="R185" s="8">
        <v>1558</v>
      </c>
      <c r="S185" s="8">
        <v>722</v>
      </c>
      <c r="T185" s="8">
        <v>401</v>
      </c>
      <c r="U185" s="8">
        <v>364</v>
      </c>
    </row>
    <row r="186" spans="1:21" x14ac:dyDescent="0.2">
      <c r="A186" s="9">
        <v>2004</v>
      </c>
      <c r="B186" s="20" t="s">
        <v>1589</v>
      </c>
      <c r="C186" s="19">
        <v>23779</v>
      </c>
      <c r="D186" s="19">
        <v>248</v>
      </c>
      <c r="E186" s="19">
        <v>6792</v>
      </c>
      <c r="F186" s="19">
        <v>13090</v>
      </c>
      <c r="G186" s="19">
        <v>1752</v>
      </c>
      <c r="H186" s="19">
        <v>1767</v>
      </c>
      <c r="I186" s="19">
        <v>130</v>
      </c>
      <c r="M186">
        <v>2001</v>
      </c>
      <c r="N186" s="5" t="s">
        <v>1594</v>
      </c>
      <c r="O186" s="8">
        <v>5804</v>
      </c>
      <c r="P186" s="8">
        <v>24</v>
      </c>
      <c r="Q186" s="8">
        <v>1148</v>
      </c>
      <c r="R186" s="8">
        <v>2539</v>
      </c>
      <c r="S186" s="8">
        <v>992</v>
      </c>
      <c r="T186" s="8">
        <v>899</v>
      </c>
      <c r="U186" s="8">
        <v>202</v>
      </c>
    </row>
    <row r="187" spans="1:21" x14ac:dyDescent="0.2">
      <c r="A187" s="9">
        <v>2003</v>
      </c>
      <c r="B187" s="20" t="s">
        <v>1589</v>
      </c>
      <c r="C187" s="19">
        <v>23680</v>
      </c>
      <c r="D187" s="19">
        <v>140</v>
      </c>
      <c r="E187" s="19">
        <v>4551</v>
      </c>
      <c r="F187" s="19">
        <v>12141</v>
      </c>
      <c r="G187" s="19">
        <v>3319</v>
      </c>
      <c r="H187" s="19">
        <v>3297</v>
      </c>
      <c r="I187" s="19">
        <v>232</v>
      </c>
      <c r="M187">
        <v>2001</v>
      </c>
      <c r="N187" s="5" t="s">
        <v>1578</v>
      </c>
      <c r="O187" s="6" t="s">
        <v>386</v>
      </c>
      <c r="P187" s="8">
        <v>34</v>
      </c>
      <c r="Q187" s="8">
        <v>2224</v>
      </c>
      <c r="R187" s="8">
        <v>9146</v>
      </c>
      <c r="S187" s="8">
        <v>6340</v>
      </c>
      <c r="T187" s="8">
        <v>2910</v>
      </c>
      <c r="U187" s="8">
        <v>866</v>
      </c>
    </row>
    <row r="188" spans="1:21" x14ac:dyDescent="0.2">
      <c r="A188" s="9">
        <v>2002</v>
      </c>
      <c r="B188" s="20" t="s">
        <v>1589</v>
      </c>
      <c r="C188" s="19">
        <v>23368</v>
      </c>
      <c r="D188" s="19">
        <v>108</v>
      </c>
      <c r="E188" s="19">
        <v>2344</v>
      </c>
      <c r="F188" s="19">
        <v>9857</v>
      </c>
      <c r="G188" s="19">
        <v>5016</v>
      </c>
      <c r="H188" s="19">
        <v>6035</v>
      </c>
      <c r="I188" s="19">
        <v>8</v>
      </c>
      <c r="M188">
        <v>2001</v>
      </c>
      <c r="N188" s="5" t="s">
        <v>1579</v>
      </c>
      <c r="O188" s="8">
        <v>16758</v>
      </c>
      <c r="P188" s="8">
        <v>22</v>
      </c>
      <c r="Q188" s="8">
        <v>1377</v>
      </c>
      <c r="R188" s="8">
        <v>6274</v>
      </c>
      <c r="S188" s="8">
        <v>3759</v>
      </c>
      <c r="T188" s="8">
        <v>4065</v>
      </c>
      <c r="U188" s="8">
        <v>1261</v>
      </c>
    </row>
    <row r="189" spans="1:21" x14ac:dyDescent="0.2">
      <c r="A189" s="9">
        <v>2001</v>
      </c>
      <c r="B189" s="20" t="s">
        <v>1589</v>
      </c>
      <c r="C189" s="19">
        <v>22261</v>
      </c>
      <c r="D189" s="19">
        <v>85</v>
      </c>
      <c r="E189" s="19">
        <v>1737</v>
      </c>
      <c r="F189" s="19">
        <v>9928</v>
      </c>
      <c r="G189" s="19">
        <v>5049</v>
      </c>
      <c r="H189" s="19">
        <v>5462</v>
      </c>
      <c r="I189" s="20"/>
      <c r="M189">
        <v>2001</v>
      </c>
      <c r="N189" s="5" t="s">
        <v>1573</v>
      </c>
      <c r="O189" s="8">
        <v>14610</v>
      </c>
      <c r="P189" s="8">
        <v>22</v>
      </c>
      <c r="Q189" s="6" t="s">
        <v>388</v>
      </c>
      <c r="R189" s="8">
        <v>5079</v>
      </c>
      <c r="S189" s="8">
        <v>3843</v>
      </c>
      <c r="T189" s="8">
        <v>3545</v>
      </c>
      <c r="U189" s="8">
        <v>941</v>
      </c>
    </row>
    <row r="190" spans="1:21" x14ac:dyDescent="0.2">
      <c r="A190" s="9">
        <v>2000</v>
      </c>
      <c r="B190" s="20" t="s">
        <v>1589</v>
      </c>
      <c r="C190" s="19">
        <v>24687</v>
      </c>
      <c r="D190" s="19">
        <v>80</v>
      </c>
      <c r="E190" s="19">
        <v>2104</v>
      </c>
      <c r="F190" s="19">
        <v>10506</v>
      </c>
      <c r="G190" s="19">
        <v>5339</v>
      </c>
      <c r="H190" s="19">
        <v>4857</v>
      </c>
      <c r="I190" s="19">
        <v>1801</v>
      </c>
      <c r="M190">
        <v>2001</v>
      </c>
      <c r="N190" s="5" t="s">
        <v>1580</v>
      </c>
      <c r="O190" s="8">
        <v>16177</v>
      </c>
      <c r="P190" s="8">
        <v>402</v>
      </c>
      <c r="Q190" s="8">
        <v>4412</v>
      </c>
      <c r="R190" s="8">
        <v>9720</v>
      </c>
      <c r="S190" s="8">
        <v>894</v>
      </c>
      <c r="T190" s="8">
        <v>522</v>
      </c>
      <c r="U190" s="8">
        <v>227</v>
      </c>
    </row>
    <row r="191" spans="1:21" x14ac:dyDescent="0.2">
      <c r="A191" s="9">
        <v>1996</v>
      </c>
      <c r="B191" s="20" t="s">
        <v>1589</v>
      </c>
      <c r="C191" s="19">
        <v>20756</v>
      </c>
      <c r="D191" s="19">
        <v>4</v>
      </c>
      <c r="E191" s="19">
        <v>310</v>
      </c>
      <c r="F191" s="19">
        <v>4826</v>
      </c>
      <c r="G191" s="19">
        <v>6395</v>
      </c>
      <c r="H191" s="19">
        <v>6799</v>
      </c>
      <c r="I191" s="19">
        <v>2422</v>
      </c>
      <c r="M191">
        <v>2001</v>
      </c>
      <c r="N191" s="5" t="s">
        <v>1575</v>
      </c>
      <c r="O191" s="8">
        <v>10095</v>
      </c>
      <c r="P191" s="8">
        <v>36</v>
      </c>
      <c r="Q191" s="8">
        <v>2145</v>
      </c>
      <c r="R191" s="8">
        <v>4857</v>
      </c>
      <c r="S191" s="8">
        <v>1685</v>
      </c>
      <c r="T191" s="8">
        <v>982</v>
      </c>
      <c r="U191" s="8">
        <v>390</v>
      </c>
    </row>
    <row r="192" spans="1:21" x14ac:dyDescent="0.2">
      <c r="A192" s="9">
        <v>2007</v>
      </c>
      <c r="B192" s="3" t="s">
        <v>1590</v>
      </c>
      <c r="C192" s="4">
        <v>14932</v>
      </c>
      <c r="D192" s="4">
        <v>77</v>
      </c>
      <c r="E192" s="4">
        <v>7599</v>
      </c>
      <c r="F192" s="4">
        <v>5722</v>
      </c>
      <c r="G192" s="4">
        <v>800</v>
      </c>
      <c r="H192" s="4">
        <v>538</v>
      </c>
      <c r="I192" s="4">
        <v>196</v>
      </c>
      <c r="M192">
        <v>2001</v>
      </c>
      <c r="N192" s="5" t="s">
        <v>1581</v>
      </c>
      <c r="O192" s="8">
        <v>15103</v>
      </c>
      <c r="P192" s="8">
        <v>31</v>
      </c>
      <c r="Q192" s="8">
        <v>4045</v>
      </c>
      <c r="R192" s="8">
        <v>7065</v>
      </c>
      <c r="S192" s="8">
        <v>1401</v>
      </c>
      <c r="T192" s="8">
        <v>1963</v>
      </c>
      <c r="U192" s="8">
        <v>598</v>
      </c>
    </row>
    <row r="193" spans="1:21" x14ac:dyDescent="0.2">
      <c r="A193" s="9">
        <v>2006</v>
      </c>
      <c r="B193" s="3" t="s">
        <v>1590</v>
      </c>
      <c r="C193" s="18">
        <f>ROUND(O193*350566/393740,0)</f>
        <v>18680</v>
      </c>
      <c r="D193" s="18">
        <f>ROUND(P193*350566/393740,0)</f>
        <v>52</v>
      </c>
      <c r="E193" s="18">
        <f>C193-D193-SUM(F193:I193)</f>
        <v>2766</v>
      </c>
      <c r="F193" s="18">
        <f>ROUND(R193*350566/393740,0)</f>
        <v>7426</v>
      </c>
      <c r="G193" s="18">
        <f>ROUND(S193*350566/393740,0)</f>
        <v>2876</v>
      </c>
      <c r="H193" s="18">
        <f>ROUND(T193*350566/393740,0)</f>
        <v>4162</v>
      </c>
      <c r="I193" s="18">
        <f>ROUND(U193*350566/393740,0)</f>
        <v>1398</v>
      </c>
      <c r="M193">
        <v>2001</v>
      </c>
      <c r="N193" s="5" t="s">
        <v>1582</v>
      </c>
      <c r="O193" s="8">
        <v>20980</v>
      </c>
      <c r="P193" s="8">
        <v>58</v>
      </c>
      <c r="Q193" s="8">
        <v>3106</v>
      </c>
      <c r="R193" s="8">
        <v>8341</v>
      </c>
      <c r="S193" s="8">
        <v>3230</v>
      </c>
      <c r="T193" s="8">
        <v>4675</v>
      </c>
      <c r="U193" s="8">
        <v>1570</v>
      </c>
    </row>
    <row r="194" spans="1:21" x14ac:dyDescent="0.2">
      <c r="A194" s="9">
        <v>2005</v>
      </c>
      <c r="B194" s="3" t="s">
        <v>1590</v>
      </c>
      <c r="C194" s="18">
        <f>ROUND(O194*347709/390157,0)</f>
        <v>13561</v>
      </c>
      <c r="D194" s="18">
        <f>ROUND(P194*347709/390157,0)</f>
        <v>30</v>
      </c>
      <c r="E194" s="18">
        <f>C194-D194-SUM(F194:I194)</f>
        <v>1848</v>
      </c>
      <c r="F194" s="18">
        <f>ROUND(R194*347709/390157,0)</f>
        <v>5453</v>
      </c>
      <c r="G194" s="18">
        <f>ROUND(S194*347709/390157,0)</f>
        <v>3178</v>
      </c>
      <c r="H194" s="18">
        <f>ROUND(T194*347709/390157,0)</f>
        <v>2363</v>
      </c>
      <c r="I194" s="18">
        <f>ROUND(U194*347709/390157,0)</f>
        <v>689</v>
      </c>
      <c r="M194">
        <v>2001</v>
      </c>
      <c r="N194" s="5" t="s">
        <v>1584</v>
      </c>
      <c r="O194" s="8">
        <v>15217</v>
      </c>
      <c r="P194" s="8">
        <v>34</v>
      </c>
      <c r="Q194" s="8">
        <v>2074</v>
      </c>
      <c r="R194" s="8">
        <v>6119</v>
      </c>
      <c r="S194" s="8">
        <v>3566</v>
      </c>
      <c r="T194" s="8">
        <v>2651</v>
      </c>
      <c r="U194" s="8">
        <v>773</v>
      </c>
    </row>
    <row r="195" spans="1:21" x14ac:dyDescent="0.2">
      <c r="A195" s="9">
        <v>2004</v>
      </c>
      <c r="B195" s="20" t="s">
        <v>1590</v>
      </c>
      <c r="C195" s="19">
        <v>14813</v>
      </c>
      <c r="D195" s="19">
        <v>28</v>
      </c>
      <c r="E195" s="19">
        <v>4218</v>
      </c>
      <c r="F195" s="19">
        <v>8483</v>
      </c>
      <c r="G195" s="19">
        <v>1094</v>
      </c>
      <c r="H195" s="19">
        <v>734</v>
      </c>
      <c r="I195" s="19">
        <v>256</v>
      </c>
      <c r="M195">
        <v>2001</v>
      </c>
      <c r="N195" s="5" t="s">
        <v>1585</v>
      </c>
      <c r="O195" s="8">
        <v>10113</v>
      </c>
      <c r="P195" s="8">
        <v>31</v>
      </c>
      <c r="Q195" s="8">
        <v>1748</v>
      </c>
      <c r="R195" s="8">
        <v>3544</v>
      </c>
      <c r="S195" s="8">
        <v>2050</v>
      </c>
      <c r="T195" s="6" t="s">
        <v>392</v>
      </c>
      <c r="U195" s="8">
        <v>707</v>
      </c>
    </row>
    <row r="196" spans="1:21" x14ac:dyDescent="0.2">
      <c r="A196" s="9">
        <v>2003</v>
      </c>
      <c r="B196" s="20" t="s">
        <v>1590</v>
      </c>
      <c r="C196" s="19">
        <v>14870</v>
      </c>
      <c r="D196" s="19">
        <v>24</v>
      </c>
      <c r="E196" s="19">
        <v>2929</v>
      </c>
      <c r="F196" s="19">
        <v>8940</v>
      </c>
      <c r="G196" s="19">
        <v>1665</v>
      </c>
      <c r="H196" s="19">
        <v>1008</v>
      </c>
      <c r="I196" s="19">
        <v>304</v>
      </c>
      <c r="M196">
        <v>2001</v>
      </c>
      <c r="N196" s="5" t="s">
        <v>1583</v>
      </c>
      <c r="O196" s="8">
        <v>19861</v>
      </c>
      <c r="P196" s="8">
        <v>47</v>
      </c>
      <c r="Q196" s="8">
        <v>2495</v>
      </c>
      <c r="R196" s="8">
        <v>7591</v>
      </c>
      <c r="S196" s="8">
        <v>4064</v>
      </c>
      <c r="T196" s="8">
        <v>4378</v>
      </c>
      <c r="U196" s="8">
        <v>1286</v>
      </c>
    </row>
    <row r="197" spans="1:21" x14ac:dyDescent="0.2">
      <c r="A197" s="9">
        <v>2002</v>
      </c>
      <c r="B197" s="20" t="s">
        <v>1590</v>
      </c>
      <c r="C197" s="19">
        <v>14854</v>
      </c>
      <c r="D197" s="19">
        <v>51</v>
      </c>
      <c r="E197" s="19">
        <v>2249</v>
      </c>
      <c r="F197" s="19">
        <v>9104</v>
      </c>
      <c r="G197" s="19">
        <v>2014</v>
      </c>
      <c r="H197" s="19">
        <v>1114</v>
      </c>
      <c r="I197" s="19">
        <v>322</v>
      </c>
      <c r="M197">
        <v>2001</v>
      </c>
      <c r="N197" s="5" t="s">
        <v>1586</v>
      </c>
      <c r="O197" s="8">
        <v>12432</v>
      </c>
      <c r="P197" s="8">
        <v>6</v>
      </c>
      <c r="Q197" s="8">
        <v>1297</v>
      </c>
      <c r="R197" s="8">
        <v>5264</v>
      </c>
      <c r="S197" s="8">
        <v>2631</v>
      </c>
      <c r="T197" s="6" t="s">
        <v>393</v>
      </c>
      <c r="U197" s="8">
        <v>801</v>
      </c>
    </row>
    <row r="198" spans="1:21" x14ac:dyDescent="0.2">
      <c r="A198" s="9">
        <v>2001</v>
      </c>
      <c r="B198" s="20" t="s">
        <v>1590</v>
      </c>
      <c r="C198" s="19">
        <v>15218</v>
      </c>
      <c r="D198" s="19">
        <v>42</v>
      </c>
      <c r="E198" s="19">
        <v>1903</v>
      </c>
      <c r="F198" s="19">
        <v>8928</v>
      </c>
      <c r="G198" s="19">
        <v>2447</v>
      </c>
      <c r="H198" s="19">
        <v>1427</v>
      </c>
      <c r="I198" s="19">
        <v>471</v>
      </c>
      <c r="M198">
        <v>2001</v>
      </c>
      <c r="N198" s="5" t="s">
        <v>1587</v>
      </c>
      <c r="O198" s="8">
        <v>25286</v>
      </c>
      <c r="P198" s="8">
        <v>121</v>
      </c>
      <c r="Q198" s="8">
        <v>4886</v>
      </c>
      <c r="R198" s="8">
        <v>10798</v>
      </c>
      <c r="S198" s="8">
        <v>5787</v>
      </c>
      <c r="T198" s="8">
        <v>2583</v>
      </c>
      <c r="U198" s="8">
        <v>1111</v>
      </c>
    </row>
    <row r="199" spans="1:21" x14ac:dyDescent="0.2">
      <c r="A199" s="9">
        <v>2000</v>
      </c>
      <c r="B199" s="20" t="s">
        <v>1590</v>
      </c>
      <c r="C199" s="19">
        <v>15933</v>
      </c>
      <c r="D199" s="19">
        <v>38</v>
      </c>
      <c r="E199" s="19">
        <v>1684</v>
      </c>
      <c r="F199" s="19">
        <v>9044</v>
      </c>
      <c r="G199" s="19">
        <v>2846</v>
      </c>
      <c r="H199" s="19">
        <v>1624</v>
      </c>
      <c r="I199" s="19">
        <v>697</v>
      </c>
      <c r="M199">
        <v>2001</v>
      </c>
      <c r="N199" s="5" t="s">
        <v>1588</v>
      </c>
      <c r="O199" s="8">
        <v>22977</v>
      </c>
      <c r="P199" s="8">
        <v>78</v>
      </c>
      <c r="Q199" s="8">
        <v>3613</v>
      </c>
      <c r="R199" s="8">
        <v>12505</v>
      </c>
      <c r="S199" s="8">
        <v>2861</v>
      </c>
      <c r="T199" s="8">
        <v>3255</v>
      </c>
      <c r="U199" s="8">
        <v>665</v>
      </c>
    </row>
    <row r="200" spans="1:21" x14ac:dyDescent="0.2">
      <c r="A200" s="9">
        <v>1996</v>
      </c>
      <c r="B200" s="20" t="s">
        <v>1590</v>
      </c>
      <c r="C200" s="20" t="s">
        <v>428</v>
      </c>
      <c r="D200" s="19">
        <v>11</v>
      </c>
      <c r="E200" s="19">
        <v>613</v>
      </c>
      <c r="F200" s="19">
        <v>5390</v>
      </c>
      <c r="G200" s="19">
        <v>3847</v>
      </c>
      <c r="H200" s="19">
        <v>3323</v>
      </c>
      <c r="I200" s="19">
        <v>1159</v>
      </c>
      <c r="M200">
        <v>2001</v>
      </c>
      <c r="N200" s="5" t="s">
        <v>1589</v>
      </c>
      <c r="O200" s="8">
        <v>22261</v>
      </c>
      <c r="P200" s="8">
        <v>85</v>
      </c>
      <c r="Q200" s="8">
        <v>1737</v>
      </c>
      <c r="R200" s="8">
        <v>9928</v>
      </c>
      <c r="S200" s="8">
        <v>5049</v>
      </c>
      <c r="T200" s="8">
        <v>5462</v>
      </c>
      <c r="U200" s="6"/>
    </row>
    <row r="201" spans="1:21" x14ac:dyDescent="0.2">
      <c r="A201" s="9">
        <v>2007</v>
      </c>
      <c r="B201" s="3" t="s">
        <v>1600</v>
      </c>
      <c r="C201" s="4">
        <v>6475</v>
      </c>
      <c r="D201" s="4">
        <v>37</v>
      </c>
      <c r="E201" s="4">
        <v>2698</v>
      </c>
      <c r="F201" s="4">
        <v>2700</v>
      </c>
      <c r="G201" s="4">
        <v>418</v>
      </c>
      <c r="H201" s="4">
        <v>472</v>
      </c>
      <c r="I201" s="4">
        <v>150</v>
      </c>
      <c r="M201">
        <v>2001</v>
      </c>
      <c r="N201" s="5" t="s">
        <v>1590</v>
      </c>
      <c r="O201" s="8">
        <v>15218</v>
      </c>
      <c r="P201" s="8">
        <v>42</v>
      </c>
      <c r="Q201" s="8">
        <v>1903</v>
      </c>
      <c r="R201" s="8">
        <v>8928</v>
      </c>
      <c r="S201" s="8">
        <v>2447</v>
      </c>
      <c r="T201" s="8">
        <v>1427</v>
      </c>
      <c r="U201" s="8">
        <v>471</v>
      </c>
    </row>
    <row r="202" spans="1:21" x14ac:dyDescent="0.2">
      <c r="A202" s="9">
        <v>2006</v>
      </c>
      <c r="B202" s="3" t="s">
        <v>1600</v>
      </c>
      <c r="C202" s="18">
        <f>ROUND(O202*350566/393740,0)</f>
        <v>23613</v>
      </c>
      <c r="D202" s="18">
        <f>ROUND(P202*350566/393740,0)</f>
        <v>330</v>
      </c>
      <c r="E202" s="18">
        <f>C202-D202-SUM(F202:I202)</f>
        <v>3011</v>
      </c>
      <c r="F202" s="18">
        <f>ROUND(R202*350566/393740,0)</f>
        <v>11535</v>
      </c>
      <c r="G202" s="18">
        <f>ROUND(S202*350566/393740,0)</f>
        <v>4655</v>
      </c>
      <c r="H202" s="18">
        <f>ROUND(T202*350566/393740,0)</f>
        <v>3160</v>
      </c>
      <c r="I202" s="18">
        <f>ROUND(U202*350566/393740,0)</f>
        <v>922</v>
      </c>
      <c r="M202">
        <v>2001</v>
      </c>
      <c r="N202" s="5" t="s">
        <v>1591</v>
      </c>
      <c r="O202" s="8">
        <v>26521</v>
      </c>
      <c r="P202" s="8">
        <v>371</v>
      </c>
      <c r="Q202" s="8">
        <v>3382</v>
      </c>
      <c r="R202" s="8">
        <v>12956</v>
      </c>
      <c r="S202" s="8">
        <v>5228</v>
      </c>
      <c r="T202" s="8">
        <v>3549</v>
      </c>
      <c r="U202" s="8">
        <v>1035</v>
      </c>
    </row>
    <row r="203" spans="1:21" x14ac:dyDescent="0.2">
      <c r="A203" s="9">
        <v>2005</v>
      </c>
      <c r="B203" s="3" t="s">
        <v>1600</v>
      </c>
      <c r="C203" s="18">
        <f>ROUND(O203*347709/390157,0)</f>
        <v>10869</v>
      </c>
      <c r="D203" s="18">
        <f>ROUND(P203*347709/390157,0)</f>
        <v>19</v>
      </c>
      <c r="E203" s="18">
        <f>C203-D203-SUM(F203:I203)</f>
        <v>1392</v>
      </c>
      <c r="F203" s="18">
        <f>ROUND(R203*347709/390157,0)</f>
        <v>4607</v>
      </c>
      <c r="G203" s="18">
        <f>ROUND(S203*347709/390157,0)</f>
        <v>1869</v>
      </c>
      <c r="H203" s="18">
        <f>ROUND(T203*347709/390157,0)</f>
        <v>2126</v>
      </c>
      <c r="I203" s="18">
        <f>ROUND(U203*347709/390157,0)</f>
        <v>856</v>
      </c>
      <c r="M203">
        <v>2001</v>
      </c>
      <c r="N203" s="5" t="s">
        <v>1592</v>
      </c>
      <c r="O203" s="8">
        <v>12196</v>
      </c>
      <c r="P203" s="8">
        <v>21</v>
      </c>
      <c r="Q203" s="8">
        <v>1564</v>
      </c>
      <c r="R203" s="8">
        <v>5169</v>
      </c>
      <c r="S203" s="8">
        <v>2097</v>
      </c>
      <c r="T203" s="8">
        <v>2385</v>
      </c>
      <c r="U203" s="8">
        <v>960</v>
      </c>
    </row>
    <row r="204" spans="1:21" x14ac:dyDescent="0.2">
      <c r="A204" s="9">
        <v>2004</v>
      </c>
      <c r="B204" s="20" t="s">
        <v>1600</v>
      </c>
      <c r="C204" s="19">
        <v>6304</v>
      </c>
      <c r="D204" s="19">
        <v>26</v>
      </c>
      <c r="E204" s="19">
        <v>1683</v>
      </c>
      <c r="F204" s="19">
        <v>3189</v>
      </c>
      <c r="G204" s="19">
        <v>660</v>
      </c>
      <c r="H204" s="19">
        <v>565</v>
      </c>
      <c r="I204" s="19">
        <v>181</v>
      </c>
      <c r="M204">
        <v>2001</v>
      </c>
      <c r="N204" s="5" t="s">
        <v>1593</v>
      </c>
      <c r="O204" s="8">
        <v>4518</v>
      </c>
      <c r="P204" s="8">
        <v>38</v>
      </c>
      <c r="Q204" s="8">
        <v>216</v>
      </c>
      <c r="R204" s="8">
        <v>1253</v>
      </c>
      <c r="S204" s="8">
        <v>758</v>
      </c>
      <c r="T204" s="8">
        <v>1639</v>
      </c>
      <c r="U204" s="8">
        <v>614</v>
      </c>
    </row>
    <row r="205" spans="1:21" x14ac:dyDescent="0.2">
      <c r="A205" s="9">
        <v>2003</v>
      </c>
      <c r="B205" s="20" t="s">
        <v>1600</v>
      </c>
      <c r="C205" s="19">
        <v>6516</v>
      </c>
      <c r="D205" s="19">
        <v>22</v>
      </c>
      <c r="E205" s="19">
        <v>1325</v>
      </c>
      <c r="F205" s="19">
        <v>3325</v>
      </c>
      <c r="G205" s="19">
        <v>940</v>
      </c>
      <c r="H205" s="19">
        <v>653</v>
      </c>
      <c r="I205" s="19">
        <v>251</v>
      </c>
      <c r="M205">
        <v>2001</v>
      </c>
      <c r="N205" s="5" t="s">
        <v>1576</v>
      </c>
      <c r="O205" s="8">
        <v>24338</v>
      </c>
      <c r="P205" s="8">
        <v>39</v>
      </c>
      <c r="Q205" s="8">
        <v>2558</v>
      </c>
      <c r="R205" s="8">
        <v>9360</v>
      </c>
      <c r="S205" s="8">
        <v>6749</v>
      </c>
      <c r="T205" s="8">
        <v>4263</v>
      </c>
      <c r="U205" s="8">
        <v>1369</v>
      </c>
    </row>
    <row r="206" spans="1:21" x14ac:dyDescent="0.2">
      <c r="A206" s="9">
        <v>2002</v>
      </c>
      <c r="B206" s="20" t="s">
        <v>1600</v>
      </c>
      <c r="C206" s="19">
        <v>6575</v>
      </c>
      <c r="D206" s="19">
        <v>17</v>
      </c>
      <c r="E206" s="19">
        <v>1062</v>
      </c>
      <c r="F206" s="19">
        <v>3283</v>
      </c>
      <c r="G206" s="19">
        <v>1109</v>
      </c>
      <c r="H206" s="19">
        <v>776</v>
      </c>
      <c r="I206" s="19">
        <v>328</v>
      </c>
      <c r="M206">
        <v>2001</v>
      </c>
      <c r="N206" s="5" t="s">
        <v>1595</v>
      </c>
      <c r="O206" s="8">
        <v>8327</v>
      </c>
      <c r="P206" s="8">
        <v>2</v>
      </c>
      <c r="Q206" s="8">
        <v>449</v>
      </c>
      <c r="R206" s="8">
        <v>2557</v>
      </c>
      <c r="S206" s="8">
        <v>2807</v>
      </c>
      <c r="T206" s="8">
        <v>1471</v>
      </c>
      <c r="U206" s="8">
        <v>1041</v>
      </c>
    </row>
    <row r="207" spans="1:21" x14ac:dyDescent="0.2">
      <c r="A207" s="9">
        <v>2001</v>
      </c>
      <c r="B207" s="20" t="s">
        <v>1600</v>
      </c>
      <c r="C207" s="19">
        <v>6577</v>
      </c>
      <c r="D207" s="19">
        <v>15</v>
      </c>
      <c r="E207" s="19">
        <v>853</v>
      </c>
      <c r="F207" s="19">
        <v>3091</v>
      </c>
      <c r="G207" s="19">
        <v>1386</v>
      </c>
      <c r="H207" s="19">
        <v>884</v>
      </c>
      <c r="I207" s="19">
        <v>348</v>
      </c>
      <c r="M207">
        <v>2001</v>
      </c>
      <c r="N207" s="5" t="s">
        <v>1572</v>
      </c>
      <c r="O207" s="8">
        <v>14407</v>
      </c>
      <c r="P207" s="8">
        <v>5</v>
      </c>
      <c r="Q207" s="8">
        <v>1009</v>
      </c>
      <c r="R207" s="8">
        <v>4122</v>
      </c>
      <c r="S207" s="8">
        <v>4826</v>
      </c>
      <c r="T207" s="8">
        <v>2705</v>
      </c>
      <c r="U207" s="8">
        <v>1740</v>
      </c>
    </row>
    <row r="208" spans="1:21" x14ac:dyDescent="0.2">
      <c r="A208" s="9">
        <v>2000</v>
      </c>
      <c r="B208" s="20" t="s">
        <v>1600</v>
      </c>
      <c r="C208" s="19">
        <v>6422</v>
      </c>
      <c r="D208" s="19">
        <v>7</v>
      </c>
      <c r="E208" s="19">
        <v>667</v>
      </c>
      <c r="F208" s="19">
        <v>2503</v>
      </c>
      <c r="G208" s="19">
        <v>1719</v>
      </c>
      <c r="H208" s="19">
        <v>1153</v>
      </c>
      <c r="I208" s="19">
        <v>373</v>
      </c>
      <c r="M208">
        <v>2001</v>
      </c>
      <c r="N208" s="5" t="s">
        <v>1599</v>
      </c>
      <c r="O208" s="8">
        <v>12912</v>
      </c>
      <c r="P208" s="8">
        <v>59</v>
      </c>
      <c r="Q208" s="8">
        <v>1578</v>
      </c>
      <c r="R208" s="8">
        <v>5794</v>
      </c>
      <c r="S208" s="8">
        <v>2944</v>
      </c>
      <c r="T208" s="8">
        <v>1851</v>
      </c>
      <c r="U208" s="8">
        <v>686</v>
      </c>
    </row>
    <row r="209" spans="1:21" x14ac:dyDescent="0.2">
      <c r="A209" s="9">
        <v>1996</v>
      </c>
      <c r="B209" s="20" t="s">
        <v>1600</v>
      </c>
      <c r="C209" s="19">
        <v>5615</v>
      </c>
      <c r="D209" s="19">
        <v>3</v>
      </c>
      <c r="E209" s="19">
        <v>220</v>
      </c>
      <c r="F209" s="19">
        <v>1715</v>
      </c>
      <c r="G209" s="19">
        <v>1749</v>
      </c>
      <c r="H209" s="19">
        <v>1426</v>
      </c>
      <c r="I209" s="19">
        <v>502</v>
      </c>
      <c r="M209">
        <v>2001</v>
      </c>
      <c r="N209" s="5" t="s">
        <v>1600</v>
      </c>
      <c r="O209" s="8">
        <v>6577</v>
      </c>
      <c r="P209" s="8">
        <v>15</v>
      </c>
      <c r="Q209" s="8">
        <v>853</v>
      </c>
      <c r="R209" s="8">
        <v>3091</v>
      </c>
      <c r="S209" s="8">
        <v>1386</v>
      </c>
      <c r="T209" s="8">
        <v>884</v>
      </c>
      <c r="U209" s="8">
        <v>348</v>
      </c>
    </row>
    <row r="210" spans="1:21" x14ac:dyDescent="0.2">
      <c r="A210" s="9">
        <v>2007</v>
      </c>
      <c r="B210" s="3" t="s">
        <v>1585</v>
      </c>
      <c r="C210" s="4">
        <v>8876</v>
      </c>
      <c r="D210" s="4">
        <v>103</v>
      </c>
      <c r="E210" s="4">
        <v>5040</v>
      </c>
      <c r="F210" s="4">
        <v>2932</v>
      </c>
      <c r="G210" s="4">
        <v>280</v>
      </c>
      <c r="H210" s="4">
        <v>387</v>
      </c>
      <c r="I210" s="4">
        <v>134</v>
      </c>
      <c r="M210">
        <v>2001</v>
      </c>
      <c r="N210" s="5" t="s">
        <v>1602</v>
      </c>
      <c r="O210" s="8">
        <v>1822</v>
      </c>
      <c r="P210" s="8">
        <v>4</v>
      </c>
      <c r="Q210" s="8">
        <v>232</v>
      </c>
      <c r="R210" s="8">
        <v>882</v>
      </c>
      <c r="S210" s="8">
        <v>333</v>
      </c>
      <c r="T210" s="8">
        <v>232</v>
      </c>
      <c r="U210" s="8">
        <v>139</v>
      </c>
    </row>
    <row r="211" spans="1:21" x14ac:dyDescent="0.2">
      <c r="A211" s="9">
        <v>2006</v>
      </c>
      <c r="B211" s="3" t="s">
        <v>1585</v>
      </c>
      <c r="C211" s="18">
        <f>ROUND(O211*350566/393740,0)</f>
        <v>1853</v>
      </c>
      <c r="D211" s="18">
        <f>ROUND(P211*350566/393740,0)</f>
        <v>0</v>
      </c>
      <c r="E211" s="18">
        <f>C211-D211-SUM(F211:I211)</f>
        <v>138</v>
      </c>
      <c r="F211" s="18">
        <f>ROUND(R211*350566/393740,0)</f>
        <v>763</v>
      </c>
      <c r="G211" s="18">
        <f>ROUND(S211*350566/393740,0)</f>
        <v>470</v>
      </c>
      <c r="H211" s="18">
        <f>ROUND(T211*350566/393740,0)</f>
        <v>307</v>
      </c>
      <c r="I211" s="18">
        <f>ROUND(U211*350566/393740,0)</f>
        <v>175</v>
      </c>
      <c r="M211">
        <v>2001</v>
      </c>
      <c r="N211" s="5" t="s">
        <v>1601</v>
      </c>
      <c r="O211" s="8">
        <v>2081</v>
      </c>
      <c r="P211" s="8">
        <v>0</v>
      </c>
      <c r="Q211" s="8">
        <v>154</v>
      </c>
      <c r="R211" s="8">
        <v>857</v>
      </c>
      <c r="S211" s="8">
        <v>528</v>
      </c>
      <c r="T211" s="8">
        <v>345</v>
      </c>
      <c r="U211" s="8">
        <v>197</v>
      </c>
    </row>
    <row r="212" spans="1:21" x14ac:dyDescent="0.2">
      <c r="A212" s="9">
        <v>2005</v>
      </c>
      <c r="B212" s="3" t="s">
        <v>1585</v>
      </c>
      <c r="C212" s="18">
        <f>ROUND(O212*347709/390157,0)</f>
        <v>6055</v>
      </c>
      <c r="D212" s="18">
        <f>ROUND(P212*347709/390157,0)</f>
        <v>12</v>
      </c>
      <c r="E212" s="18">
        <f>C212-D212-SUM(F212:I212)</f>
        <v>686</v>
      </c>
      <c r="F212" s="18">
        <f>ROUND(R212*347709/390157,0)</f>
        <v>3041</v>
      </c>
      <c r="G212" s="18">
        <f>ROUND(S212*347709/390157,0)</f>
        <v>1446</v>
      </c>
      <c r="H212" s="18">
        <f>ROUND(T212*347709/390157,0)</f>
        <v>646</v>
      </c>
      <c r="I212" s="18">
        <f>ROUND(U212*347709/390157,0)</f>
        <v>224</v>
      </c>
      <c r="M212">
        <v>2001</v>
      </c>
      <c r="N212" s="5" t="s">
        <v>1603</v>
      </c>
      <c r="O212" s="8">
        <v>6794</v>
      </c>
      <c r="P212" s="8">
        <v>14</v>
      </c>
      <c r="Q212" s="8">
        <v>769</v>
      </c>
      <c r="R212" s="8">
        <v>3412</v>
      </c>
      <c r="S212" s="8">
        <v>1623</v>
      </c>
      <c r="T212" s="8">
        <v>725</v>
      </c>
      <c r="U212" s="8">
        <v>251</v>
      </c>
    </row>
    <row r="213" spans="1:21" x14ac:dyDescent="0.2">
      <c r="A213" s="9">
        <v>2004</v>
      </c>
      <c r="B213" s="20" t="s">
        <v>1585</v>
      </c>
      <c r="C213" s="19">
        <v>8688</v>
      </c>
      <c r="D213" s="19">
        <v>62</v>
      </c>
      <c r="E213" s="19">
        <v>2906</v>
      </c>
      <c r="F213" s="19">
        <v>4336</v>
      </c>
      <c r="G213" s="19">
        <v>569</v>
      </c>
      <c r="H213" s="19">
        <v>594</v>
      </c>
      <c r="I213" s="19">
        <v>221</v>
      </c>
      <c r="M213">
        <v>2000</v>
      </c>
      <c r="N213" s="5" t="s">
        <v>1574</v>
      </c>
      <c r="O213" s="8">
        <v>5676</v>
      </c>
      <c r="P213" s="8">
        <v>44</v>
      </c>
      <c r="Q213" s="8">
        <v>1438</v>
      </c>
      <c r="R213" s="8">
        <v>2482</v>
      </c>
      <c r="S213" s="8">
        <v>895</v>
      </c>
      <c r="T213" s="8">
        <v>665</v>
      </c>
      <c r="U213" s="8">
        <v>152</v>
      </c>
    </row>
    <row r="214" spans="1:21" x14ac:dyDescent="0.2">
      <c r="A214" s="9">
        <v>2003</v>
      </c>
      <c r="B214" s="20" t="s">
        <v>1585</v>
      </c>
      <c r="C214" s="19">
        <v>8593</v>
      </c>
      <c r="D214" s="19">
        <v>44</v>
      </c>
      <c r="E214" s="19">
        <v>2341</v>
      </c>
      <c r="F214" s="19">
        <v>4334</v>
      </c>
      <c r="G214" s="19">
        <v>862</v>
      </c>
      <c r="H214" s="19">
        <v>774</v>
      </c>
      <c r="I214" s="19">
        <v>238</v>
      </c>
      <c r="M214">
        <v>2000</v>
      </c>
      <c r="N214" s="5" t="s">
        <v>1577</v>
      </c>
      <c r="O214" s="8">
        <v>3691</v>
      </c>
      <c r="P214" s="8">
        <v>17</v>
      </c>
      <c r="Q214" s="8">
        <v>533</v>
      </c>
      <c r="R214" s="8">
        <v>1987</v>
      </c>
      <c r="S214" s="8">
        <v>672</v>
      </c>
      <c r="T214" s="8">
        <v>410</v>
      </c>
      <c r="U214" s="8">
        <v>72</v>
      </c>
    </row>
    <row r="215" spans="1:21" x14ac:dyDescent="0.2">
      <c r="A215" s="9">
        <v>2002</v>
      </c>
      <c r="B215" s="20" t="s">
        <v>1585</v>
      </c>
      <c r="C215" s="19">
        <v>8435</v>
      </c>
      <c r="D215" s="19">
        <v>36</v>
      </c>
      <c r="E215" s="19">
        <v>1966</v>
      </c>
      <c r="F215" s="19">
        <v>3491</v>
      </c>
      <c r="G215" s="19">
        <v>1392</v>
      </c>
      <c r="H215" s="19">
        <v>1265</v>
      </c>
      <c r="I215" s="19">
        <v>285</v>
      </c>
      <c r="M215">
        <v>2000</v>
      </c>
      <c r="N215" s="5" t="s">
        <v>1578</v>
      </c>
      <c r="O215" s="8">
        <v>20129</v>
      </c>
      <c r="P215" s="8">
        <v>23</v>
      </c>
      <c r="Q215" s="8">
        <v>1846</v>
      </c>
      <c r="R215" s="8">
        <v>7948</v>
      </c>
      <c r="S215" s="8">
        <v>6905</v>
      </c>
      <c r="T215" s="8">
        <v>2610</v>
      </c>
      <c r="U215" s="8">
        <v>797</v>
      </c>
    </row>
    <row r="216" spans="1:21" x14ac:dyDescent="0.2">
      <c r="A216" s="9">
        <v>2001</v>
      </c>
      <c r="B216" s="20" t="s">
        <v>1585</v>
      </c>
      <c r="C216" s="19">
        <v>10113</v>
      </c>
      <c r="D216" s="19">
        <v>31</v>
      </c>
      <c r="E216" s="19">
        <v>1748</v>
      </c>
      <c r="F216" s="19">
        <v>3544</v>
      </c>
      <c r="G216" s="19">
        <v>2050</v>
      </c>
      <c r="H216" s="20" t="s">
        <v>392</v>
      </c>
      <c r="I216" s="19">
        <v>707</v>
      </c>
      <c r="M216">
        <v>2000</v>
      </c>
      <c r="N216" s="5" t="s">
        <v>1579</v>
      </c>
      <c r="O216" s="8">
        <v>13997</v>
      </c>
      <c r="P216" s="8">
        <v>14</v>
      </c>
      <c r="Q216" s="8">
        <v>1072</v>
      </c>
      <c r="R216" s="8">
        <v>5356</v>
      </c>
      <c r="S216" s="8">
        <v>3798</v>
      </c>
      <c r="T216" s="8">
        <v>2971</v>
      </c>
      <c r="U216" s="8">
        <v>786</v>
      </c>
    </row>
    <row r="217" spans="1:21" x14ac:dyDescent="0.2">
      <c r="A217" s="9">
        <v>2000</v>
      </c>
      <c r="B217" s="20" t="s">
        <v>1585</v>
      </c>
      <c r="C217" s="19">
        <v>8496</v>
      </c>
      <c r="D217" s="19">
        <v>25</v>
      </c>
      <c r="E217" s="19">
        <v>1511</v>
      </c>
      <c r="F217" s="19">
        <v>3447</v>
      </c>
      <c r="G217" s="19">
        <v>1695</v>
      </c>
      <c r="H217" s="19">
        <v>1384</v>
      </c>
      <c r="I217" s="19">
        <v>434</v>
      </c>
      <c r="M217">
        <v>2000</v>
      </c>
      <c r="N217" s="5" t="s">
        <v>1573</v>
      </c>
      <c r="O217" s="8">
        <v>10136</v>
      </c>
      <c r="P217" s="8">
        <v>23</v>
      </c>
      <c r="Q217" s="8">
        <v>927</v>
      </c>
      <c r="R217" s="8">
        <v>3485</v>
      </c>
      <c r="S217" s="8">
        <v>3120</v>
      </c>
      <c r="T217" s="8">
        <v>1997</v>
      </c>
      <c r="U217" s="8">
        <v>584</v>
      </c>
    </row>
    <row r="218" spans="1:21" x14ac:dyDescent="0.2">
      <c r="A218" s="9">
        <v>1996</v>
      </c>
      <c r="B218" s="20" t="s">
        <v>1585</v>
      </c>
      <c r="C218" s="19">
        <v>7557</v>
      </c>
      <c r="D218" s="19">
        <v>16</v>
      </c>
      <c r="E218" s="19">
        <v>824</v>
      </c>
      <c r="F218" s="19">
        <v>2574</v>
      </c>
      <c r="G218" s="19">
        <v>2039</v>
      </c>
      <c r="H218" s="19">
        <v>1523</v>
      </c>
      <c r="I218" s="19">
        <v>581</v>
      </c>
      <c r="M218">
        <v>2000</v>
      </c>
      <c r="N218" s="5" t="s">
        <v>1580</v>
      </c>
      <c r="O218" s="8">
        <v>16039</v>
      </c>
      <c r="P218" s="8">
        <v>265</v>
      </c>
      <c r="Q218" s="8">
        <v>3556</v>
      </c>
      <c r="R218" s="8">
        <v>10107</v>
      </c>
      <c r="S218" s="8">
        <v>1174</v>
      </c>
      <c r="T218" s="8">
        <v>658</v>
      </c>
      <c r="U218" s="8">
        <v>279</v>
      </c>
    </row>
    <row r="219" spans="1:21" x14ac:dyDescent="0.2">
      <c r="A219" s="9">
        <v>2007</v>
      </c>
      <c r="B219" s="3" t="s">
        <v>1595</v>
      </c>
      <c r="C219" s="4">
        <v>6168</v>
      </c>
      <c r="D219" s="4">
        <v>76</v>
      </c>
      <c r="E219" s="4">
        <v>2173</v>
      </c>
      <c r="F219" s="4">
        <v>3298</v>
      </c>
      <c r="G219" s="4">
        <v>353</v>
      </c>
      <c r="H219" s="4">
        <v>153</v>
      </c>
      <c r="I219" s="4">
        <v>115</v>
      </c>
      <c r="M219">
        <v>2000</v>
      </c>
      <c r="N219" s="5" t="s">
        <v>1575</v>
      </c>
      <c r="O219" s="8">
        <v>9188</v>
      </c>
      <c r="P219" s="8">
        <v>25</v>
      </c>
      <c r="Q219" s="8">
        <v>1929</v>
      </c>
      <c r="R219" s="8">
        <v>4609</v>
      </c>
      <c r="S219" s="8">
        <v>1702</v>
      </c>
      <c r="T219" s="8">
        <v>748</v>
      </c>
      <c r="U219" s="8">
        <v>175</v>
      </c>
    </row>
    <row r="220" spans="1:21" x14ac:dyDescent="0.2">
      <c r="A220" s="9">
        <v>2006</v>
      </c>
      <c r="B220" s="3" t="s">
        <v>1595</v>
      </c>
      <c r="C220" s="18">
        <f>ROUND(O220*350566/393740,0)</f>
        <v>10709</v>
      </c>
      <c r="D220" s="18">
        <f>ROUND(P220*350566/393740,0)</f>
        <v>15</v>
      </c>
      <c r="E220" s="18">
        <f>C220-D220-SUM(F220:I220)</f>
        <v>2209</v>
      </c>
      <c r="F220" s="18">
        <f>ROUND(R220*350566/393740,0)</f>
        <v>5928</v>
      </c>
      <c r="G220" s="18">
        <f>ROUND(S220*350566/393740,0)</f>
        <v>1411</v>
      </c>
      <c r="H220" s="18">
        <f>ROUND(T220*350566/393740,0)</f>
        <v>910</v>
      </c>
      <c r="I220" s="18">
        <f>ROUND(U220*350566/393740,0)</f>
        <v>236</v>
      </c>
      <c r="M220">
        <v>2000</v>
      </c>
      <c r="N220" s="5" t="s">
        <v>1581</v>
      </c>
      <c r="O220" s="8">
        <v>12028</v>
      </c>
      <c r="P220" s="8">
        <v>17</v>
      </c>
      <c r="Q220" s="8">
        <v>2481</v>
      </c>
      <c r="R220" s="8">
        <v>6658</v>
      </c>
      <c r="S220" s="8">
        <v>1585</v>
      </c>
      <c r="T220" s="8">
        <v>1022</v>
      </c>
      <c r="U220" s="8">
        <v>265</v>
      </c>
    </row>
    <row r="221" spans="1:21" x14ac:dyDescent="0.2">
      <c r="A221" s="9">
        <v>2005</v>
      </c>
      <c r="B221" s="3" t="s">
        <v>1595</v>
      </c>
      <c r="C221" s="18">
        <f>ROUND(O221*347709/390157,0)</f>
        <v>3507</v>
      </c>
      <c r="D221" s="18">
        <f>ROUND(P221*347709/390157,0)</f>
        <v>14</v>
      </c>
      <c r="E221" s="18">
        <f>C221-D221-SUM(F221:I221)</f>
        <v>506</v>
      </c>
      <c r="F221" s="18">
        <f>ROUND(R221*347709/390157,0)</f>
        <v>1705</v>
      </c>
      <c r="G221" s="18">
        <f>ROUND(S221*347709/390157,0)</f>
        <v>829</v>
      </c>
      <c r="H221" s="18">
        <f>ROUND(T221*347709/390157,0)</f>
        <v>284</v>
      </c>
      <c r="I221" s="18">
        <f>ROUND(U221*347709/390157,0)</f>
        <v>169</v>
      </c>
      <c r="M221">
        <v>2000</v>
      </c>
      <c r="N221" s="5" t="s">
        <v>1571</v>
      </c>
      <c r="O221" s="8">
        <v>3935</v>
      </c>
      <c r="P221" s="8">
        <v>16</v>
      </c>
      <c r="Q221" s="8">
        <v>567</v>
      </c>
      <c r="R221" s="8">
        <v>1913</v>
      </c>
      <c r="S221" s="8">
        <v>930</v>
      </c>
      <c r="T221" s="8">
        <v>319</v>
      </c>
      <c r="U221" s="8">
        <v>190</v>
      </c>
    </row>
    <row r="222" spans="1:21" x14ac:dyDescent="0.2">
      <c r="A222" s="9">
        <v>2004</v>
      </c>
      <c r="B222" s="20" t="s">
        <v>1595</v>
      </c>
      <c r="C222" s="19">
        <v>6083</v>
      </c>
      <c r="D222" s="19">
        <v>13</v>
      </c>
      <c r="E222" s="19">
        <v>1130</v>
      </c>
      <c r="F222" s="19">
        <v>3114</v>
      </c>
      <c r="G222" s="19">
        <v>1124</v>
      </c>
      <c r="H222" s="19">
        <v>432</v>
      </c>
      <c r="I222" s="19">
        <v>270</v>
      </c>
      <c r="M222">
        <v>2000</v>
      </c>
      <c r="N222" s="5" t="s">
        <v>1582</v>
      </c>
      <c r="O222" s="8">
        <v>14287</v>
      </c>
      <c r="P222" s="8">
        <v>47</v>
      </c>
      <c r="Q222" s="8">
        <v>2512</v>
      </c>
      <c r="R222" s="8">
        <v>7232</v>
      </c>
      <c r="S222" s="8">
        <v>2711</v>
      </c>
      <c r="T222" s="8">
        <v>1480</v>
      </c>
      <c r="U222" s="8">
        <v>305</v>
      </c>
    </row>
    <row r="223" spans="1:21" x14ac:dyDescent="0.2">
      <c r="A223" s="9">
        <v>2003</v>
      </c>
      <c r="B223" s="20" t="s">
        <v>1595</v>
      </c>
      <c r="C223" s="19">
        <v>6114</v>
      </c>
      <c r="D223" s="19">
        <v>5</v>
      </c>
      <c r="E223" s="19">
        <v>899</v>
      </c>
      <c r="F223" s="19">
        <v>2883</v>
      </c>
      <c r="G223" s="19">
        <v>1480</v>
      </c>
      <c r="H223" s="19">
        <v>523</v>
      </c>
      <c r="I223" s="19">
        <v>324</v>
      </c>
      <c r="M223">
        <v>2000</v>
      </c>
      <c r="N223" s="5" t="s">
        <v>1583</v>
      </c>
      <c r="O223" s="8">
        <v>17497</v>
      </c>
      <c r="P223" s="8">
        <v>40</v>
      </c>
      <c r="Q223" s="8">
        <v>2145</v>
      </c>
      <c r="R223" s="8">
        <v>6915</v>
      </c>
      <c r="S223" s="8">
        <v>4246</v>
      </c>
      <c r="T223" s="8">
        <v>3389</v>
      </c>
      <c r="U223" s="8">
        <v>762</v>
      </c>
    </row>
    <row r="224" spans="1:21" x14ac:dyDescent="0.2">
      <c r="A224" s="9">
        <v>2002</v>
      </c>
      <c r="B224" s="20" t="s">
        <v>1595</v>
      </c>
      <c r="C224" s="19">
        <v>5997</v>
      </c>
      <c r="D224" s="19">
        <v>3</v>
      </c>
      <c r="E224" s="19">
        <v>580</v>
      </c>
      <c r="F224" s="19">
        <v>2478</v>
      </c>
      <c r="G224" s="19">
        <v>1927</v>
      </c>
      <c r="H224" s="19">
        <v>675</v>
      </c>
      <c r="I224" s="19">
        <v>334</v>
      </c>
      <c r="M224">
        <v>2000</v>
      </c>
      <c r="N224" s="5" t="s">
        <v>1584</v>
      </c>
      <c r="O224" s="8">
        <v>13393</v>
      </c>
      <c r="P224" s="8">
        <v>33</v>
      </c>
      <c r="Q224" s="8">
        <v>1615</v>
      </c>
      <c r="R224" s="8">
        <v>5747</v>
      </c>
      <c r="S224" s="8">
        <v>3423</v>
      </c>
      <c r="T224" s="8">
        <v>1925</v>
      </c>
      <c r="U224" s="8">
        <v>650</v>
      </c>
    </row>
    <row r="225" spans="1:21" x14ac:dyDescent="0.2">
      <c r="A225" s="9">
        <v>2001</v>
      </c>
      <c r="B225" s="20" t="s">
        <v>1595</v>
      </c>
      <c r="C225" s="19">
        <v>8327</v>
      </c>
      <c r="D225" s="19">
        <v>2</v>
      </c>
      <c r="E225" s="19">
        <v>449</v>
      </c>
      <c r="F225" s="19">
        <v>2557</v>
      </c>
      <c r="G225" s="19">
        <v>2807</v>
      </c>
      <c r="H225" s="19">
        <v>1471</v>
      </c>
      <c r="I225" s="19">
        <v>1041</v>
      </c>
      <c r="M225">
        <v>2000</v>
      </c>
      <c r="N225" s="5" t="s">
        <v>1585</v>
      </c>
      <c r="O225" s="8">
        <v>8496</v>
      </c>
      <c r="P225" s="8">
        <v>25</v>
      </c>
      <c r="Q225" s="8">
        <v>1511</v>
      </c>
      <c r="R225" s="8">
        <v>3447</v>
      </c>
      <c r="S225" s="8">
        <v>1695</v>
      </c>
      <c r="T225" s="8">
        <v>1384</v>
      </c>
      <c r="U225" s="8">
        <v>434</v>
      </c>
    </row>
    <row r="226" spans="1:21" x14ac:dyDescent="0.2">
      <c r="A226" s="9">
        <v>2000</v>
      </c>
      <c r="B226" s="20" t="s">
        <v>1595</v>
      </c>
      <c r="C226" s="19">
        <v>6431</v>
      </c>
      <c r="D226" s="19">
        <v>2</v>
      </c>
      <c r="E226" s="19">
        <v>356</v>
      </c>
      <c r="F226" s="19">
        <v>2248</v>
      </c>
      <c r="G226" s="19">
        <v>2378</v>
      </c>
      <c r="H226" s="19">
        <v>831</v>
      </c>
      <c r="I226" s="19">
        <v>616</v>
      </c>
      <c r="M226">
        <v>2000</v>
      </c>
      <c r="N226" s="5" t="s">
        <v>1586</v>
      </c>
      <c r="O226" s="8">
        <v>10854</v>
      </c>
      <c r="P226" s="8">
        <v>5</v>
      </c>
      <c r="Q226" s="8">
        <v>922</v>
      </c>
      <c r="R226" s="8">
        <v>5005</v>
      </c>
      <c r="S226" s="8">
        <v>2629</v>
      </c>
      <c r="T226" s="8">
        <v>1731</v>
      </c>
      <c r="U226" s="8">
        <v>562</v>
      </c>
    </row>
    <row r="227" spans="1:21" x14ac:dyDescent="0.2">
      <c r="A227" s="9">
        <v>1996</v>
      </c>
      <c r="B227" s="20" t="s">
        <v>1595</v>
      </c>
      <c r="C227" s="19">
        <v>5534</v>
      </c>
      <c r="D227" s="19">
        <v>2</v>
      </c>
      <c r="E227" s="19">
        <v>172</v>
      </c>
      <c r="F227" s="19">
        <v>1087</v>
      </c>
      <c r="G227" s="19">
        <v>2245</v>
      </c>
      <c r="H227" s="19">
        <v>1080</v>
      </c>
      <c r="I227" s="19">
        <v>948</v>
      </c>
      <c r="M227">
        <v>2000</v>
      </c>
      <c r="N227" s="5" t="s">
        <v>1587</v>
      </c>
      <c r="O227" s="8">
        <v>25314</v>
      </c>
      <c r="P227" s="8">
        <v>87</v>
      </c>
      <c r="Q227" s="8">
        <v>4123</v>
      </c>
      <c r="R227" s="8">
        <v>10161</v>
      </c>
      <c r="S227" s="8">
        <v>6639</v>
      </c>
      <c r="T227" s="8">
        <v>3054</v>
      </c>
      <c r="U227" s="8">
        <v>1250</v>
      </c>
    </row>
    <row r="228" spans="1:21" x14ac:dyDescent="0.2">
      <c r="A228" s="9">
        <v>2007</v>
      </c>
      <c r="B228" s="3" t="s">
        <v>1580</v>
      </c>
      <c r="C228" s="4">
        <v>16012</v>
      </c>
      <c r="D228" s="4">
        <v>1049</v>
      </c>
      <c r="E228" s="4">
        <v>8826</v>
      </c>
      <c r="F228" s="4">
        <v>5641</v>
      </c>
      <c r="G228" s="4">
        <v>261</v>
      </c>
      <c r="H228" s="4">
        <v>196</v>
      </c>
      <c r="I228" s="4">
        <v>39</v>
      </c>
      <c r="M228">
        <v>2000</v>
      </c>
      <c r="N228" s="5" t="s">
        <v>1588</v>
      </c>
      <c r="O228" s="8">
        <v>20820</v>
      </c>
      <c r="P228" s="8">
        <v>153</v>
      </c>
      <c r="Q228" s="8">
        <v>1925</v>
      </c>
      <c r="R228" s="8">
        <v>9957</v>
      </c>
      <c r="S228" s="8">
        <v>4276</v>
      </c>
      <c r="T228" s="8">
        <v>3579</v>
      </c>
      <c r="U228" s="8">
        <v>930</v>
      </c>
    </row>
    <row r="229" spans="1:21" x14ac:dyDescent="0.2">
      <c r="A229" s="9">
        <v>2006</v>
      </c>
      <c r="B229" s="3" t="s">
        <v>1580</v>
      </c>
      <c r="C229" s="18">
        <f>ROUND(O229*350566/393740,0)</f>
        <v>21980</v>
      </c>
      <c r="D229" s="18">
        <f>ROUND(P229*350566/393740,0)</f>
        <v>71</v>
      </c>
      <c r="E229" s="18">
        <f>C229-D229-SUM(F229:I229)</f>
        <v>1873</v>
      </c>
      <c r="F229" s="18">
        <f>ROUND(R229*350566/393740,0)</f>
        <v>9354</v>
      </c>
      <c r="G229" s="18">
        <f>ROUND(S229*350566/393740,0)</f>
        <v>4754</v>
      </c>
      <c r="H229" s="18">
        <f>ROUND(T229*350566/393740,0)</f>
        <v>4324</v>
      </c>
      <c r="I229" s="18">
        <f>ROUND(U229*350566/393740,0)</f>
        <v>1604</v>
      </c>
      <c r="M229">
        <v>2000</v>
      </c>
      <c r="N229" s="5" t="s">
        <v>1589</v>
      </c>
      <c r="O229" s="8">
        <v>24687</v>
      </c>
      <c r="P229" s="8">
        <v>80</v>
      </c>
      <c r="Q229" s="8">
        <v>2104</v>
      </c>
      <c r="R229" s="8">
        <v>10506</v>
      </c>
      <c r="S229" s="8">
        <v>5339</v>
      </c>
      <c r="T229" s="8">
        <v>4857</v>
      </c>
      <c r="U229" s="8">
        <v>1801</v>
      </c>
    </row>
    <row r="230" spans="1:21" x14ac:dyDescent="0.2">
      <c r="A230" s="9">
        <v>2005</v>
      </c>
      <c r="B230" s="3" t="s">
        <v>1580</v>
      </c>
      <c r="C230" s="18">
        <f>ROUND(O230*347709/390157,0)</f>
        <v>14200</v>
      </c>
      <c r="D230" s="18">
        <f>ROUND(P230*347709/390157,0)</f>
        <v>34</v>
      </c>
      <c r="E230" s="18">
        <f>C230-D230-SUM(F230:I230)</f>
        <v>1502</v>
      </c>
      <c r="F230" s="18">
        <f>ROUND(R230*347709/390157,0)</f>
        <v>8060</v>
      </c>
      <c r="G230" s="18">
        <f>ROUND(S230*347709/390157,0)</f>
        <v>2536</v>
      </c>
      <c r="H230" s="18">
        <f>ROUND(T230*347709/390157,0)</f>
        <v>1447</v>
      </c>
      <c r="I230" s="18">
        <f>ROUND(U230*347709/390157,0)</f>
        <v>621</v>
      </c>
      <c r="M230">
        <v>2000</v>
      </c>
      <c r="N230" s="5" t="s">
        <v>1590</v>
      </c>
      <c r="O230" s="8">
        <v>15933</v>
      </c>
      <c r="P230" s="8">
        <v>38</v>
      </c>
      <c r="Q230" s="8">
        <v>1684</v>
      </c>
      <c r="R230" s="8">
        <v>9044</v>
      </c>
      <c r="S230" s="8">
        <v>2846</v>
      </c>
      <c r="T230" s="8">
        <v>1624</v>
      </c>
      <c r="U230" s="8">
        <v>697</v>
      </c>
    </row>
    <row r="231" spans="1:21" x14ac:dyDescent="0.2">
      <c r="A231" s="9">
        <v>2004</v>
      </c>
      <c r="B231" s="20" t="s">
        <v>1580</v>
      </c>
      <c r="C231" s="19">
        <v>15572</v>
      </c>
      <c r="D231" s="19">
        <v>1473</v>
      </c>
      <c r="E231" s="19">
        <v>6677</v>
      </c>
      <c r="F231" s="19">
        <v>6766</v>
      </c>
      <c r="G231" s="19">
        <v>345</v>
      </c>
      <c r="H231" s="19">
        <v>251</v>
      </c>
      <c r="I231" s="19">
        <v>60</v>
      </c>
      <c r="M231">
        <v>2000</v>
      </c>
      <c r="N231" s="5" t="s">
        <v>1591</v>
      </c>
      <c r="O231" s="8">
        <v>23249</v>
      </c>
      <c r="P231" s="8">
        <v>246</v>
      </c>
      <c r="Q231" s="8">
        <v>2666</v>
      </c>
      <c r="R231" s="8">
        <v>10633</v>
      </c>
      <c r="S231" s="8">
        <v>5437</v>
      </c>
      <c r="T231" s="8">
        <v>3250</v>
      </c>
      <c r="U231" s="8">
        <v>1017</v>
      </c>
    </row>
    <row r="232" spans="1:21" x14ac:dyDescent="0.2">
      <c r="A232" s="9">
        <v>2003</v>
      </c>
      <c r="B232" s="20" t="s">
        <v>1580</v>
      </c>
      <c r="C232" s="19">
        <v>15162</v>
      </c>
      <c r="D232" s="19">
        <v>1041</v>
      </c>
      <c r="E232" s="19">
        <v>5789</v>
      </c>
      <c r="F232" s="19">
        <v>7529</v>
      </c>
      <c r="G232" s="19">
        <v>452</v>
      </c>
      <c r="H232" s="19">
        <v>287</v>
      </c>
      <c r="I232" s="19">
        <v>64</v>
      </c>
      <c r="M232">
        <v>2000</v>
      </c>
      <c r="N232" s="5" t="s">
        <v>1592</v>
      </c>
      <c r="O232" s="8">
        <v>8715</v>
      </c>
      <c r="P232" s="8">
        <v>37</v>
      </c>
      <c r="Q232" s="8">
        <v>1129</v>
      </c>
      <c r="R232" s="8">
        <v>4089</v>
      </c>
      <c r="S232" s="8">
        <v>1542</v>
      </c>
      <c r="T232" s="8">
        <v>1309</v>
      </c>
      <c r="U232" s="8">
        <v>609</v>
      </c>
    </row>
    <row r="233" spans="1:21" x14ac:dyDescent="0.2">
      <c r="A233" s="9">
        <v>2002</v>
      </c>
      <c r="B233" s="20" t="s">
        <v>1580</v>
      </c>
      <c r="C233" s="19">
        <v>15141</v>
      </c>
      <c r="D233" s="19">
        <v>884</v>
      </c>
      <c r="E233" s="19">
        <v>5171</v>
      </c>
      <c r="F233" s="19">
        <v>8245</v>
      </c>
      <c r="G233" s="19">
        <v>493</v>
      </c>
      <c r="H233" s="19">
        <v>263</v>
      </c>
      <c r="I233" s="19">
        <v>85</v>
      </c>
      <c r="M233">
        <v>2000</v>
      </c>
      <c r="N233" s="5" t="s">
        <v>1593</v>
      </c>
      <c r="O233" s="8">
        <v>4748</v>
      </c>
      <c r="P233" s="8">
        <v>18</v>
      </c>
      <c r="Q233" s="8">
        <v>180</v>
      </c>
      <c r="R233" s="8">
        <v>1264</v>
      </c>
      <c r="S233" s="8">
        <v>695</v>
      </c>
      <c r="T233" s="8">
        <v>1928</v>
      </c>
      <c r="U233" s="8">
        <v>663</v>
      </c>
    </row>
    <row r="234" spans="1:21" x14ac:dyDescent="0.2">
      <c r="A234" s="9">
        <v>2001</v>
      </c>
      <c r="B234" s="20" t="s">
        <v>1580</v>
      </c>
      <c r="C234" s="19">
        <v>16177</v>
      </c>
      <c r="D234" s="19">
        <v>402</v>
      </c>
      <c r="E234" s="19">
        <v>4412</v>
      </c>
      <c r="F234" s="19">
        <v>9720</v>
      </c>
      <c r="G234" s="19">
        <v>894</v>
      </c>
      <c r="H234" s="19">
        <v>522</v>
      </c>
      <c r="I234" s="19">
        <v>227</v>
      </c>
      <c r="M234">
        <v>2000</v>
      </c>
      <c r="N234" s="5" t="s">
        <v>1594</v>
      </c>
      <c r="O234" s="8">
        <v>5268</v>
      </c>
      <c r="P234" s="8">
        <v>32</v>
      </c>
      <c r="Q234" s="8">
        <v>851</v>
      </c>
      <c r="R234" s="8">
        <v>2228</v>
      </c>
      <c r="S234" s="8">
        <v>1297</v>
      </c>
      <c r="T234" s="8">
        <v>663</v>
      </c>
      <c r="U234" s="8">
        <v>197</v>
      </c>
    </row>
    <row r="235" spans="1:21" x14ac:dyDescent="0.2">
      <c r="A235" s="9">
        <v>2000</v>
      </c>
      <c r="B235" s="20" t="s">
        <v>1580</v>
      </c>
      <c r="C235" s="19">
        <v>16039</v>
      </c>
      <c r="D235" s="19">
        <v>265</v>
      </c>
      <c r="E235" s="19">
        <v>3556</v>
      </c>
      <c r="F235" s="19">
        <v>10107</v>
      </c>
      <c r="G235" s="19">
        <v>1174</v>
      </c>
      <c r="H235" s="19">
        <v>658</v>
      </c>
      <c r="I235" s="19">
        <v>279</v>
      </c>
      <c r="M235">
        <v>2000</v>
      </c>
      <c r="N235" s="5" t="s">
        <v>1576</v>
      </c>
      <c r="O235" s="8">
        <v>21024</v>
      </c>
      <c r="P235" s="8">
        <v>35</v>
      </c>
      <c r="Q235" s="8">
        <v>1896</v>
      </c>
      <c r="R235" s="8">
        <v>7560</v>
      </c>
      <c r="S235" s="8">
        <v>7143</v>
      </c>
      <c r="T235" s="8">
        <v>3326</v>
      </c>
      <c r="U235" s="8">
        <v>1064</v>
      </c>
    </row>
    <row r="236" spans="1:21" x14ac:dyDescent="0.2">
      <c r="A236" s="9">
        <v>1996</v>
      </c>
      <c r="B236" s="20" t="s">
        <v>1580</v>
      </c>
      <c r="C236" s="19">
        <v>13491</v>
      </c>
      <c r="D236" s="19">
        <v>39</v>
      </c>
      <c r="E236" s="19">
        <v>1608</v>
      </c>
      <c r="F236" s="19">
        <v>7213</v>
      </c>
      <c r="G236" s="19">
        <v>2391</v>
      </c>
      <c r="H236" s="19">
        <v>1780</v>
      </c>
      <c r="I236" s="19">
        <v>460</v>
      </c>
      <c r="M236">
        <v>2000</v>
      </c>
      <c r="N236" s="5" t="s">
        <v>1595</v>
      </c>
      <c r="O236" s="8">
        <v>6431</v>
      </c>
      <c r="P236" s="8">
        <v>2</v>
      </c>
      <c r="Q236" s="8">
        <v>356</v>
      </c>
      <c r="R236" s="8">
        <v>2248</v>
      </c>
      <c r="S236" s="8">
        <v>2378</v>
      </c>
      <c r="T236" s="8">
        <v>831</v>
      </c>
      <c r="U236" s="8">
        <v>616</v>
      </c>
    </row>
    <row r="237" spans="1:21" x14ac:dyDescent="0.2">
      <c r="A237" s="9">
        <v>2007</v>
      </c>
      <c r="B237" s="3" t="s">
        <v>1594</v>
      </c>
      <c r="C237" s="4">
        <v>5495</v>
      </c>
      <c r="D237" s="4">
        <v>215</v>
      </c>
      <c r="E237" s="4">
        <v>3426</v>
      </c>
      <c r="F237" s="4">
        <v>1478</v>
      </c>
      <c r="G237" s="4">
        <v>223</v>
      </c>
      <c r="H237" s="4">
        <v>118</v>
      </c>
      <c r="I237" s="4">
        <v>35</v>
      </c>
      <c r="M237">
        <v>2000</v>
      </c>
      <c r="N237" s="5" t="s">
        <v>1572</v>
      </c>
      <c r="O237" s="8">
        <v>12790</v>
      </c>
      <c r="P237" s="8">
        <v>31</v>
      </c>
      <c r="Q237" s="8">
        <v>857</v>
      </c>
      <c r="R237" s="8">
        <v>3593</v>
      </c>
      <c r="S237" s="8">
        <v>4884</v>
      </c>
      <c r="T237" s="8">
        <v>2043</v>
      </c>
      <c r="U237" s="8">
        <v>1382</v>
      </c>
    </row>
    <row r="238" spans="1:21" x14ac:dyDescent="0.2">
      <c r="A238" s="9">
        <v>2006</v>
      </c>
      <c r="B238" s="3" t="s">
        <v>1594</v>
      </c>
      <c r="C238" s="18">
        <f>ROUND(O238*350566/393740,0)</f>
        <v>10390</v>
      </c>
      <c r="D238" s="18">
        <f>ROUND(P238*350566/393740,0)</f>
        <v>39</v>
      </c>
      <c r="E238" s="18">
        <f>C238-D238-SUM(F238:I238)</f>
        <v>998</v>
      </c>
      <c r="F238" s="18">
        <f>ROUND(R238*350566/393740,0)</f>
        <v>4855</v>
      </c>
      <c r="G238" s="18">
        <f>ROUND(S238*350566/393740,0)</f>
        <v>2617</v>
      </c>
      <c r="H238" s="18">
        <f>ROUND(T238*350566/393740,0)</f>
        <v>1361</v>
      </c>
      <c r="I238" s="18">
        <f>ROUND(U238*350566/393740,0)</f>
        <v>520</v>
      </c>
      <c r="M238">
        <v>2000</v>
      </c>
      <c r="N238" s="5" t="s">
        <v>1599</v>
      </c>
      <c r="O238" s="8">
        <v>11670</v>
      </c>
      <c r="P238" s="8">
        <v>44</v>
      </c>
      <c r="Q238" s="8">
        <v>1121</v>
      </c>
      <c r="R238" s="8">
        <v>5453</v>
      </c>
      <c r="S238" s="8">
        <v>2939</v>
      </c>
      <c r="T238" s="8">
        <v>1529</v>
      </c>
      <c r="U238" s="8">
        <v>584</v>
      </c>
    </row>
    <row r="239" spans="1:21" x14ac:dyDescent="0.2">
      <c r="A239" s="9">
        <v>2005</v>
      </c>
      <c r="B239" s="3" t="s">
        <v>1594</v>
      </c>
      <c r="C239" s="18">
        <f>ROUND(O239*347709/390157,0)</f>
        <v>5723</v>
      </c>
      <c r="D239" s="18">
        <f>ROUND(P239*347709/390157,0)</f>
        <v>6</v>
      </c>
      <c r="E239" s="18">
        <f>C239-D239-SUM(F239:I239)</f>
        <v>594</v>
      </c>
      <c r="F239" s="18">
        <f>ROUND(R239*347709/390157,0)</f>
        <v>2231</v>
      </c>
      <c r="G239" s="18">
        <f>ROUND(S239*347709/390157,0)</f>
        <v>1532</v>
      </c>
      <c r="H239" s="18">
        <f>ROUND(T239*347709/390157,0)</f>
        <v>1028</v>
      </c>
      <c r="I239" s="18">
        <f>ROUND(U239*347709/390157,0)</f>
        <v>332</v>
      </c>
      <c r="M239">
        <v>2000</v>
      </c>
      <c r="N239" s="5" t="s">
        <v>1600</v>
      </c>
      <c r="O239" s="8">
        <v>6422</v>
      </c>
      <c r="P239" s="8">
        <v>7</v>
      </c>
      <c r="Q239" s="8">
        <v>667</v>
      </c>
      <c r="R239" s="8">
        <v>2503</v>
      </c>
      <c r="S239" s="8">
        <v>1719</v>
      </c>
      <c r="T239" s="8">
        <v>1153</v>
      </c>
      <c r="U239" s="8">
        <v>373</v>
      </c>
    </row>
    <row r="240" spans="1:21" x14ac:dyDescent="0.2">
      <c r="A240" s="9">
        <v>2004</v>
      </c>
      <c r="B240" s="20" t="s">
        <v>1594</v>
      </c>
      <c r="C240" s="19">
        <v>5340</v>
      </c>
      <c r="D240" s="19">
        <v>116</v>
      </c>
      <c r="E240" s="19">
        <v>2724</v>
      </c>
      <c r="F240" s="19">
        <v>1940</v>
      </c>
      <c r="G240" s="19">
        <v>353</v>
      </c>
      <c r="H240" s="19">
        <v>146</v>
      </c>
      <c r="I240" s="19">
        <v>61</v>
      </c>
      <c r="M240">
        <v>2000</v>
      </c>
      <c r="N240" s="5" t="s">
        <v>1601</v>
      </c>
      <c r="O240" s="8">
        <v>1717</v>
      </c>
      <c r="P240" s="8">
        <v>1</v>
      </c>
      <c r="Q240" s="8">
        <v>130</v>
      </c>
      <c r="R240" s="8">
        <v>677</v>
      </c>
      <c r="S240" s="8">
        <v>508</v>
      </c>
      <c r="T240" s="8">
        <v>257</v>
      </c>
      <c r="U240" s="8">
        <v>144</v>
      </c>
    </row>
    <row r="241" spans="1:21" x14ac:dyDescent="0.2">
      <c r="A241" s="9">
        <v>2003</v>
      </c>
      <c r="B241" s="20" t="s">
        <v>1594</v>
      </c>
      <c r="C241" s="19">
        <v>5267</v>
      </c>
      <c r="D241" s="19">
        <v>49</v>
      </c>
      <c r="E241" s="19">
        <v>2202</v>
      </c>
      <c r="F241" s="19">
        <v>2157</v>
      </c>
      <c r="G241" s="19">
        <v>524</v>
      </c>
      <c r="H241" s="19">
        <v>272</v>
      </c>
      <c r="I241" s="19">
        <v>63</v>
      </c>
      <c r="M241">
        <v>2000</v>
      </c>
      <c r="N241" s="5" t="s">
        <v>1602</v>
      </c>
      <c r="O241" s="8">
        <v>1376</v>
      </c>
      <c r="P241" s="8">
        <v>4</v>
      </c>
      <c r="Q241" s="8">
        <v>177</v>
      </c>
      <c r="R241" s="8">
        <v>708</v>
      </c>
      <c r="S241" s="8">
        <v>320</v>
      </c>
      <c r="T241" s="8">
        <v>121</v>
      </c>
      <c r="U241" s="8">
        <v>46</v>
      </c>
    </row>
    <row r="242" spans="1:21" x14ac:dyDescent="0.2">
      <c r="A242" s="9">
        <v>2002</v>
      </c>
      <c r="B242" s="20" t="s">
        <v>1594</v>
      </c>
      <c r="C242" s="19">
        <v>5161</v>
      </c>
      <c r="D242" s="19">
        <v>52</v>
      </c>
      <c r="E242" s="19">
        <v>1625</v>
      </c>
      <c r="F242" s="19">
        <v>2356</v>
      </c>
      <c r="G242" s="19">
        <v>702</v>
      </c>
      <c r="H242" s="19">
        <v>364</v>
      </c>
      <c r="I242" s="19">
        <v>62</v>
      </c>
      <c r="M242">
        <v>2000</v>
      </c>
      <c r="N242" s="5" t="s">
        <v>1603</v>
      </c>
      <c r="O242" s="8">
        <v>6685</v>
      </c>
      <c r="P242" s="8">
        <v>6</v>
      </c>
      <c r="Q242" s="8">
        <v>624</v>
      </c>
      <c r="R242" s="8">
        <v>3192</v>
      </c>
      <c r="S242" s="8">
        <v>1819</v>
      </c>
      <c r="T242" s="8">
        <v>817</v>
      </c>
      <c r="U242" s="8">
        <v>227</v>
      </c>
    </row>
    <row r="243" spans="1:21" x14ac:dyDescent="0.2">
      <c r="A243" s="9">
        <v>2001</v>
      </c>
      <c r="B243" s="20" t="s">
        <v>1594</v>
      </c>
      <c r="C243" s="19">
        <v>5804</v>
      </c>
      <c r="D243" s="19">
        <v>24</v>
      </c>
      <c r="E243" s="19">
        <v>1148</v>
      </c>
      <c r="F243" s="19">
        <v>2539</v>
      </c>
      <c r="G243" s="19">
        <v>992</v>
      </c>
      <c r="H243" s="19">
        <v>899</v>
      </c>
      <c r="I243" s="19">
        <v>202</v>
      </c>
      <c r="M243">
        <v>1996</v>
      </c>
      <c r="N243" s="5" t="s">
        <v>1574</v>
      </c>
      <c r="O243" s="8">
        <v>4812</v>
      </c>
      <c r="P243" s="8">
        <v>13</v>
      </c>
      <c r="Q243" s="8">
        <v>449</v>
      </c>
      <c r="R243" s="8">
        <v>1785</v>
      </c>
      <c r="S243" s="8">
        <v>1292</v>
      </c>
      <c r="T243" s="8">
        <v>1089</v>
      </c>
      <c r="U243" s="8">
        <v>184</v>
      </c>
    </row>
    <row r="244" spans="1:21" x14ac:dyDescent="0.2">
      <c r="A244" s="9">
        <v>2000</v>
      </c>
      <c r="B244" s="20" t="s">
        <v>1594</v>
      </c>
      <c r="C244" s="19">
        <v>5268</v>
      </c>
      <c r="D244" s="19">
        <v>32</v>
      </c>
      <c r="E244" s="19">
        <v>851</v>
      </c>
      <c r="F244" s="19">
        <v>2228</v>
      </c>
      <c r="G244" s="19">
        <v>1297</v>
      </c>
      <c r="H244" s="19">
        <v>663</v>
      </c>
      <c r="I244" s="19">
        <v>197</v>
      </c>
      <c r="M244">
        <v>1996</v>
      </c>
      <c r="N244" s="5" t="s">
        <v>1577</v>
      </c>
      <c r="O244" s="8">
        <v>2963</v>
      </c>
      <c r="P244" s="8">
        <v>1</v>
      </c>
      <c r="Q244" s="8">
        <v>216</v>
      </c>
      <c r="R244" s="8">
        <v>1158</v>
      </c>
      <c r="S244" s="8">
        <v>871</v>
      </c>
      <c r="T244" s="8">
        <v>594</v>
      </c>
      <c r="U244" s="8">
        <v>123</v>
      </c>
    </row>
    <row r="245" spans="1:21" x14ac:dyDescent="0.2">
      <c r="A245" s="9">
        <v>2007</v>
      </c>
      <c r="B245" s="3" t="s">
        <v>1599</v>
      </c>
      <c r="C245" s="4">
        <v>11536</v>
      </c>
      <c r="D245" s="4">
        <v>321</v>
      </c>
      <c r="E245" s="4">
        <v>4864</v>
      </c>
      <c r="F245" s="4">
        <v>4786</v>
      </c>
      <c r="G245" s="4">
        <v>1002</v>
      </c>
      <c r="H245" s="4">
        <v>460</v>
      </c>
      <c r="I245" s="4">
        <v>103</v>
      </c>
      <c r="M245">
        <v>1996</v>
      </c>
      <c r="N245" s="5" t="s">
        <v>1578</v>
      </c>
      <c r="O245" s="8">
        <v>17471</v>
      </c>
      <c r="P245" s="8">
        <v>5</v>
      </c>
      <c r="Q245" s="8">
        <v>735</v>
      </c>
      <c r="R245" s="8">
        <v>4504</v>
      </c>
      <c r="S245" s="8">
        <v>5340</v>
      </c>
      <c r="T245" s="8">
        <v>5369</v>
      </c>
      <c r="U245" s="8">
        <v>1518</v>
      </c>
    </row>
    <row r="246" spans="1:21" x14ac:dyDescent="0.2">
      <c r="A246" s="9">
        <v>2006</v>
      </c>
      <c r="B246" s="3" t="s">
        <v>1599</v>
      </c>
      <c r="C246" s="18">
        <f>ROUND(O246*350566/393740,0)</f>
        <v>10668</v>
      </c>
      <c r="D246" s="18">
        <f>ROUND(P246*350566/393740,0)</f>
        <v>6</v>
      </c>
      <c r="E246" s="18">
        <f>C246-D246-SUM(F246:I246)</f>
        <v>419</v>
      </c>
      <c r="F246" s="18">
        <f>ROUND(R246*350566/393740,0)</f>
        <v>2707</v>
      </c>
      <c r="G246" s="18">
        <f>ROUND(S246*350566/393740,0)</f>
        <v>3403</v>
      </c>
      <c r="H246" s="18">
        <f>ROUND(T246*350566/393740,0)</f>
        <v>3118</v>
      </c>
      <c r="I246" s="18">
        <f>ROUND(U246*350566/393740,0)</f>
        <v>1015</v>
      </c>
      <c r="M246">
        <v>1996</v>
      </c>
      <c r="N246" s="5" t="s">
        <v>1579</v>
      </c>
      <c r="O246" s="8">
        <v>11982</v>
      </c>
      <c r="P246" s="8">
        <v>7</v>
      </c>
      <c r="Q246" s="8">
        <v>471</v>
      </c>
      <c r="R246" s="8">
        <v>3040</v>
      </c>
      <c r="S246" s="8">
        <v>3822</v>
      </c>
      <c r="T246" s="8">
        <v>3502</v>
      </c>
      <c r="U246" s="8">
        <v>1140</v>
      </c>
    </row>
    <row r="247" spans="1:21" x14ac:dyDescent="0.2">
      <c r="A247" s="9">
        <v>2005</v>
      </c>
      <c r="B247" s="3" t="s">
        <v>1599</v>
      </c>
      <c r="C247" s="18">
        <f>ROUND(O247*347709/390157,0)</f>
        <v>8566</v>
      </c>
      <c r="D247" s="18">
        <f>ROUND(P247*347709/390157,0)</f>
        <v>1</v>
      </c>
      <c r="E247" s="18">
        <f>C247-D247-SUM(F247:I247)</f>
        <v>385</v>
      </c>
      <c r="F247" s="18">
        <f>ROUND(R247*347709/390157,0)</f>
        <v>1716</v>
      </c>
      <c r="G247" s="18">
        <f>ROUND(S247*347709/390157,0)</f>
        <v>2705</v>
      </c>
      <c r="H247" s="18">
        <f>ROUND(T247*347709/390157,0)</f>
        <v>2674</v>
      </c>
      <c r="I247" s="18">
        <f>ROUND(U247*347709/390157,0)</f>
        <v>1085</v>
      </c>
      <c r="M247">
        <v>1996</v>
      </c>
      <c r="N247" s="5" t="s">
        <v>1573</v>
      </c>
      <c r="O247" s="8">
        <v>9612</v>
      </c>
      <c r="P247" s="8">
        <v>1</v>
      </c>
      <c r="Q247" s="8">
        <v>434</v>
      </c>
      <c r="R247" s="8">
        <v>1925</v>
      </c>
      <c r="S247" s="8">
        <v>3035</v>
      </c>
      <c r="T247" s="8">
        <v>3000</v>
      </c>
      <c r="U247" s="8">
        <v>1217</v>
      </c>
    </row>
    <row r="248" spans="1:21" x14ac:dyDescent="0.2">
      <c r="A248" s="9">
        <v>2004</v>
      </c>
      <c r="B248" s="20" t="s">
        <v>1599</v>
      </c>
      <c r="C248" s="19">
        <v>11202</v>
      </c>
      <c r="D248" s="19">
        <v>119</v>
      </c>
      <c r="E248" s="19">
        <v>3078</v>
      </c>
      <c r="F248" s="19">
        <v>5809</v>
      </c>
      <c r="G248" s="19">
        <v>1451</v>
      </c>
      <c r="H248" s="19">
        <v>605</v>
      </c>
      <c r="I248" s="19">
        <v>140</v>
      </c>
      <c r="M248">
        <v>1996</v>
      </c>
      <c r="N248" s="5" t="s">
        <v>1580</v>
      </c>
      <c r="O248" s="8">
        <v>13491</v>
      </c>
      <c r="P248" s="8">
        <v>39</v>
      </c>
      <c r="Q248" s="8">
        <v>1608</v>
      </c>
      <c r="R248" s="8">
        <v>7213</v>
      </c>
      <c r="S248" s="8">
        <v>2391</v>
      </c>
      <c r="T248" s="8">
        <v>1780</v>
      </c>
      <c r="U248" s="8">
        <v>460</v>
      </c>
    </row>
    <row r="249" spans="1:21" x14ac:dyDescent="0.2">
      <c r="A249" s="9">
        <v>2003</v>
      </c>
      <c r="B249" s="20" t="s">
        <v>1599</v>
      </c>
      <c r="C249" s="19">
        <v>11040</v>
      </c>
      <c r="D249" s="19">
        <v>61</v>
      </c>
      <c r="E249" s="19">
        <v>2306</v>
      </c>
      <c r="F249" s="19">
        <v>5846</v>
      </c>
      <c r="G249" s="19">
        <v>1938</v>
      </c>
      <c r="H249" s="19">
        <v>704</v>
      </c>
      <c r="I249" s="19">
        <v>185</v>
      </c>
      <c r="M249">
        <v>1996</v>
      </c>
      <c r="N249" s="5" t="s">
        <v>1575</v>
      </c>
      <c r="O249" s="8">
        <v>14343</v>
      </c>
      <c r="P249" s="8">
        <v>11</v>
      </c>
      <c r="Q249" s="8">
        <v>613</v>
      </c>
      <c r="R249" s="8">
        <v>5390</v>
      </c>
      <c r="S249" s="8">
        <v>3847</v>
      </c>
      <c r="T249" s="8">
        <v>3323</v>
      </c>
      <c r="U249" s="8">
        <v>1159</v>
      </c>
    </row>
    <row r="250" spans="1:21" x14ac:dyDescent="0.2">
      <c r="A250" s="9">
        <v>2002</v>
      </c>
      <c r="B250" s="20" t="s">
        <v>1599</v>
      </c>
      <c r="C250" s="19">
        <v>11787</v>
      </c>
      <c r="D250" s="19">
        <v>76</v>
      </c>
      <c r="E250" s="19">
        <v>1903</v>
      </c>
      <c r="F250" s="19">
        <v>6112</v>
      </c>
      <c r="G250" s="19">
        <v>2359</v>
      </c>
      <c r="H250" s="19">
        <v>913</v>
      </c>
      <c r="I250" s="19">
        <v>424</v>
      </c>
      <c r="M250">
        <v>1996</v>
      </c>
      <c r="N250" s="5" t="s">
        <v>1581</v>
      </c>
      <c r="O250" s="8">
        <v>11868</v>
      </c>
      <c r="P250" s="8">
        <v>11</v>
      </c>
      <c r="Q250" s="8">
        <v>1083</v>
      </c>
      <c r="R250" s="8">
        <v>4952</v>
      </c>
      <c r="S250" s="8">
        <v>3788</v>
      </c>
      <c r="T250" s="8">
        <v>1660</v>
      </c>
      <c r="U250" s="8">
        <v>374</v>
      </c>
    </row>
    <row r="251" spans="1:21" x14ac:dyDescent="0.2">
      <c r="A251" s="9">
        <v>2001</v>
      </c>
      <c r="B251" s="20" t="s">
        <v>1599</v>
      </c>
      <c r="C251" s="19">
        <v>12912</v>
      </c>
      <c r="D251" s="19">
        <v>59</v>
      </c>
      <c r="E251" s="19">
        <v>1578</v>
      </c>
      <c r="F251" s="19">
        <v>5794</v>
      </c>
      <c r="G251" s="19">
        <v>2944</v>
      </c>
      <c r="H251" s="19">
        <v>1851</v>
      </c>
      <c r="I251" s="19">
        <v>686</v>
      </c>
      <c r="M251">
        <v>1996</v>
      </c>
      <c r="N251" s="5" t="s">
        <v>1571</v>
      </c>
      <c r="O251" s="8">
        <v>3938</v>
      </c>
      <c r="P251" s="8">
        <v>5</v>
      </c>
      <c r="Q251" s="8">
        <v>391</v>
      </c>
      <c r="R251" s="8">
        <v>1480</v>
      </c>
      <c r="S251" s="8">
        <v>1391</v>
      </c>
      <c r="T251" s="8">
        <v>420</v>
      </c>
      <c r="U251" s="8">
        <v>251</v>
      </c>
    </row>
    <row r="252" spans="1:21" x14ac:dyDescent="0.2">
      <c r="A252" s="9">
        <v>2000</v>
      </c>
      <c r="B252" s="20" t="s">
        <v>1599</v>
      </c>
      <c r="C252" s="19">
        <v>11670</v>
      </c>
      <c r="D252" s="19">
        <v>44</v>
      </c>
      <c r="E252" s="19">
        <v>1121</v>
      </c>
      <c r="F252" s="19">
        <v>5453</v>
      </c>
      <c r="G252" s="19">
        <v>2939</v>
      </c>
      <c r="H252" s="19">
        <v>1529</v>
      </c>
      <c r="I252" s="19">
        <v>584</v>
      </c>
      <c r="M252">
        <v>1996</v>
      </c>
      <c r="N252" s="5" t="s">
        <v>1582</v>
      </c>
      <c r="O252" s="8">
        <v>12160</v>
      </c>
      <c r="P252" s="8">
        <v>16</v>
      </c>
      <c r="Q252" s="8">
        <v>912</v>
      </c>
      <c r="R252" s="8">
        <v>3968</v>
      </c>
      <c r="S252" s="8">
        <v>4204</v>
      </c>
      <c r="T252" s="8">
        <v>2616</v>
      </c>
      <c r="U252" s="8">
        <v>444</v>
      </c>
    </row>
    <row r="253" spans="1:21" x14ac:dyDescent="0.2">
      <c r="A253" s="9">
        <v>1996</v>
      </c>
      <c r="B253" s="20" t="s">
        <v>1599</v>
      </c>
      <c r="C253" s="19">
        <v>10815</v>
      </c>
      <c r="D253" s="19">
        <v>3</v>
      </c>
      <c r="E253" s="19">
        <v>462</v>
      </c>
      <c r="F253" s="19">
        <v>3818</v>
      </c>
      <c r="G253" s="19">
        <v>2874</v>
      </c>
      <c r="H253" s="19">
        <v>2695</v>
      </c>
      <c r="I253" s="19">
        <v>963</v>
      </c>
      <c r="M253">
        <v>1996</v>
      </c>
      <c r="N253" s="5" t="s">
        <v>1583</v>
      </c>
      <c r="O253" s="8">
        <v>12794</v>
      </c>
      <c r="P253" s="8">
        <v>8</v>
      </c>
      <c r="Q253" s="8">
        <v>933</v>
      </c>
      <c r="R253" s="8">
        <v>3698</v>
      </c>
      <c r="S253" s="8">
        <v>3827</v>
      </c>
      <c r="T253" s="8">
        <v>3326</v>
      </c>
      <c r="U253" s="8">
        <v>1002</v>
      </c>
    </row>
    <row r="254" spans="1:21" x14ac:dyDescent="0.2">
      <c r="A254" s="9">
        <v>2007</v>
      </c>
      <c r="B254" s="3" t="s">
        <v>1601</v>
      </c>
      <c r="C254" s="4">
        <v>1879</v>
      </c>
      <c r="D254" s="4">
        <v>27</v>
      </c>
      <c r="E254" s="4">
        <v>808</v>
      </c>
      <c r="F254" s="4">
        <v>789</v>
      </c>
      <c r="G254" s="4">
        <v>107</v>
      </c>
      <c r="H254" s="4">
        <v>76</v>
      </c>
      <c r="I254" s="4">
        <v>72</v>
      </c>
      <c r="M254">
        <v>1996</v>
      </c>
      <c r="N254" s="5" t="s">
        <v>1584</v>
      </c>
      <c r="O254" s="8">
        <v>11951</v>
      </c>
      <c r="P254" s="8">
        <v>13</v>
      </c>
      <c r="Q254" s="8">
        <v>525</v>
      </c>
      <c r="R254" s="8">
        <v>4006</v>
      </c>
      <c r="S254" s="8">
        <v>3657</v>
      </c>
      <c r="T254" s="8">
        <v>2510</v>
      </c>
      <c r="U254" s="8">
        <v>1240</v>
      </c>
    </row>
    <row r="255" spans="1:21" x14ac:dyDescent="0.2">
      <c r="A255" s="9">
        <v>2006</v>
      </c>
      <c r="B255" s="3" t="s">
        <v>1601</v>
      </c>
      <c r="C255" s="18">
        <f>ROUND(O255*350566/393740,0)</f>
        <v>6728</v>
      </c>
      <c r="D255" s="18">
        <f>ROUND(P255*350566/393740,0)</f>
        <v>14</v>
      </c>
      <c r="E255" s="18">
        <f>C255-D255-SUM(F255:I255)</f>
        <v>734</v>
      </c>
      <c r="F255" s="18">
        <f>ROUND(R255*350566/393740,0)</f>
        <v>2292</v>
      </c>
      <c r="G255" s="18">
        <f>ROUND(S255*350566/393740,0)</f>
        <v>1815</v>
      </c>
      <c r="H255" s="18">
        <f>ROUND(T255*350566/393740,0)</f>
        <v>1356</v>
      </c>
      <c r="I255" s="18">
        <f>ROUND(U255*350566/393740,0)</f>
        <v>517</v>
      </c>
      <c r="M255">
        <v>1996</v>
      </c>
      <c r="N255" s="5" t="s">
        <v>1585</v>
      </c>
      <c r="O255" s="8">
        <v>7557</v>
      </c>
      <c r="P255" s="8">
        <v>16</v>
      </c>
      <c r="Q255" s="8">
        <v>824</v>
      </c>
      <c r="R255" s="8">
        <v>2574</v>
      </c>
      <c r="S255" s="8">
        <v>2039</v>
      </c>
      <c r="T255" s="8">
        <v>1523</v>
      </c>
      <c r="U255" s="8">
        <v>581</v>
      </c>
    </row>
    <row r="256" spans="1:21" x14ac:dyDescent="0.2">
      <c r="A256" s="9">
        <v>2005</v>
      </c>
      <c r="B256" s="3" t="s">
        <v>1601</v>
      </c>
      <c r="C256" s="18">
        <f>ROUND(O256*347709/390157,0)</f>
        <v>8224</v>
      </c>
      <c r="D256" s="18">
        <f>ROUND(P256*347709/390157,0)</f>
        <v>0</v>
      </c>
      <c r="E256" s="18">
        <f>C256-D256-SUM(F256:I256)</f>
        <v>284</v>
      </c>
      <c r="F256" s="18">
        <f>ROUND(R256*347709/390157,0)</f>
        <v>2488</v>
      </c>
      <c r="G256" s="18">
        <f>ROUND(S256*347709/390157,0)</f>
        <v>2610</v>
      </c>
      <c r="H256" s="18">
        <f>ROUND(T256*347709/390157,0)</f>
        <v>2124</v>
      </c>
      <c r="I256" s="18">
        <f>ROUND(U256*347709/390157,0)</f>
        <v>718</v>
      </c>
      <c r="M256">
        <v>1996</v>
      </c>
      <c r="N256" s="5" t="s">
        <v>1586</v>
      </c>
      <c r="O256" s="8">
        <v>9228</v>
      </c>
      <c r="P256" s="6"/>
      <c r="Q256" s="8">
        <v>318</v>
      </c>
      <c r="R256" s="8">
        <v>2792</v>
      </c>
      <c r="S256" s="8">
        <v>2929</v>
      </c>
      <c r="T256" s="8">
        <v>2383</v>
      </c>
      <c r="U256" s="8">
        <v>806</v>
      </c>
    </row>
    <row r="257" spans="1:21" x14ac:dyDescent="0.2">
      <c r="A257" s="9">
        <v>2004</v>
      </c>
      <c r="B257" s="20" t="s">
        <v>1601</v>
      </c>
      <c r="C257" s="19">
        <v>1879</v>
      </c>
      <c r="D257" s="19">
        <v>7</v>
      </c>
      <c r="E257" s="19">
        <v>479</v>
      </c>
      <c r="F257" s="19">
        <v>1038</v>
      </c>
      <c r="G257" s="19">
        <v>167</v>
      </c>
      <c r="H257" s="19">
        <v>111</v>
      </c>
      <c r="I257" s="19">
        <v>77</v>
      </c>
      <c r="M257">
        <v>1996</v>
      </c>
      <c r="N257" s="5" t="s">
        <v>1587</v>
      </c>
      <c r="O257" s="8">
        <v>23675</v>
      </c>
      <c r="P257" s="8">
        <v>19</v>
      </c>
      <c r="Q257" s="8">
        <v>1339</v>
      </c>
      <c r="R257" s="8">
        <v>7466</v>
      </c>
      <c r="S257" s="8">
        <v>8565</v>
      </c>
      <c r="T257" s="8">
        <v>4561</v>
      </c>
      <c r="U257" s="8">
        <v>1725</v>
      </c>
    </row>
    <row r="258" spans="1:21" x14ac:dyDescent="0.2">
      <c r="A258" s="9">
        <v>2003</v>
      </c>
      <c r="B258" s="20" t="s">
        <v>1601</v>
      </c>
      <c r="C258" s="19">
        <v>1876</v>
      </c>
      <c r="D258" s="19">
        <v>0</v>
      </c>
      <c r="E258" s="19">
        <v>370</v>
      </c>
      <c r="F258" s="19">
        <v>1039</v>
      </c>
      <c r="G258" s="19">
        <v>247</v>
      </c>
      <c r="H258" s="19">
        <v>137</v>
      </c>
      <c r="I258" s="19">
        <v>83</v>
      </c>
      <c r="M258">
        <v>1996</v>
      </c>
      <c r="N258" s="5" t="s">
        <v>1588</v>
      </c>
      <c r="O258" s="8">
        <v>19155</v>
      </c>
      <c r="P258" s="8">
        <v>151</v>
      </c>
      <c r="Q258" s="8">
        <v>890</v>
      </c>
      <c r="R258" s="8">
        <v>7080</v>
      </c>
      <c r="S258" s="8">
        <v>4030</v>
      </c>
      <c r="T258" s="8">
        <v>5005</v>
      </c>
      <c r="U258" s="8">
        <v>1999</v>
      </c>
    </row>
    <row r="259" spans="1:21" x14ac:dyDescent="0.2">
      <c r="A259" s="9">
        <v>2002</v>
      </c>
      <c r="B259" s="20" t="s">
        <v>1601</v>
      </c>
      <c r="C259" s="19">
        <v>1821</v>
      </c>
      <c r="D259" s="19">
        <v>0</v>
      </c>
      <c r="E259" s="19">
        <v>273</v>
      </c>
      <c r="F259" s="19">
        <v>951</v>
      </c>
      <c r="G259" s="19">
        <v>323</v>
      </c>
      <c r="H259" s="19">
        <v>187</v>
      </c>
      <c r="I259" s="19">
        <v>87</v>
      </c>
      <c r="M259">
        <v>1996</v>
      </c>
      <c r="N259" s="5" t="s">
        <v>1589</v>
      </c>
      <c r="O259" s="8">
        <v>20756</v>
      </c>
      <c r="P259" s="8">
        <v>4</v>
      </c>
      <c r="Q259" s="8">
        <v>310</v>
      </c>
      <c r="R259" s="8">
        <v>4826</v>
      </c>
      <c r="S259" s="8">
        <v>6395</v>
      </c>
      <c r="T259" s="8">
        <v>6799</v>
      </c>
      <c r="U259" s="8">
        <v>2422</v>
      </c>
    </row>
    <row r="260" spans="1:21" x14ac:dyDescent="0.2">
      <c r="A260" s="9">
        <v>2001</v>
      </c>
      <c r="B260" s="20" t="s">
        <v>1601</v>
      </c>
      <c r="C260" s="19">
        <v>2081</v>
      </c>
      <c r="D260" s="19">
        <v>0</v>
      </c>
      <c r="E260" s="19">
        <v>154</v>
      </c>
      <c r="F260" s="19">
        <v>857</v>
      </c>
      <c r="G260" s="19">
        <v>528</v>
      </c>
      <c r="H260" s="19">
        <v>345</v>
      </c>
      <c r="I260" s="19">
        <v>197</v>
      </c>
      <c r="M260">
        <v>1996</v>
      </c>
      <c r="N260" s="5" t="s">
        <v>1590</v>
      </c>
      <c r="O260" s="6" t="s">
        <v>428</v>
      </c>
      <c r="P260" s="8">
        <v>11</v>
      </c>
      <c r="Q260" s="8">
        <v>613</v>
      </c>
      <c r="R260" s="8">
        <v>5390</v>
      </c>
      <c r="S260" s="8">
        <v>3847</v>
      </c>
      <c r="T260" s="8">
        <v>3323</v>
      </c>
      <c r="U260" s="8">
        <v>1159</v>
      </c>
    </row>
    <row r="261" spans="1:21" x14ac:dyDescent="0.2">
      <c r="A261" s="9">
        <v>2000</v>
      </c>
      <c r="B261" s="20" t="s">
        <v>1601</v>
      </c>
      <c r="C261" s="19">
        <v>1717</v>
      </c>
      <c r="D261" s="19">
        <v>1</v>
      </c>
      <c r="E261" s="19">
        <v>130</v>
      </c>
      <c r="F261" s="19">
        <v>677</v>
      </c>
      <c r="G261" s="19">
        <v>508</v>
      </c>
      <c r="H261" s="19">
        <v>257</v>
      </c>
      <c r="I261" s="19">
        <v>144</v>
      </c>
      <c r="M261">
        <v>1996</v>
      </c>
      <c r="N261" s="5" t="s">
        <v>1591</v>
      </c>
      <c r="O261" s="8">
        <v>23536</v>
      </c>
      <c r="P261" s="8">
        <v>92</v>
      </c>
      <c r="Q261" s="8">
        <v>1428</v>
      </c>
      <c r="R261" s="8">
        <v>6980</v>
      </c>
      <c r="S261" s="8">
        <v>6809</v>
      </c>
      <c r="T261" s="8">
        <v>6015</v>
      </c>
      <c r="U261" s="8">
        <v>2212</v>
      </c>
    </row>
    <row r="262" spans="1:21" x14ac:dyDescent="0.2">
      <c r="A262" s="9">
        <v>1996</v>
      </c>
      <c r="B262" s="20" t="s">
        <v>1601</v>
      </c>
      <c r="C262" s="19">
        <v>1569</v>
      </c>
      <c r="D262" s="20"/>
      <c r="E262" s="19">
        <v>51</v>
      </c>
      <c r="F262" s="19">
        <v>276</v>
      </c>
      <c r="G262" s="19">
        <v>634</v>
      </c>
      <c r="H262" s="19">
        <v>453</v>
      </c>
      <c r="I262" s="19">
        <v>155</v>
      </c>
      <c r="M262">
        <v>1996</v>
      </c>
      <c r="N262" s="5" t="s">
        <v>1592</v>
      </c>
      <c r="O262" s="8">
        <v>8421</v>
      </c>
      <c r="P262" s="8">
        <v>7</v>
      </c>
      <c r="Q262" s="8">
        <v>316</v>
      </c>
      <c r="R262" s="8">
        <v>2163</v>
      </c>
      <c r="S262" s="8">
        <v>2571</v>
      </c>
      <c r="T262" s="8">
        <v>2313</v>
      </c>
      <c r="U262" s="8">
        <v>1051</v>
      </c>
    </row>
    <row r="263" spans="1:21" x14ac:dyDescent="0.2">
      <c r="A263" s="9">
        <v>2007</v>
      </c>
      <c r="B263" s="3" t="s">
        <v>1581</v>
      </c>
      <c r="C263" s="4">
        <v>10782</v>
      </c>
      <c r="D263" s="4">
        <v>239</v>
      </c>
      <c r="E263" s="4">
        <v>5414</v>
      </c>
      <c r="F263" s="4">
        <v>4188</v>
      </c>
      <c r="G263" s="4">
        <v>557</v>
      </c>
      <c r="H263" s="4">
        <v>342</v>
      </c>
      <c r="I263" s="4">
        <v>42</v>
      </c>
      <c r="M263">
        <v>1996</v>
      </c>
      <c r="N263" s="5" t="s">
        <v>1593</v>
      </c>
      <c r="O263" s="8">
        <v>3923</v>
      </c>
      <c r="P263" s="8">
        <v>1</v>
      </c>
      <c r="Q263" s="8">
        <v>59</v>
      </c>
      <c r="R263" s="8">
        <v>650</v>
      </c>
      <c r="S263" s="8">
        <v>478</v>
      </c>
      <c r="T263" s="8">
        <v>1771</v>
      </c>
      <c r="U263" s="8">
        <v>964</v>
      </c>
    </row>
    <row r="264" spans="1:21" x14ac:dyDescent="0.2">
      <c r="A264" s="9">
        <v>2006</v>
      </c>
      <c r="B264" s="3" t="s">
        <v>1581</v>
      </c>
      <c r="C264" s="18">
        <f>ROUND(O264*350566/393740,0)</f>
        <v>26385</v>
      </c>
      <c r="D264" s="18">
        <f>ROUND(P264*350566/393740,0)</f>
        <v>12</v>
      </c>
      <c r="E264" s="18">
        <f>C264-D264-SUM(F264:I264)</f>
        <v>772</v>
      </c>
      <c r="F264" s="18">
        <f>ROUND(R264*350566/393740,0)</f>
        <v>6402</v>
      </c>
      <c r="G264" s="18">
        <f>ROUND(S264*350566/393740,0)</f>
        <v>9157</v>
      </c>
      <c r="H264" s="18">
        <f>ROUND(T264*350566/393740,0)</f>
        <v>7591</v>
      </c>
      <c r="I264" s="18">
        <f>ROUND(U264*350566/393740,0)</f>
        <v>2451</v>
      </c>
      <c r="M264">
        <v>1996</v>
      </c>
      <c r="N264" s="5" t="s">
        <v>1576</v>
      </c>
      <c r="O264" s="8">
        <v>29635</v>
      </c>
      <c r="P264" s="8">
        <v>13</v>
      </c>
      <c r="Q264" s="8">
        <v>868</v>
      </c>
      <c r="R264" s="8">
        <v>7190</v>
      </c>
      <c r="S264" s="8">
        <v>10285</v>
      </c>
      <c r="T264" s="8">
        <v>8526</v>
      </c>
      <c r="U264" s="8">
        <v>2753</v>
      </c>
    </row>
    <row r="265" spans="1:21" x14ac:dyDescent="0.2">
      <c r="A265" s="9">
        <v>2005</v>
      </c>
      <c r="B265" s="3" t="s">
        <v>1581</v>
      </c>
      <c r="C265" s="18">
        <f>ROUND(O265*347709/390157,0)</f>
        <v>4932</v>
      </c>
      <c r="D265" s="18">
        <f>ROUND(P265*347709/390157,0)</f>
        <v>2</v>
      </c>
      <c r="E265" s="18">
        <f>C265-D265-SUM(F265:I265)</f>
        <v>153</v>
      </c>
      <c r="F265" s="18">
        <f>ROUND(R265*347709/390157,0)</f>
        <v>969</v>
      </c>
      <c r="G265" s="18">
        <f>ROUND(S265*347709/390157,0)</f>
        <v>2001</v>
      </c>
      <c r="H265" s="18">
        <f>ROUND(T265*347709/390157,0)</f>
        <v>962</v>
      </c>
      <c r="I265" s="18">
        <f>ROUND(U265*347709/390157,0)</f>
        <v>845</v>
      </c>
      <c r="M265">
        <v>1996</v>
      </c>
      <c r="N265" s="5" t="s">
        <v>1595</v>
      </c>
      <c r="O265" s="8">
        <v>5534</v>
      </c>
      <c r="P265" s="8">
        <v>2</v>
      </c>
      <c r="Q265" s="8">
        <v>172</v>
      </c>
      <c r="R265" s="8">
        <v>1087</v>
      </c>
      <c r="S265" s="8">
        <v>2245</v>
      </c>
      <c r="T265" s="8">
        <v>1080</v>
      </c>
      <c r="U265" s="8">
        <v>948</v>
      </c>
    </row>
    <row r="266" spans="1:21" x14ac:dyDescent="0.2">
      <c r="A266" s="9">
        <v>2004</v>
      </c>
      <c r="B266" s="20" t="s">
        <v>1581</v>
      </c>
      <c r="C266" s="19">
        <v>9752</v>
      </c>
      <c r="D266" s="19">
        <v>68</v>
      </c>
      <c r="E266" s="19">
        <v>3877</v>
      </c>
      <c r="F266" s="19">
        <v>4607</v>
      </c>
      <c r="G266" s="19">
        <v>716</v>
      </c>
      <c r="H266" s="19">
        <v>426</v>
      </c>
      <c r="I266" s="19">
        <v>58</v>
      </c>
      <c r="M266">
        <v>1996</v>
      </c>
      <c r="N266" s="5" t="s">
        <v>1572</v>
      </c>
      <c r="O266" s="8">
        <v>14098</v>
      </c>
      <c r="P266" s="6"/>
      <c r="Q266" s="8">
        <v>1988</v>
      </c>
      <c r="R266" s="8">
        <v>4792</v>
      </c>
      <c r="S266" s="8">
        <v>1911</v>
      </c>
      <c r="T266" s="8">
        <v>3210</v>
      </c>
      <c r="U266" s="8">
        <v>2197</v>
      </c>
    </row>
    <row r="267" spans="1:21" x14ac:dyDescent="0.2">
      <c r="A267" s="9">
        <v>2003</v>
      </c>
      <c r="B267" s="20" t="s">
        <v>1581</v>
      </c>
      <c r="C267" s="19">
        <v>13167</v>
      </c>
      <c r="D267" s="19">
        <v>76</v>
      </c>
      <c r="E267" s="19">
        <v>3292</v>
      </c>
      <c r="F267" s="19">
        <v>6836</v>
      </c>
      <c r="G267" s="19">
        <v>1972</v>
      </c>
      <c r="H267" s="19">
        <v>802</v>
      </c>
      <c r="I267" s="19">
        <v>189</v>
      </c>
      <c r="M267">
        <v>1996</v>
      </c>
      <c r="N267" s="5" t="s">
        <v>1599</v>
      </c>
      <c r="O267" s="8">
        <v>10815</v>
      </c>
      <c r="P267" s="8">
        <v>3</v>
      </c>
      <c r="Q267" s="8">
        <v>462</v>
      </c>
      <c r="R267" s="8">
        <v>3818</v>
      </c>
      <c r="S267" s="8">
        <v>2874</v>
      </c>
      <c r="T267" s="8">
        <v>2695</v>
      </c>
      <c r="U267" s="8">
        <v>963</v>
      </c>
    </row>
    <row r="268" spans="1:21" x14ac:dyDescent="0.2">
      <c r="A268" s="9">
        <v>2002</v>
      </c>
      <c r="B268" s="20" t="s">
        <v>1581</v>
      </c>
      <c r="C268" s="19">
        <v>13143</v>
      </c>
      <c r="D268" s="19">
        <v>47</v>
      </c>
      <c r="E268" s="19">
        <v>3292</v>
      </c>
      <c r="F268" s="19">
        <v>6812</v>
      </c>
      <c r="G268" s="19">
        <v>1972</v>
      </c>
      <c r="H268" s="19">
        <v>831</v>
      </c>
      <c r="I268" s="19">
        <v>189</v>
      </c>
      <c r="M268">
        <v>1996</v>
      </c>
      <c r="N268" s="5" t="s">
        <v>1600</v>
      </c>
      <c r="O268" s="8">
        <v>5615</v>
      </c>
      <c r="P268" s="8">
        <v>3</v>
      </c>
      <c r="Q268" s="8">
        <v>220</v>
      </c>
      <c r="R268" s="8">
        <v>1715</v>
      </c>
      <c r="S268" s="8">
        <v>1749</v>
      </c>
      <c r="T268" s="8">
        <v>1426</v>
      </c>
      <c r="U268" s="8">
        <v>502</v>
      </c>
    </row>
    <row r="269" spans="1:21" x14ac:dyDescent="0.2">
      <c r="A269" s="9">
        <v>2001</v>
      </c>
      <c r="B269" s="20" t="s">
        <v>1581</v>
      </c>
      <c r="C269" s="19">
        <v>15103</v>
      </c>
      <c r="D269" s="19">
        <v>31</v>
      </c>
      <c r="E269" s="19">
        <v>4045</v>
      </c>
      <c r="F269" s="19">
        <v>7065</v>
      </c>
      <c r="G269" s="19">
        <v>1401</v>
      </c>
      <c r="H269" s="19">
        <v>1963</v>
      </c>
      <c r="I269" s="19">
        <v>598</v>
      </c>
      <c r="M269">
        <v>1996</v>
      </c>
      <c r="N269" s="5" t="s">
        <v>1601</v>
      </c>
      <c r="O269" s="8">
        <v>1569</v>
      </c>
      <c r="P269" s="6"/>
      <c r="Q269" s="8">
        <v>51</v>
      </c>
      <c r="R269" s="8">
        <v>276</v>
      </c>
      <c r="S269" s="8">
        <v>634</v>
      </c>
      <c r="T269" s="8">
        <v>453</v>
      </c>
      <c r="U269" s="8">
        <v>155</v>
      </c>
    </row>
    <row r="270" spans="1:21" x14ac:dyDescent="0.2">
      <c r="A270" s="9">
        <v>2000</v>
      </c>
      <c r="B270" s="20" t="s">
        <v>1581</v>
      </c>
      <c r="C270" s="19">
        <v>12028</v>
      </c>
      <c r="D270" s="19">
        <v>17</v>
      </c>
      <c r="E270" s="19">
        <v>2481</v>
      </c>
      <c r="F270" s="19">
        <v>6658</v>
      </c>
      <c r="G270" s="19">
        <v>1585</v>
      </c>
      <c r="H270" s="19">
        <v>1022</v>
      </c>
      <c r="I270" s="19">
        <v>265</v>
      </c>
      <c r="M270">
        <v>1996</v>
      </c>
      <c r="N270" s="5" t="s">
        <v>1602</v>
      </c>
      <c r="O270" s="8">
        <v>1158</v>
      </c>
      <c r="P270" s="6"/>
      <c r="Q270" s="8">
        <v>92</v>
      </c>
      <c r="R270" s="8">
        <v>457</v>
      </c>
      <c r="S270" s="8">
        <v>386</v>
      </c>
      <c r="T270" s="8">
        <v>166</v>
      </c>
      <c r="U270" s="8">
        <v>57</v>
      </c>
    </row>
    <row r="271" spans="1:21" x14ac:dyDescent="0.2">
      <c r="A271" s="9">
        <v>1996</v>
      </c>
      <c r="B271" s="20" t="s">
        <v>1581</v>
      </c>
      <c r="C271" s="19">
        <v>11868</v>
      </c>
      <c r="D271" s="19">
        <v>11</v>
      </c>
      <c r="E271" s="19">
        <v>1083</v>
      </c>
      <c r="F271" s="19">
        <v>4952</v>
      </c>
      <c r="G271" s="19">
        <v>3788</v>
      </c>
      <c r="H271" s="19">
        <v>1660</v>
      </c>
      <c r="I271" s="19">
        <v>374</v>
      </c>
      <c r="M271">
        <v>1996</v>
      </c>
      <c r="N271" s="5" t="s">
        <v>1603</v>
      </c>
      <c r="O271" s="8">
        <v>5974</v>
      </c>
      <c r="P271" s="6"/>
      <c r="Q271" s="8">
        <v>226</v>
      </c>
      <c r="R271" s="8">
        <v>2258</v>
      </c>
      <c r="S271" s="8">
        <v>2058</v>
      </c>
      <c r="T271" s="8">
        <v>1082</v>
      </c>
      <c r="U271" s="8">
        <v>350</v>
      </c>
    </row>
  </sheetData>
  <autoFilter ref="A2:I271"/>
  <sortState ref="A3:I271">
    <sortCondition ref="B3:B27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4"/>
  <sheetViews>
    <sheetView zoomScale="89" zoomScaleNormal="120" zoomScalePageLayoutView="120" workbookViewId="0">
      <selection activeCell="A2" sqref="A2:K298"/>
    </sheetView>
  </sheetViews>
  <sheetFormatPr baseColWidth="10" defaultColWidth="8.83203125" defaultRowHeight="15" x14ac:dyDescent="0.2"/>
  <cols>
    <col min="1" max="3" width="8.83203125" style="9"/>
    <col min="4" max="11" width="10" style="9" bestFit="1" customWidth="1"/>
    <col min="12" max="12" width="8.83203125" style="9"/>
    <col min="13" max="13" width="44.5" style="9" customWidth="1"/>
    <col min="14" max="14" width="13.33203125" style="9" bestFit="1" customWidth="1"/>
    <col min="15" max="17" width="0" style="9" hidden="1" customWidth="1"/>
    <col min="18" max="25" width="10" style="9" hidden="1" customWidth="1"/>
    <col min="26" max="16384" width="8.83203125" style="9"/>
  </cols>
  <sheetData>
    <row r="1" spans="1:25" ht="60" x14ac:dyDescent="0.2">
      <c r="A1" s="9" t="s">
        <v>1553</v>
      </c>
      <c r="B1" s="9" t="s">
        <v>1563</v>
      </c>
      <c r="C1" s="31" t="s">
        <v>1554</v>
      </c>
      <c r="D1" s="31" t="s">
        <v>1555</v>
      </c>
      <c r="E1" s="9" t="s">
        <v>1556</v>
      </c>
      <c r="F1" s="9" t="s">
        <v>1557</v>
      </c>
      <c r="G1" s="9" t="s">
        <v>1558</v>
      </c>
      <c r="H1" s="9" t="s">
        <v>1559</v>
      </c>
      <c r="I1" s="9" t="s">
        <v>1560</v>
      </c>
      <c r="J1" s="9" t="s">
        <v>1561</v>
      </c>
      <c r="K1" s="9" t="s">
        <v>1562</v>
      </c>
    </row>
    <row r="2" spans="1:25" x14ac:dyDescent="0.2">
      <c r="A2" s="9">
        <v>2007</v>
      </c>
      <c r="B2" s="3" t="s">
        <v>1605</v>
      </c>
      <c r="C2" s="12">
        <v>901</v>
      </c>
      <c r="D2" s="4">
        <v>101</v>
      </c>
      <c r="E2" s="4">
        <v>108</v>
      </c>
      <c r="F2" s="4">
        <v>114</v>
      </c>
      <c r="G2" s="4">
        <v>250</v>
      </c>
      <c r="H2" s="4">
        <v>135</v>
      </c>
      <c r="I2" s="4">
        <v>104</v>
      </c>
      <c r="J2" s="4">
        <v>85</v>
      </c>
      <c r="K2" s="4">
        <v>4</v>
      </c>
      <c r="O2" s="9">
        <v>2007</v>
      </c>
      <c r="P2" s="3" t="s">
        <v>1605</v>
      </c>
      <c r="Q2" s="12">
        <v>901</v>
      </c>
      <c r="R2" s="4">
        <v>101</v>
      </c>
      <c r="S2" s="4">
        <v>108</v>
      </c>
      <c r="T2" s="4">
        <v>114</v>
      </c>
      <c r="U2" s="4">
        <v>250</v>
      </c>
      <c r="V2" s="4">
        <v>135</v>
      </c>
      <c r="W2" s="4">
        <v>104</v>
      </c>
      <c r="X2" s="4">
        <v>85</v>
      </c>
      <c r="Y2" s="4">
        <v>4</v>
      </c>
    </row>
    <row r="3" spans="1:25" x14ac:dyDescent="0.2">
      <c r="A3" s="9">
        <v>2007</v>
      </c>
      <c r="B3" s="3" t="s">
        <v>1574</v>
      </c>
      <c r="C3" s="12">
        <v>6979</v>
      </c>
      <c r="D3" s="4">
        <v>645</v>
      </c>
      <c r="E3" s="4">
        <v>671</v>
      </c>
      <c r="F3" s="4">
        <v>1693</v>
      </c>
      <c r="G3" s="4">
        <v>1978</v>
      </c>
      <c r="H3" s="4">
        <v>1150</v>
      </c>
      <c r="I3" s="4">
        <v>599</v>
      </c>
      <c r="J3" s="4">
        <v>242</v>
      </c>
      <c r="K3" s="4">
        <v>1</v>
      </c>
      <c r="O3" s="9">
        <v>2007</v>
      </c>
      <c r="P3" s="3" t="s">
        <v>1574</v>
      </c>
      <c r="Q3" s="12">
        <v>6979</v>
      </c>
      <c r="R3" s="4">
        <v>645</v>
      </c>
      <c r="S3" s="4">
        <v>671</v>
      </c>
      <c r="T3" s="4">
        <v>1693</v>
      </c>
      <c r="U3" s="4">
        <v>1978</v>
      </c>
      <c r="V3" s="4">
        <v>1150</v>
      </c>
      <c r="W3" s="4">
        <v>599</v>
      </c>
      <c r="X3" s="4">
        <v>242</v>
      </c>
      <c r="Y3" s="4">
        <v>1</v>
      </c>
    </row>
    <row r="4" spans="1:25" x14ac:dyDescent="0.2">
      <c r="A4" s="9">
        <v>2007</v>
      </c>
      <c r="B4" s="3" t="s">
        <v>1577</v>
      </c>
      <c r="C4" s="12">
        <v>4648</v>
      </c>
      <c r="D4" s="4">
        <v>227</v>
      </c>
      <c r="E4" s="4">
        <v>413</v>
      </c>
      <c r="F4" s="4">
        <v>1181</v>
      </c>
      <c r="G4" s="4">
        <v>1659</v>
      </c>
      <c r="H4" s="4">
        <v>486</v>
      </c>
      <c r="I4" s="4">
        <v>462</v>
      </c>
      <c r="J4" s="4">
        <v>219</v>
      </c>
      <c r="K4" s="4">
        <v>1</v>
      </c>
      <c r="O4" s="9">
        <v>2007</v>
      </c>
      <c r="P4" s="3" t="s">
        <v>1577</v>
      </c>
      <c r="Q4" s="12">
        <v>4648</v>
      </c>
      <c r="R4" s="4">
        <v>227</v>
      </c>
      <c r="S4" s="4">
        <v>413</v>
      </c>
      <c r="T4" s="4">
        <v>1181</v>
      </c>
      <c r="U4" s="4">
        <v>1659</v>
      </c>
      <c r="V4" s="4">
        <v>486</v>
      </c>
      <c r="W4" s="4">
        <v>462</v>
      </c>
      <c r="X4" s="4">
        <v>219</v>
      </c>
      <c r="Y4" s="4">
        <v>1</v>
      </c>
    </row>
    <row r="5" spans="1:25" x14ac:dyDescent="0.2">
      <c r="A5" s="9">
        <v>2007</v>
      </c>
      <c r="B5" s="3" t="s">
        <v>1578</v>
      </c>
      <c r="C5" s="12">
        <v>25136</v>
      </c>
      <c r="D5" s="4">
        <v>1720</v>
      </c>
      <c r="E5" s="4">
        <v>4661</v>
      </c>
      <c r="F5" s="4">
        <v>4827</v>
      </c>
      <c r="G5" s="4">
        <v>6505</v>
      </c>
      <c r="H5" s="4">
        <v>3467</v>
      </c>
      <c r="I5" s="4">
        <v>3083</v>
      </c>
      <c r="J5" s="4">
        <v>871</v>
      </c>
      <c r="K5" s="4">
        <v>2</v>
      </c>
      <c r="O5" s="9">
        <v>2007</v>
      </c>
      <c r="P5" s="3" t="s">
        <v>1578</v>
      </c>
      <c r="Q5" s="12">
        <v>25136</v>
      </c>
      <c r="R5" s="4">
        <v>1720</v>
      </c>
      <c r="S5" s="4">
        <v>4661</v>
      </c>
      <c r="T5" s="4">
        <v>4827</v>
      </c>
      <c r="U5" s="4">
        <v>6505</v>
      </c>
      <c r="V5" s="4">
        <v>3467</v>
      </c>
      <c r="W5" s="4">
        <v>3083</v>
      </c>
      <c r="X5" s="4">
        <v>871</v>
      </c>
      <c r="Y5" s="4">
        <v>2</v>
      </c>
    </row>
    <row r="6" spans="1:25" x14ac:dyDescent="0.2">
      <c r="A6" s="9">
        <v>2007</v>
      </c>
      <c r="B6" s="3" t="s">
        <v>1579</v>
      </c>
      <c r="C6" s="12">
        <v>12308</v>
      </c>
      <c r="D6" s="4">
        <v>1215</v>
      </c>
      <c r="E6" s="4">
        <v>1495</v>
      </c>
      <c r="F6" s="4">
        <v>2307</v>
      </c>
      <c r="G6" s="4">
        <v>3622</v>
      </c>
      <c r="H6" s="4">
        <v>1916</v>
      </c>
      <c r="I6" s="4">
        <v>1287</v>
      </c>
      <c r="J6" s="4">
        <v>464</v>
      </c>
      <c r="K6" s="4">
        <v>2</v>
      </c>
      <c r="O6" s="9">
        <v>2007</v>
      </c>
      <c r="P6" s="3" t="s">
        <v>1579</v>
      </c>
      <c r="Q6" s="12">
        <v>12308</v>
      </c>
      <c r="R6" s="4">
        <v>1215</v>
      </c>
      <c r="S6" s="4">
        <v>1495</v>
      </c>
      <c r="T6" s="4">
        <v>2307</v>
      </c>
      <c r="U6" s="4">
        <v>3622</v>
      </c>
      <c r="V6" s="4">
        <v>1916</v>
      </c>
      <c r="W6" s="4">
        <v>1287</v>
      </c>
      <c r="X6" s="4">
        <v>464</v>
      </c>
      <c r="Y6" s="4">
        <v>2</v>
      </c>
    </row>
    <row r="7" spans="1:25" x14ac:dyDescent="0.2">
      <c r="A7" s="9">
        <v>2007</v>
      </c>
      <c r="B7" s="3" t="s">
        <v>1573</v>
      </c>
      <c r="C7" s="12">
        <v>11060</v>
      </c>
      <c r="D7" s="4">
        <v>1496</v>
      </c>
      <c r="E7" s="4">
        <v>2226</v>
      </c>
      <c r="F7" s="4">
        <v>2756</v>
      </c>
      <c r="G7" s="4">
        <v>2617</v>
      </c>
      <c r="H7" s="4">
        <v>1288</v>
      </c>
      <c r="I7" s="4">
        <v>548</v>
      </c>
      <c r="J7" s="4">
        <v>129</v>
      </c>
      <c r="K7" s="3"/>
      <c r="O7" s="9">
        <v>2007</v>
      </c>
      <c r="P7" s="3" t="s">
        <v>1573</v>
      </c>
      <c r="Q7" s="12">
        <v>11060</v>
      </c>
      <c r="R7" s="4">
        <v>1496</v>
      </c>
      <c r="S7" s="4">
        <v>2226</v>
      </c>
      <c r="T7" s="4">
        <v>2756</v>
      </c>
      <c r="U7" s="4">
        <v>2617</v>
      </c>
      <c r="V7" s="4">
        <v>1288</v>
      </c>
      <c r="W7" s="4">
        <v>548</v>
      </c>
      <c r="X7" s="4">
        <v>129</v>
      </c>
      <c r="Y7" s="3"/>
    </row>
    <row r="8" spans="1:25" x14ac:dyDescent="0.2">
      <c r="A8" s="9">
        <v>2007</v>
      </c>
      <c r="B8" s="3" t="s">
        <v>1580</v>
      </c>
      <c r="C8" s="12">
        <v>20213</v>
      </c>
      <c r="D8" s="4">
        <v>1967</v>
      </c>
      <c r="E8" s="4">
        <v>2539</v>
      </c>
      <c r="F8" s="4">
        <v>2996</v>
      </c>
      <c r="G8" s="4">
        <v>6569</v>
      </c>
      <c r="H8" s="4">
        <v>2542</v>
      </c>
      <c r="I8" s="4">
        <v>2363</v>
      </c>
      <c r="J8" s="4">
        <v>1236</v>
      </c>
      <c r="K8" s="4">
        <v>1</v>
      </c>
      <c r="N8" s="32"/>
      <c r="O8" s="9">
        <v>2007</v>
      </c>
      <c r="P8" s="3" t="s">
        <v>1580</v>
      </c>
      <c r="Q8" s="12">
        <v>20213</v>
      </c>
      <c r="R8" s="4">
        <v>1967</v>
      </c>
      <c r="S8" s="4">
        <v>2539</v>
      </c>
      <c r="T8" s="4">
        <v>2996</v>
      </c>
      <c r="U8" s="4">
        <v>6569</v>
      </c>
      <c r="V8" s="4">
        <v>2542</v>
      </c>
      <c r="W8" s="4">
        <v>2363</v>
      </c>
      <c r="X8" s="4">
        <v>1236</v>
      </c>
      <c r="Y8" s="4">
        <v>1</v>
      </c>
    </row>
    <row r="9" spans="1:25" x14ac:dyDescent="0.2">
      <c r="A9" s="9">
        <v>2007</v>
      </c>
      <c r="B9" s="3" t="s">
        <v>1575</v>
      </c>
      <c r="C9" s="12">
        <v>11888</v>
      </c>
      <c r="D9" s="4">
        <v>766</v>
      </c>
      <c r="E9" s="4">
        <v>1406</v>
      </c>
      <c r="F9" s="4">
        <v>1911</v>
      </c>
      <c r="G9" s="4">
        <v>3802</v>
      </c>
      <c r="H9" s="4">
        <v>1924</v>
      </c>
      <c r="I9" s="4">
        <v>1503</v>
      </c>
      <c r="J9" s="4">
        <v>576</v>
      </c>
      <c r="K9" s="3"/>
      <c r="N9" s="32"/>
      <c r="O9" s="9">
        <v>2007</v>
      </c>
      <c r="P9" s="3" t="s">
        <v>1575</v>
      </c>
      <c r="Q9" s="12">
        <v>11888</v>
      </c>
      <c r="R9" s="4">
        <v>766</v>
      </c>
      <c r="S9" s="4">
        <v>1406</v>
      </c>
      <c r="T9" s="4">
        <v>1911</v>
      </c>
      <c r="U9" s="4">
        <v>3802</v>
      </c>
      <c r="V9" s="4">
        <v>1924</v>
      </c>
      <c r="W9" s="4">
        <v>1503</v>
      </c>
      <c r="X9" s="4">
        <v>576</v>
      </c>
      <c r="Y9" s="3"/>
    </row>
    <row r="10" spans="1:25" x14ac:dyDescent="0.2">
      <c r="A10" s="9">
        <v>2007</v>
      </c>
      <c r="B10" s="3" t="s">
        <v>1581</v>
      </c>
      <c r="C10" s="12">
        <v>13205</v>
      </c>
      <c r="D10" s="4">
        <v>1558</v>
      </c>
      <c r="E10" s="4">
        <v>1631</v>
      </c>
      <c r="F10" s="4">
        <v>1933</v>
      </c>
      <c r="G10" s="4">
        <v>3793</v>
      </c>
      <c r="H10" s="4">
        <v>2029</v>
      </c>
      <c r="I10" s="4">
        <v>1676</v>
      </c>
      <c r="J10" s="4">
        <v>583</v>
      </c>
      <c r="K10" s="4">
        <v>2</v>
      </c>
      <c r="N10" s="32"/>
      <c r="O10" s="9">
        <v>2007</v>
      </c>
      <c r="P10" s="3" t="s">
        <v>1581</v>
      </c>
      <c r="Q10" s="12">
        <v>13205</v>
      </c>
      <c r="R10" s="4">
        <v>1558</v>
      </c>
      <c r="S10" s="4">
        <v>1631</v>
      </c>
      <c r="T10" s="4">
        <v>1933</v>
      </c>
      <c r="U10" s="4">
        <v>3793</v>
      </c>
      <c r="V10" s="4">
        <v>2029</v>
      </c>
      <c r="W10" s="4">
        <v>1676</v>
      </c>
      <c r="X10" s="4">
        <v>583</v>
      </c>
      <c r="Y10" s="4">
        <v>2</v>
      </c>
    </row>
    <row r="11" spans="1:25" x14ac:dyDescent="0.2">
      <c r="A11" s="33">
        <v>2007</v>
      </c>
      <c r="B11" s="3" t="s">
        <v>1571</v>
      </c>
      <c r="C11" s="12">
        <v>6319</v>
      </c>
      <c r="D11" s="4">
        <v>631</v>
      </c>
      <c r="E11" s="4">
        <v>506</v>
      </c>
      <c r="F11" s="4">
        <v>1191</v>
      </c>
      <c r="G11" s="4">
        <v>2074</v>
      </c>
      <c r="H11" s="4">
        <v>833</v>
      </c>
      <c r="I11" s="4">
        <v>737</v>
      </c>
      <c r="J11" s="4">
        <v>344</v>
      </c>
      <c r="K11" s="4">
        <v>3</v>
      </c>
      <c r="N11" s="32"/>
      <c r="O11" s="9">
        <v>2007</v>
      </c>
      <c r="P11" s="3" t="s">
        <v>1571</v>
      </c>
      <c r="Q11" s="12">
        <v>6319</v>
      </c>
      <c r="R11" s="4">
        <v>631</v>
      </c>
      <c r="S11" s="4">
        <v>506</v>
      </c>
      <c r="T11" s="4">
        <v>1191</v>
      </c>
      <c r="U11" s="4">
        <v>2074</v>
      </c>
      <c r="V11" s="4">
        <v>833</v>
      </c>
      <c r="W11" s="4">
        <v>737</v>
      </c>
      <c r="X11" s="4">
        <v>344</v>
      </c>
      <c r="Y11" s="4">
        <v>3</v>
      </c>
    </row>
    <row r="12" spans="1:25" x14ac:dyDescent="0.2">
      <c r="A12" s="9">
        <v>2007</v>
      </c>
      <c r="B12" s="3" t="s">
        <v>1582</v>
      </c>
      <c r="C12" s="12">
        <v>19405</v>
      </c>
      <c r="D12" s="4">
        <v>1696</v>
      </c>
      <c r="E12" s="4">
        <v>2581</v>
      </c>
      <c r="F12" s="4">
        <v>3413</v>
      </c>
      <c r="G12" s="4">
        <v>6347</v>
      </c>
      <c r="H12" s="4">
        <v>2181</v>
      </c>
      <c r="I12" s="4">
        <v>1922</v>
      </c>
      <c r="J12" s="4">
        <v>1265</v>
      </c>
      <c r="K12" s="3"/>
      <c r="N12" s="32"/>
      <c r="O12" s="9">
        <v>2007</v>
      </c>
      <c r="P12" s="3" t="s">
        <v>1582</v>
      </c>
      <c r="Q12" s="12">
        <v>19405</v>
      </c>
      <c r="R12" s="4">
        <v>1696</v>
      </c>
      <c r="S12" s="4">
        <v>2581</v>
      </c>
      <c r="T12" s="4">
        <v>3413</v>
      </c>
      <c r="U12" s="4">
        <v>6347</v>
      </c>
      <c r="V12" s="4">
        <v>2181</v>
      </c>
      <c r="W12" s="4">
        <v>1922</v>
      </c>
      <c r="X12" s="4">
        <v>1265</v>
      </c>
      <c r="Y12" s="3"/>
    </row>
    <row r="13" spans="1:25" x14ac:dyDescent="0.2">
      <c r="A13" s="9">
        <v>2007</v>
      </c>
      <c r="B13" s="3" t="s">
        <v>1583</v>
      </c>
      <c r="C13" s="12">
        <v>15243</v>
      </c>
      <c r="D13" s="4">
        <v>1049</v>
      </c>
      <c r="E13" s="4">
        <v>2444</v>
      </c>
      <c r="F13" s="4">
        <v>3449</v>
      </c>
      <c r="G13" s="4">
        <v>4927</v>
      </c>
      <c r="H13" s="4">
        <v>1800</v>
      </c>
      <c r="I13" s="4">
        <v>1033</v>
      </c>
      <c r="J13" s="4">
        <v>540</v>
      </c>
      <c r="K13" s="4">
        <v>1</v>
      </c>
      <c r="N13" s="32"/>
      <c r="O13" s="9">
        <v>2007</v>
      </c>
      <c r="P13" s="3" t="s">
        <v>1583</v>
      </c>
      <c r="Q13" s="12">
        <v>15243</v>
      </c>
      <c r="R13" s="4">
        <v>1049</v>
      </c>
      <c r="S13" s="4">
        <v>2444</v>
      </c>
      <c r="T13" s="4">
        <v>3449</v>
      </c>
      <c r="U13" s="4">
        <v>4927</v>
      </c>
      <c r="V13" s="4">
        <v>1800</v>
      </c>
      <c r="W13" s="4">
        <v>1033</v>
      </c>
      <c r="X13" s="4">
        <v>540</v>
      </c>
      <c r="Y13" s="4">
        <v>1</v>
      </c>
    </row>
    <row r="14" spans="1:25" x14ac:dyDescent="0.2">
      <c r="A14" s="9">
        <v>2007</v>
      </c>
      <c r="B14" s="3" t="s">
        <v>1584</v>
      </c>
      <c r="C14" s="12">
        <v>12500</v>
      </c>
      <c r="D14" s="4">
        <v>1022</v>
      </c>
      <c r="E14" s="4">
        <v>1587</v>
      </c>
      <c r="F14" s="4">
        <v>2967</v>
      </c>
      <c r="G14" s="4">
        <v>3855</v>
      </c>
      <c r="H14" s="4">
        <v>1379</v>
      </c>
      <c r="I14" s="4">
        <v>1147</v>
      </c>
      <c r="J14" s="4">
        <v>541</v>
      </c>
      <c r="K14" s="4">
        <v>2</v>
      </c>
      <c r="N14" s="32"/>
      <c r="O14" s="9">
        <v>2007</v>
      </c>
      <c r="P14" s="3" t="s">
        <v>1584</v>
      </c>
      <c r="Q14" s="12">
        <v>12500</v>
      </c>
      <c r="R14" s="4">
        <v>1022</v>
      </c>
      <c r="S14" s="4">
        <v>1587</v>
      </c>
      <c r="T14" s="4">
        <v>2967</v>
      </c>
      <c r="U14" s="4">
        <v>3855</v>
      </c>
      <c r="V14" s="4">
        <v>1379</v>
      </c>
      <c r="W14" s="4">
        <v>1147</v>
      </c>
      <c r="X14" s="4">
        <v>541</v>
      </c>
      <c r="Y14" s="4">
        <v>2</v>
      </c>
    </row>
    <row r="15" spans="1:25" x14ac:dyDescent="0.2">
      <c r="A15" s="9">
        <v>2007</v>
      </c>
      <c r="B15" s="3" t="s">
        <v>1585</v>
      </c>
      <c r="C15" s="12">
        <v>9808</v>
      </c>
      <c r="D15" s="4">
        <v>720</v>
      </c>
      <c r="E15" s="4">
        <v>1261</v>
      </c>
      <c r="F15" s="4">
        <v>2036</v>
      </c>
      <c r="G15" s="4">
        <v>3844</v>
      </c>
      <c r="H15" s="4">
        <v>1184</v>
      </c>
      <c r="I15" s="4">
        <v>536</v>
      </c>
      <c r="J15" s="4">
        <v>225</v>
      </c>
      <c r="K15" s="4">
        <v>2</v>
      </c>
      <c r="N15" s="32"/>
      <c r="O15" s="9">
        <v>2007</v>
      </c>
      <c r="P15" s="3" t="s">
        <v>1585</v>
      </c>
      <c r="Q15" s="12">
        <v>9808</v>
      </c>
      <c r="R15" s="4">
        <v>720</v>
      </c>
      <c r="S15" s="4">
        <v>1261</v>
      </c>
      <c r="T15" s="4">
        <v>2036</v>
      </c>
      <c r="U15" s="4">
        <v>3844</v>
      </c>
      <c r="V15" s="4">
        <v>1184</v>
      </c>
      <c r="W15" s="4">
        <v>536</v>
      </c>
      <c r="X15" s="4">
        <v>225</v>
      </c>
      <c r="Y15" s="4">
        <v>2</v>
      </c>
    </row>
    <row r="16" spans="1:25" x14ac:dyDescent="0.2">
      <c r="A16" s="9">
        <v>2007</v>
      </c>
      <c r="B16" s="3" t="s">
        <v>1586</v>
      </c>
      <c r="C16" s="12">
        <v>11627</v>
      </c>
      <c r="D16" s="4">
        <v>1076</v>
      </c>
      <c r="E16" s="4">
        <v>1510</v>
      </c>
      <c r="F16" s="4">
        <v>2359</v>
      </c>
      <c r="G16" s="4">
        <v>4054</v>
      </c>
      <c r="H16" s="4">
        <v>1486</v>
      </c>
      <c r="I16" s="4">
        <v>856</v>
      </c>
      <c r="J16" s="4">
        <v>286</v>
      </c>
      <c r="K16" s="3"/>
      <c r="N16" s="32"/>
      <c r="O16" s="9">
        <v>2007</v>
      </c>
      <c r="P16" s="3" t="s">
        <v>1586</v>
      </c>
      <c r="Q16" s="12">
        <v>11627</v>
      </c>
      <c r="R16" s="4">
        <v>1076</v>
      </c>
      <c r="S16" s="4">
        <v>1510</v>
      </c>
      <c r="T16" s="4">
        <v>2359</v>
      </c>
      <c r="U16" s="4">
        <v>4054</v>
      </c>
      <c r="V16" s="4">
        <v>1486</v>
      </c>
      <c r="W16" s="4">
        <v>856</v>
      </c>
      <c r="X16" s="4">
        <v>286</v>
      </c>
      <c r="Y16" s="3"/>
    </row>
    <row r="17" spans="1:25" x14ac:dyDescent="0.2">
      <c r="A17" s="9">
        <v>2007</v>
      </c>
      <c r="B17" s="3" t="s">
        <v>1587</v>
      </c>
      <c r="C17" s="12">
        <v>25381</v>
      </c>
      <c r="D17" s="4">
        <v>2035</v>
      </c>
      <c r="E17" s="4">
        <v>3984</v>
      </c>
      <c r="F17" s="4">
        <v>6210</v>
      </c>
      <c r="G17" s="4">
        <v>7001</v>
      </c>
      <c r="H17" s="4">
        <v>3478</v>
      </c>
      <c r="I17" s="4">
        <v>2329</v>
      </c>
      <c r="J17" s="4">
        <v>338</v>
      </c>
      <c r="K17" s="4">
        <v>6</v>
      </c>
      <c r="N17" s="32"/>
      <c r="O17" s="9">
        <v>2007</v>
      </c>
      <c r="P17" s="3" t="s">
        <v>1587</v>
      </c>
      <c r="Q17" s="12">
        <v>25381</v>
      </c>
      <c r="R17" s="4">
        <v>2035</v>
      </c>
      <c r="S17" s="4">
        <v>3984</v>
      </c>
      <c r="T17" s="4">
        <v>6210</v>
      </c>
      <c r="U17" s="4">
        <v>7001</v>
      </c>
      <c r="V17" s="4">
        <v>3478</v>
      </c>
      <c r="W17" s="4">
        <v>2329</v>
      </c>
      <c r="X17" s="4">
        <v>338</v>
      </c>
      <c r="Y17" s="4">
        <v>6</v>
      </c>
    </row>
    <row r="18" spans="1:25" x14ac:dyDescent="0.2">
      <c r="A18" s="9">
        <v>2007</v>
      </c>
      <c r="B18" s="3" t="s">
        <v>1588</v>
      </c>
      <c r="C18" s="12">
        <v>22451</v>
      </c>
      <c r="D18" s="4">
        <v>2152</v>
      </c>
      <c r="E18" s="4">
        <v>3587</v>
      </c>
      <c r="F18" s="4">
        <v>5762</v>
      </c>
      <c r="G18" s="4">
        <v>7316</v>
      </c>
      <c r="H18" s="4">
        <v>2175</v>
      </c>
      <c r="I18" s="4">
        <v>1326</v>
      </c>
      <c r="J18" s="4">
        <v>133</v>
      </c>
      <c r="K18" s="3"/>
      <c r="N18" s="32"/>
      <c r="O18" s="9">
        <v>2007</v>
      </c>
      <c r="P18" s="3" t="s">
        <v>1588</v>
      </c>
      <c r="Q18" s="12">
        <v>22451</v>
      </c>
      <c r="R18" s="4">
        <v>2152</v>
      </c>
      <c r="S18" s="4">
        <v>3587</v>
      </c>
      <c r="T18" s="4">
        <v>5762</v>
      </c>
      <c r="U18" s="4">
        <v>7316</v>
      </c>
      <c r="V18" s="4">
        <v>2175</v>
      </c>
      <c r="W18" s="4">
        <v>1326</v>
      </c>
      <c r="X18" s="4">
        <v>133</v>
      </c>
      <c r="Y18" s="3"/>
    </row>
    <row r="19" spans="1:25" x14ac:dyDescent="0.2">
      <c r="A19" s="9">
        <v>2007</v>
      </c>
      <c r="B19" s="3" t="s">
        <v>1589</v>
      </c>
      <c r="C19" s="12">
        <v>24310</v>
      </c>
      <c r="D19" s="4">
        <v>2522</v>
      </c>
      <c r="E19" s="4">
        <v>4283</v>
      </c>
      <c r="F19" s="4">
        <v>6526</v>
      </c>
      <c r="G19" s="4">
        <v>5957</v>
      </c>
      <c r="H19" s="4">
        <v>2778</v>
      </c>
      <c r="I19" s="4">
        <v>1741</v>
      </c>
      <c r="J19" s="4">
        <v>502</v>
      </c>
      <c r="K19" s="4">
        <v>1</v>
      </c>
      <c r="N19" s="32"/>
      <c r="O19" s="9">
        <v>2007</v>
      </c>
      <c r="P19" s="3" t="s">
        <v>1589</v>
      </c>
      <c r="Q19" s="12">
        <v>24310</v>
      </c>
      <c r="R19" s="4">
        <v>2522</v>
      </c>
      <c r="S19" s="4">
        <v>4283</v>
      </c>
      <c r="T19" s="4">
        <v>6526</v>
      </c>
      <c r="U19" s="4">
        <v>5957</v>
      </c>
      <c r="V19" s="4">
        <v>2778</v>
      </c>
      <c r="W19" s="4">
        <v>1741</v>
      </c>
      <c r="X19" s="4">
        <v>502</v>
      </c>
      <c r="Y19" s="4">
        <v>1</v>
      </c>
    </row>
    <row r="20" spans="1:25" x14ac:dyDescent="0.2">
      <c r="A20" s="9">
        <v>2007</v>
      </c>
      <c r="B20" s="3" t="s">
        <v>1590</v>
      </c>
      <c r="C20" s="12">
        <v>19684</v>
      </c>
      <c r="D20" s="4">
        <v>2242</v>
      </c>
      <c r="E20" s="4">
        <v>3580</v>
      </c>
      <c r="F20" s="4">
        <v>4820</v>
      </c>
      <c r="G20" s="4">
        <v>5304</v>
      </c>
      <c r="H20" s="4">
        <v>2188</v>
      </c>
      <c r="I20" s="4">
        <v>1348</v>
      </c>
      <c r="J20" s="4">
        <v>201</v>
      </c>
      <c r="K20" s="4">
        <v>1</v>
      </c>
      <c r="N20" s="32"/>
      <c r="O20" s="9">
        <v>2007</v>
      </c>
      <c r="P20" s="3" t="s">
        <v>1590</v>
      </c>
      <c r="Q20" s="12">
        <v>19684</v>
      </c>
      <c r="R20" s="4">
        <v>2242</v>
      </c>
      <c r="S20" s="4">
        <v>3580</v>
      </c>
      <c r="T20" s="4">
        <v>4820</v>
      </c>
      <c r="U20" s="4">
        <v>5304</v>
      </c>
      <c r="V20" s="4">
        <v>2188</v>
      </c>
      <c r="W20" s="4">
        <v>1348</v>
      </c>
      <c r="X20" s="4">
        <v>201</v>
      </c>
      <c r="Y20" s="4">
        <v>1</v>
      </c>
    </row>
    <row r="21" spans="1:25" x14ac:dyDescent="0.2">
      <c r="A21" s="9">
        <v>2007</v>
      </c>
      <c r="B21" s="3" t="s">
        <v>1591</v>
      </c>
      <c r="C21" s="12">
        <v>26237</v>
      </c>
      <c r="D21" s="4">
        <v>2906</v>
      </c>
      <c r="E21" s="4">
        <v>5081</v>
      </c>
      <c r="F21" s="4">
        <v>5872</v>
      </c>
      <c r="G21" s="4">
        <v>6119</v>
      </c>
      <c r="H21" s="4">
        <v>3596</v>
      </c>
      <c r="I21" s="4">
        <v>1870</v>
      </c>
      <c r="J21" s="4">
        <v>793</v>
      </c>
      <c r="K21" s="3"/>
      <c r="N21" s="32"/>
      <c r="O21" s="9">
        <v>2007</v>
      </c>
      <c r="P21" s="3" t="s">
        <v>1591</v>
      </c>
      <c r="Q21" s="12">
        <v>26237</v>
      </c>
      <c r="R21" s="4">
        <v>2906</v>
      </c>
      <c r="S21" s="4">
        <v>5081</v>
      </c>
      <c r="T21" s="4">
        <v>5872</v>
      </c>
      <c r="U21" s="4">
        <v>6119</v>
      </c>
      <c r="V21" s="4">
        <v>3596</v>
      </c>
      <c r="W21" s="4">
        <v>1870</v>
      </c>
      <c r="X21" s="4">
        <v>793</v>
      </c>
      <c r="Y21" s="3"/>
    </row>
    <row r="22" spans="1:25" x14ac:dyDescent="0.2">
      <c r="A22" s="9">
        <v>2007</v>
      </c>
      <c r="B22" s="3" t="s">
        <v>1592</v>
      </c>
      <c r="C22" s="12">
        <v>11994</v>
      </c>
      <c r="D22" s="4">
        <v>945</v>
      </c>
      <c r="E22" s="4">
        <v>1721</v>
      </c>
      <c r="F22" s="4">
        <v>2793</v>
      </c>
      <c r="G22" s="4">
        <v>4303</v>
      </c>
      <c r="H22" s="4">
        <v>1450</v>
      </c>
      <c r="I22" s="4">
        <v>640</v>
      </c>
      <c r="J22" s="4">
        <v>141</v>
      </c>
      <c r="K22" s="4">
        <v>1</v>
      </c>
      <c r="N22" s="32"/>
      <c r="O22" s="9">
        <v>2007</v>
      </c>
      <c r="P22" s="3" t="s">
        <v>1592</v>
      </c>
      <c r="Q22" s="12">
        <v>11994</v>
      </c>
      <c r="R22" s="4">
        <v>945</v>
      </c>
      <c r="S22" s="4">
        <v>1721</v>
      </c>
      <c r="T22" s="4">
        <v>2793</v>
      </c>
      <c r="U22" s="4">
        <v>4303</v>
      </c>
      <c r="V22" s="4">
        <v>1450</v>
      </c>
      <c r="W22" s="4">
        <v>640</v>
      </c>
      <c r="X22" s="4">
        <v>141</v>
      </c>
      <c r="Y22" s="4">
        <v>1</v>
      </c>
    </row>
    <row r="23" spans="1:25" x14ac:dyDescent="0.2">
      <c r="A23" s="9">
        <v>2007</v>
      </c>
      <c r="B23" s="3" t="s">
        <v>1593</v>
      </c>
      <c r="C23" s="12">
        <v>2298</v>
      </c>
      <c r="D23" s="4">
        <v>212</v>
      </c>
      <c r="E23" s="4">
        <v>328</v>
      </c>
      <c r="F23" s="4">
        <v>350</v>
      </c>
      <c r="G23" s="4">
        <v>618</v>
      </c>
      <c r="H23" s="4">
        <v>456</v>
      </c>
      <c r="I23" s="4">
        <v>233</v>
      </c>
      <c r="J23" s="4">
        <v>100</v>
      </c>
      <c r="K23" s="4">
        <v>1</v>
      </c>
      <c r="N23" s="32"/>
      <c r="O23" s="9">
        <v>2007</v>
      </c>
      <c r="P23" s="3" t="s">
        <v>1593</v>
      </c>
      <c r="Q23" s="12">
        <v>2298</v>
      </c>
      <c r="R23" s="4">
        <v>212</v>
      </c>
      <c r="S23" s="4">
        <v>328</v>
      </c>
      <c r="T23" s="4">
        <v>350</v>
      </c>
      <c r="U23" s="4">
        <v>618</v>
      </c>
      <c r="V23" s="4">
        <v>456</v>
      </c>
      <c r="W23" s="4">
        <v>233</v>
      </c>
      <c r="X23" s="4">
        <v>100</v>
      </c>
      <c r="Y23" s="4">
        <v>1</v>
      </c>
    </row>
    <row r="24" spans="1:25" x14ac:dyDescent="0.2">
      <c r="A24" s="9">
        <v>2007</v>
      </c>
      <c r="B24" s="3" t="s">
        <v>1594</v>
      </c>
      <c r="C24" s="12">
        <v>6187</v>
      </c>
      <c r="D24" s="4">
        <v>579</v>
      </c>
      <c r="E24" s="4">
        <v>808</v>
      </c>
      <c r="F24" s="4">
        <v>1191</v>
      </c>
      <c r="G24" s="4">
        <v>1814</v>
      </c>
      <c r="H24" s="4">
        <v>832</v>
      </c>
      <c r="I24" s="4">
        <v>696</v>
      </c>
      <c r="J24" s="4">
        <v>267</v>
      </c>
      <c r="K24" s="3"/>
      <c r="N24" s="32"/>
      <c r="O24" s="9">
        <v>2007</v>
      </c>
      <c r="P24" s="3" t="s">
        <v>1594</v>
      </c>
      <c r="Q24" s="12">
        <v>6187</v>
      </c>
      <c r="R24" s="4">
        <v>579</v>
      </c>
      <c r="S24" s="4">
        <v>808</v>
      </c>
      <c r="T24" s="4">
        <v>1191</v>
      </c>
      <c r="U24" s="4">
        <v>1814</v>
      </c>
      <c r="V24" s="4">
        <v>832</v>
      </c>
      <c r="W24" s="4">
        <v>696</v>
      </c>
      <c r="X24" s="4">
        <v>267</v>
      </c>
      <c r="Y24" s="3"/>
    </row>
    <row r="25" spans="1:25" x14ac:dyDescent="0.2">
      <c r="A25" s="9">
        <v>2007</v>
      </c>
      <c r="B25" s="3" t="s">
        <v>1576</v>
      </c>
      <c r="C25" s="12">
        <v>18465</v>
      </c>
      <c r="D25" s="4">
        <v>1928</v>
      </c>
      <c r="E25" s="4">
        <v>3003</v>
      </c>
      <c r="F25" s="4">
        <v>3907</v>
      </c>
      <c r="G25" s="4">
        <v>4792</v>
      </c>
      <c r="H25" s="4">
        <v>2443</v>
      </c>
      <c r="I25" s="4">
        <v>1769</v>
      </c>
      <c r="J25" s="4">
        <v>621</v>
      </c>
      <c r="K25" s="4">
        <v>2</v>
      </c>
      <c r="N25" s="32"/>
      <c r="O25" s="9">
        <v>2007</v>
      </c>
      <c r="P25" s="3" t="s">
        <v>1576</v>
      </c>
      <c r="Q25" s="12">
        <v>18465</v>
      </c>
      <c r="R25" s="4">
        <v>1928</v>
      </c>
      <c r="S25" s="4">
        <v>3003</v>
      </c>
      <c r="T25" s="4">
        <v>3907</v>
      </c>
      <c r="U25" s="4">
        <v>4792</v>
      </c>
      <c r="V25" s="4">
        <v>2443</v>
      </c>
      <c r="W25" s="4">
        <v>1769</v>
      </c>
      <c r="X25" s="4">
        <v>621</v>
      </c>
      <c r="Y25" s="4">
        <v>2</v>
      </c>
    </row>
    <row r="26" spans="1:25" x14ac:dyDescent="0.2">
      <c r="A26" s="9">
        <v>2007</v>
      </c>
      <c r="B26" s="3" t="s">
        <v>1595</v>
      </c>
      <c r="C26" s="12">
        <v>8490</v>
      </c>
      <c r="D26" s="4">
        <v>516</v>
      </c>
      <c r="E26" s="4">
        <v>1584</v>
      </c>
      <c r="F26" s="4">
        <v>1627</v>
      </c>
      <c r="G26" s="4">
        <v>2743</v>
      </c>
      <c r="H26" s="4">
        <v>1205</v>
      </c>
      <c r="I26" s="4">
        <v>640</v>
      </c>
      <c r="J26" s="4">
        <v>175</v>
      </c>
      <c r="K26" s="3"/>
      <c r="N26" s="32"/>
      <c r="O26" s="9">
        <v>2007</v>
      </c>
      <c r="P26" s="3" t="s">
        <v>1595</v>
      </c>
      <c r="Q26" s="12">
        <v>8490</v>
      </c>
      <c r="R26" s="4">
        <v>516</v>
      </c>
      <c r="S26" s="4">
        <v>1584</v>
      </c>
      <c r="T26" s="4">
        <v>1627</v>
      </c>
      <c r="U26" s="4">
        <v>2743</v>
      </c>
      <c r="V26" s="4">
        <v>1205</v>
      </c>
      <c r="W26" s="4">
        <v>640</v>
      </c>
      <c r="X26" s="4">
        <v>175</v>
      </c>
      <c r="Y26" s="3"/>
    </row>
    <row r="27" spans="1:25" x14ac:dyDescent="0.2">
      <c r="A27" s="9">
        <v>2007</v>
      </c>
      <c r="B27" s="3" t="s">
        <v>1572</v>
      </c>
      <c r="C27" s="12">
        <v>11940</v>
      </c>
      <c r="D27" s="4">
        <v>1084</v>
      </c>
      <c r="E27" s="4">
        <v>1411</v>
      </c>
      <c r="F27" s="4">
        <v>2643</v>
      </c>
      <c r="G27" s="4">
        <v>4220</v>
      </c>
      <c r="H27" s="4">
        <v>1639</v>
      </c>
      <c r="I27" s="4">
        <v>730</v>
      </c>
      <c r="J27" s="4">
        <v>212</v>
      </c>
      <c r="K27" s="4">
        <v>1</v>
      </c>
      <c r="N27" s="32"/>
      <c r="O27" s="9">
        <v>2007</v>
      </c>
      <c r="P27" s="3" t="s">
        <v>1572</v>
      </c>
      <c r="Q27" s="12">
        <v>11940</v>
      </c>
      <c r="R27" s="4">
        <v>1084</v>
      </c>
      <c r="S27" s="4">
        <v>1411</v>
      </c>
      <c r="T27" s="4">
        <v>2643</v>
      </c>
      <c r="U27" s="4">
        <v>4220</v>
      </c>
      <c r="V27" s="4">
        <v>1639</v>
      </c>
      <c r="W27" s="4">
        <v>730</v>
      </c>
      <c r="X27" s="4">
        <v>212</v>
      </c>
      <c r="Y27" s="4">
        <v>1</v>
      </c>
    </row>
    <row r="28" spans="1:25" x14ac:dyDescent="0.2">
      <c r="A28" s="9">
        <v>2007</v>
      </c>
      <c r="B28" s="3" t="s">
        <v>1596</v>
      </c>
      <c r="C28" s="12">
        <v>1362</v>
      </c>
      <c r="D28" s="4">
        <v>478</v>
      </c>
      <c r="E28" s="4">
        <v>358</v>
      </c>
      <c r="F28" s="4">
        <v>191</v>
      </c>
      <c r="G28" s="4">
        <v>189</v>
      </c>
      <c r="H28" s="4">
        <v>107</v>
      </c>
      <c r="I28" s="4">
        <v>32</v>
      </c>
      <c r="J28" s="4">
        <v>6</v>
      </c>
      <c r="K28" s="4">
        <v>1</v>
      </c>
      <c r="N28" s="32"/>
      <c r="O28" s="9">
        <v>2007</v>
      </c>
      <c r="P28" s="3" t="s">
        <v>1596</v>
      </c>
      <c r="Q28" s="12">
        <v>1362</v>
      </c>
      <c r="R28" s="4">
        <v>478</v>
      </c>
      <c r="S28" s="4">
        <v>358</v>
      </c>
      <c r="T28" s="4">
        <v>191</v>
      </c>
      <c r="U28" s="4">
        <v>189</v>
      </c>
      <c r="V28" s="4">
        <v>107</v>
      </c>
      <c r="W28" s="4">
        <v>32</v>
      </c>
      <c r="X28" s="4">
        <v>6</v>
      </c>
      <c r="Y28" s="4">
        <v>1</v>
      </c>
    </row>
    <row r="29" spans="1:25" x14ac:dyDescent="0.2">
      <c r="A29" s="9">
        <v>2007</v>
      </c>
      <c r="B29" s="3" t="s">
        <v>1599</v>
      </c>
      <c r="C29" s="12">
        <v>12528</v>
      </c>
      <c r="D29" s="4">
        <v>1701</v>
      </c>
      <c r="E29" s="4">
        <v>2098</v>
      </c>
      <c r="F29" s="4">
        <v>2527</v>
      </c>
      <c r="G29" s="4">
        <v>3512</v>
      </c>
      <c r="H29" s="4">
        <v>1793</v>
      </c>
      <c r="I29" s="4">
        <v>767</v>
      </c>
      <c r="J29" s="4">
        <v>130</v>
      </c>
      <c r="K29" s="3"/>
      <c r="N29" s="32"/>
      <c r="O29" s="9">
        <v>2007</v>
      </c>
      <c r="P29" s="3" t="s">
        <v>1599</v>
      </c>
      <c r="Q29" s="12">
        <v>12528</v>
      </c>
      <c r="R29" s="4">
        <v>1701</v>
      </c>
      <c r="S29" s="4">
        <v>2098</v>
      </c>
      <c r="T29" s="4">
        <v>2527</v>
      </c>
      <c r="U29" s="4">
        <v>3512</v>
      </c>
      <c r="V29" s="4">
        <v>1793</v>
      </c>
      <c r="W29" s="4">
        <v>767</v>
      </c>
      <c r="X29" s="4">
        <v>130</v>
      </c>
      <c r="Y29" s="3"/>
    </row>
    <row r="30" spans="1:25" x14ac:dyDescent="0.2">
      <c r="A30" s="9">
        <v>2007</v>
      </c>
      <c r="B30" s="3" t="s">
        <v>1600</v>
      </c>
      <c r="C30" s="12">
        <v>7717</v>
      </c>
      <c r="D30" s="4">
        <v>892</v>
      </c>
      <c r="E30" s="4">
        <v>832</v>
      </c>
      <c r="F30" s="4">
        <v>1733</v>
      </c>
      <c r="G30" s="4">
        <v>2527</v>
      </c>
      <c r="H30" s="4">
        <v>1001</v>
      </c>
      <c r="I30" s="4">
        <v>612</v>
      </c>
      <c r="J30" s="4">
        <v>120</v>
      </c>
      <c r="K30" s="3"/>
      <c r="N30" s="32"/>
      <c r="O30" s="9">
        <v>2007</v>
      </c>
      <c r="P30" s="3" t="s">
        <v>1600</v>
      </c>
      <c r="Q30" s="12">
        <v>7717</v>
      </c>
      <c r="R30" s="4">
        <v>892</v>
      </c>
      <c r="S30" s="4">
        <v>832</v>
      </c>
      <c r="T30" s="4">
        <v>1733</v>
      </c>
      <c r="U30" s="4">
        <v>2527</v>
      </c>
      <c r="V30" s="4">
        <v>1001</v>
      </c>
      <c r="W30" s="4">
        <v>612</v>
      </c>
      <c r="X30" s="4">
        <v>120</v>
      </c>
      <c r="Y30" s="3"/>
    </row>
    <row r="31" spans="1:25" x14ac:dyDescent="0.2">
      <c r="A31" s="9">
        <v>2007</v>
      </c>
      <c r="B31" s="3" t="s">
        <v>1601</v>
      </c>
      <c r="C31" s="12">
        <v>3898</v>
      </c>
      <c r="D31" s="4">
        <v>687</v>
      </c>
      <c r="E31" s="4">
        <v>600</v>
      </c>
      <c r="F31" s="4">
        <v>807</v>
      </c>
      <c r="G31" s="4">
        <v>1140</v>
      </c>
      <c r="H31" s="4">
        <v>384</v>
      </c>
      <c r="I31" s="4">
        <v>202</v>
      </c>
      <c r="J31" s="4">
        <v>78</v>
      </c>
      <c r="K31" s="3"/>
      <c r="N31" s="32"/>
      <c r="O31" s="9">
        <v>2007</v>
      </c>
      <c r="P31" s="3" t="s">
        <v>1601</v>
      </c>
      <c r="Q31" s="12">
        <v>3898</v>
      </c>
      <c r="R31" s="4">
        <v>687</v>
      </c>
      <c r="S31" s="4">
        <v>600</v>
      </c>
      <c r="T31" s="4">
        <v>807</v>
      </c>
      <c r="U31" s="4">
        <v>1140</v>
      </c>
      <c r="V31" s="4">
        <v>384</v>
      </c>
      <c r="W31" s="4">
        <v>202</v>
      </c>
      <c r="X31" s="4">
        <v>78</v>
      </c>
      <c r="Y31" s="3"/>
    </row>
    <row r="32" spans="1:25" x14ac:dyDescent="0.2">
      <c r="A32" s="9">
        <v>2007</v>
      </c>
      <c r="B32" s="3" t="s">
        <v>1602</v>
      </c>
      <c r="C32" s="12">
        <v>2898</v>
      </c>
      <c r="D32" s="4">
        <v>362</v>
      </c>
      <c r="E32" s="4">
        <v>413</v>
      </c>
      <c r="F32" s="4">
        <v>648</v>
      </c>
      <c r="G32" s="4">
        <v>913</v>
      </c>
      <c r="H32" s="4">
        <v>323</v>
      </c>
      <c r="I32" s="4">
        <v>213</v>
      </c>
      <c r="J32" s="4">
        <v>25</v>
      </c>
      <c r="K32" s="4">
        <v>1</v>
      </c>
      <c r="N32" s="32"/>
      <c r="O32" s="9">
        <v>2007</v>
      </c>
      <c r="P32" s="3" t="s">
        <v>1602</v>
      </c>
      <c r="Q32" s="12">
        <v>2898</v>
      </c>
      <c r="R32" s="4">
        <v>362</v>
      </c>
      <c r="S32" s="4">
        <v>413</v>
      </c>
      <c r="T32" s="4">
        <v>648</v>
      </c>
      <c r="U32" s="4">
        <v>913</v>
      </c>
      <c r="V32" s="4">
        <v>323</v>
      </c>
      <c r="W32" s="4">
        <v>213</v>
      </c>
      <c r="X32" s="4">
        <v>25</v>
      </c>
      <c r="Y32" s="4">
        <v>1</v>
      </c>
    </row>
    <row r="33" spans="1:25" x14ac:dyDescent="0.2">
      <c r="A33" s="9">
        <v>2007</v>
      </c>
      <c r="B33" s="3" t="s">
        <v>1603</v>
      </c>
      <c r="C33" s="12">
        <v>8272</v>
      </c>
      <c r="D33" s="4">
        <v>1364</v>
      </c>
      <c r="E33" s="4">
        <v>1469</v>
      </c>
      <c r="F33" s="4">
        <v>2049</v>
      </c>
      <c r="G33" s="4">
        <v>2138</v>
      </c>
      <c r="H33" s="4">
        <v>835</v>
      </c>
      <c r="I33" s="4">
        <v>361</v>
      </c>
      <c r="J33" s="4">
        <v>56</v>
      </c>
      <c r="K33" s="3"/>
      <c r="N33" s="32"/>
      <c r="O33" s="9">
        <v>2007</v>
      </c>
      <c r="P33" s="3" t="s">
        <v>1603</v>
      </c>
      <c r="Q33" s="12">
        <v>8272</v>
      </c>
      <c r="R33" s="4">
        <v>1364</v>
      </c>
      <c r="S33" s="4">
        <v>1469</v>
      </c>
      <c r="T33" s="4">
        <v>2049</v>
      </c>
      <c r="U33" s="4">
        <v>2138</v>
      </c>
      <c r="V33" s="4">
        <v>835</v>
      </c>
      <c r="W33" s="4">
        <v>361</v>
      </c>
      <c r="X33" s="4">
        <v>56</v>
      </c>
      <c r="Y33" s="3"/>
    </row>
    <row r="34" spans="1:25" x14ac:dyDescent="0.2">
      <c r="A34" s="9">
        <v>2007</v>
      </c>
      <c r="B34" s="3" t="s">
        <v>1604</v>
      </c>
      <c r="C34" s="12">
        <v>170</v>
      </c>
      <c r="D34" s="4">
        <v>18</v>
      </c>
      <c r="E34" s="4">
        <v>15</v>
      </c>
      <c r="F34" s="4">
        <v>38</v>
      </c>
      <c r="G34" s="4">
        <v>57</v>
      </c>
      <c r="H34" s="4">
        <v>23</v>
      </c>
      <c r="I34" s="4">
        <v>13</v>
      </c>
      <c r="J34" s="4">
        <v>6</v>
      </c>
      <c r="K34" s="3"/>
      <c r="N34" s="32"/>
      <c r="O34" s="9">
        <v>2007</v>
      </c>
      <c r="P34" s="3" t="s">
        <v>1604</v>
      </c>
      <c r="Q34" s="12">
        <v>170</v>
      </c>
      <c r="R34" s="4">
        <v>18</v>
      </c>
      <c r="S34" s="4">
        <v>15</v>
      </c>
      <c r="T34" s="4">
        <v>38</v>
      </c>
      <c r="U34" s="4">
        <v>57</v>
      </c>
      <c r="V34" s="4">
        <v>23</v>
      </c>
      <c r="W34" s="4">
        <v>13</v>
      </c>
      <c r="X34" s="4">
        <v>6</v>
      </c>
      <c r="Y34" s="3"/>
    </row>
    <row r="35" spans="1:25" x14ac:dyDescent="0.2">
      <c r="A35" s="9">
        <v>2006</v>
      </c>
      <c r="B35" s="3" t="s">
        <v>1605</v>
      </c>
      <c r="C35" s="18">
        <f>ROUND(394503/459975*Q35,0)</f>
        <v>913</v>
      </c>
      <c r="D35" s="18">
        <f>C35-SUM(E35:K35)</f>
        <v>192</v>
      </c>
      <c r="E35" s="18">
        <f>ROUND(394503/459975*S35,0)</f>
        <v>121</v>
      </c>
      <c r="F35" s="18">
        <f>ROUND(394503/459975*T35,0)</f>
        <v>112</v>
      </c>
      <c r="G35" s="18">
        <f>ROUND(394503/459975*U35,0)</f>
        <v>217</v>
      </c>
      <c r="H35" s="18">
        <f>ROUND(394503/459975*V35,0)</f>
        <v>129</v>
      </c>
      <c r="I35" s="18">
        <f>ROUND(394503/459975*W35,0)</f>
        <v>85</v>
      </c>
      <c r="J35" s="18">
        <f>ROUND(394503/459975*X35,0)</f>
        <v>54</v>
      </c>
      <c r="K35" s="18">
        <f>ROUND(394503/459975*Y35,0)</f>
        <v>3</v>
      </c>
      <c r="N35" s="32"/>
      <c r="O35" s="9">
        <v>2006</v>
      </c>
      <c r="P35" s="3" t="s">
        <v>1605</v>
      </c>
      <c r="Q35" s="4">
        <v>1064</v>
      </c>
      <c r="R35" s="4">
        <v>224</v>
      </c>
      <c r="S35" s="4">
        <v>141</v>
      </c>
      <c r="T35" s="4">
        <v>131</v>
      </c>
      <c r="U35" s="4">
        <v>253</v>
      </c>
      <c r="V35" s="4">
        <v>150</v>
      </c>
      <c r="W35" s="4">
        <v>99</v>
      </c>
      <c r="X35" s="4">
        <v>63</v>
      </c>
      <c r="Y35" s="4">
        <v>3</v>
      </c>
    </row>
    <row r="36" spans="1:25" x14ac:dyDescent="0.2">
      <c r="A36" s="9">
        <v>2006</v>
      </c>
      <c r="B36" s="3" t="s">
        <v>1574</v>
      </c>
      <c r="C36" s="18">
        <f>ROUND(394503/459975*Q36,0)</f>
        <v>6378</v>
      </c>
      <c r="D36" s="18">
        <f>C36-SUM(E36:K36)</f>
        <v>577</v>
      </c>
      <c r="E36" s="18">
        <f>ROUND(394503/459975*S36,0)</f>
        <v>727</v>
      </c>
      <c r="F36" s="18">
        <f>ROUND(394503/459975*T36,0)</f>
        <v>1569</v>
      </c>
      <c r="G36" s="18">
        <f>ROUND(394503/459975*U36,0)</f>
        <v>1766</v>
      </c>
      <c r="H36" s="18">
        <f>ROUND(394503/459975*V36,0)</f>
        <v>1003</v>
      </c>
      <c r="I36" s="18">
        <f>ROUND(394503/459975*W36,0)</f>
        <v>504</v>
      </c>
      <c r="J36" s="18">
        <f>ROUND(394503/459975*X36,0)</f>
        <v>205</v>
      </c>
      <c r="K36" s="18">
        <f>ROUND(394503/459975*Y36,0)</f>
        <v>27</v>
      </c>
      <c r="N36" s="32"/>
      <c r="O36" s="9">
        <v>2006</v>
      </c>
      <c r="P36" s="3" t="s">
        <v>1574</v>
      </c>
      <c r="Q36" s="4">
        <v>7437</v>
      </c>
      <c r="R36" s="4">
        <v>672</v>
      </c>
      <c r="S36" s="4">
        <v>848</v>
      </c>
      <c r="T36" s="4">
        <v>1829</v>
      </c>
      <c r="U36" s="4">
        <v>2059</v>
      </c>
      <c r="V36" s="4">
        <v>1170</v>
      </c>
      <c r="W36" s="4">
        <v>588</v>
      </c>
      <c r="X36" s="4">
        <v>239</v>
      </c>
      <c r="Y36" s="4">
        <v>32</v>
      </c>
    </row>
    <row r="37" spans="1:25" x14ac:dyDescent="0.2">
      <c r="A37" s="9">
        <v>2006</v>
      </c>
      <c r="B37" s="3" t="s">
        <v>1577</v>
      </c>
      <c r="C37" s="18">
        <f>ROUND(394503/459975*Q37,0)</f>
        <v>4722</v>
      </c>
      <c r="D37" s="18">
        <f>C37-SUM(E37:K37)</f>
        <v>268</v>
      </c>
      <c r="E37" s="18">
        <f>ROUND(394503/459975*S37,0)</f>
        <v>581</v>
      </c>
      <c r="F37" s="18">
        <f>ROUND(394503/459975*T37,0)</f>
        <v>1132</v>
      </c>
      <c r="G37" s="18">
        <f>ROUND(394503/459975*U37,0)</f>
        <v>1485</v>
      </c>
      <c r="H37" s="18">
        <f>ROUND(394503/459975*V37,0)</f>
        <v>618</v>
      </c>
      <c r="I37" s="18">
        <f>ROUND(394503/459975*W37,0)</f>
        <v>398</v>
      </c>
      <c r="J37" s="18">
        <f>ROUND(394503/459975*X37,0)</f>
        <v>220</v>
      </c>
      <c r="K37" s="18">
        <f>ROUND(394503/459975*Y37,0)</f>
        <v>20</v>
      </c>
      <c r="N37" s="32"/>
      <c r="O37" s="9">
        <v>2006</v>
      </c>
      <c r="P37" s="3" t="s">
        <v>1577</v>
      </c>
      <c r="Q37" s="4">
        <v>5506</v>
      </c>
      <c r="R37" s="4">
        <v>312</v>
      </c>
      <c r="S37" s="4">
        <v>678</v>
      </c>
      <c r="T37" s="4">
        <v>1320</v>
      </c>
      <c r="U37" s="4">
        <v>1732</v>
      </c>
      <c r="V37" s="4">
        <v>721</v>
      </c>
      <c r="W37" s="4">
        <v>464</v>
      </c>
      <c r="X37" s="4">
        <v>256</v>
      </c>
      <c r="Y37" s="4">
        <v>23</v>
      </c>
    </row>
    <row r="38" spans="1:25" x14ac:dyDescent="0.2">
      <c r="A38" s="9">
        <v>2006</v>
      </c>
      <c r="B38" s="3" t="s">
        <v>1578</v>
      </c>
      <c r="C38" s="18">
        <f>ROUND(394503/459975*Q38,0)</f>
        <v>24919</v>
      </c>
      <c r="D38" s="18">
        <f>C38-SUM(E38:K38)</f>
        <v>2870</v>
      </c>
      <c r="E38" s="18">
        <f>ROUND(394503/459975*S38,0)</f>
        <v>5068</v>
      </c>
      <c r="F38" s="18">
        <f>ROUND(394503/459975*T38,0)</f>
        <v>4555</v>
      </c>
      <c r="G38" s="18">
        <f>ROUND(394503/459975*U38,0)</f>
        <v>5605</v>
      </c>
      <c r="H38" s="18">
        <f>ROUND(394503/459975*V38,0)</f>
        <v>3715</v>
      </c>
      <c r="I38" s="18">
        <f>ROUND(394503/459975*W38,0)</f>
        <v>2376</v>
      </c>
      <c r="J38" s="18">
        <f>ROUND(394503/459975*X38,0)</f>
        <v>673</v>
      </c>
      <c r="K38" s="18">
        <f>ROUND(394503/459975*Y38,0)</f>
        <v>57</v>
      </c>
      <c r="N38" s="32"/>
      <c r="O38" s="9">
        <v>2006</v>
      </c>
      <c r="P38" s="3" t="s">
        <v>1578</v>
      </c>
      <c r="Q38" s="4">
        <v>29054</v>
      </c>
      <c r="R38" s="4">
        <v>3345</v>
      </c>
      <c r="S38" s="4">
        <v>5909</v>
      </c>
      <c r="T38" s="4">
        <v>5311</v>
      </c>
      <c r="U38" s="4">
        <v>6535</v>
      </c>
      <c r="V38" s="4">
        <v>4332</v>
      </c>
      <c r="W38" s="4">
        <v>2770</v>
      </c>
      <c r="X38" s="4">
        <v>785</v>
      </c>
      <c r="Y38" s="4">
        <v>67</v>
      </c>
    </row>
    <row r="39" spans="1:25" x14ac:dyDescent="0.2">
      <c r="A39" s="9">
        <v>2006</v>
      </c>
      <c r="B39" s="3" t="s">
        <v>1579</v>
      </c>
      <c r="C39" s="18">
        <f>ROUND(394503/459975*Q39,0)</f>
        <v>12547</v>
      </c>
      <c r="D39" s="18">
        <f>C39-SUM(E39:K39)</f>
        <v>1923</v>
      </c>
      <c r="E39" s="18">
        <f>ROUND(394503/459975*S39,0)</f>
        <v>1774</v>
      </c>
      <c r="F39" s="18">
        <f>ROUND(394503/459975*T39,0)</f>
        <v>2583</v>
      </c>
      <c r="G39" s="18">
        <f>ROUND(394503/459975*U39,0)</f>
        <v>3070</v>
      </c>
      <c r="H39" s="18">
        <f>ROUND(394503/459975*V39,0)</f>
        <v>1838</v>
      </c>
      <c r="I39" s="18">
        <f>ROUND(394503/459975*W39,0)</f>
        <v>976</v>
      </c>
      <c r="J39" s="18">
        <f>ROUND(394503/459975*X39,0)</f>
        <v>358</v>
      </c>
      <c r="K39" s="18">
        <f>ROUND(394503/459975*Y39,0)</f>
        <v>25</v>
      </c>
      <c r="N39" s="32"/>
      <c r="O39" s="9">
        <v>2006</v>
      </c>
      <c r="P39" s="3" t="s">
        <v>1579</v>
      </c>
      <c r="Q39" s="4">
        <v>14629</v>
      </c>
      <c r="R39" s="4">
        <v>2243</v>
      </c>
      <c r="S39" s="4">
        <v>2068</v>
      </c>
      <c r="T39" s="4">
        <v>3012</v>
      </c>
      <c r="U39" s="4">
        <v>3579</v>
      </c>
      <c r="V39" s="4">
        <v>2143</v>
      </c>
      <c r="W39" s="4">
        <v>1138</v>
      </c>
      <c r="X39" s="4">
        <v>417</v>
      </c>
      <c r="Y39" s="4">
        <v>29</v>
      </c>
    </row>
    <row r="40" spans="1:25" x14ac:dyDescent="0.2">
      <c r="A40" s="9">
        <v>2006</v>
      </c>
      <c r="B40" s="3" t="s">
        <v>1573</v>
      </c>
      <c r="C40" s="18">
        <f>ROUND(394503/459975*Q40,0)</f>
        <v>11082</v>
      </c>
      <c r="D40" s="18">
        <f>C40-SUM(E40:K40)</f>
        <v>2242</v>
      </c>
      <c r="E40" s="18">
        <f>ROUND(394503/459975*S40,0)</f>
        <v>2641</v>
      </c>
      <c r="F40" s="18">
        <f>ROUND(394503/459975*T40,0)</f>
        <v>2652</v>
      </c>
      <c r="G40" s="18">
        <f>ROUND(394503/459975*U40,0)</f>
        <v>2076</v>
      </c>
      <c r="H40" s="18">
        <f>ROUND(394503/459975*V40,0)</f>
        <v>1003</v>
      </c>
      <c r="I40" s="18">
        <f>ROUND(394503/459975*W40,0)</f>
        <v>354</v>
      </c>
      <c r="J40" s="18">
        <f>ROUND(394503/459975*X40,0)</f>
        <v>107</v>
      </c>
      <c r="K40" s="18">
        <f>ROUND(394503/459975*Y40,0)</f>
        <v>7</v>
      </c>
      <c r="N40" s="32"/>
      <c r="O40" s="9">
        <v>2006</v>
      </c>
      <c r="P40" s="3" t="s">
        <v>1573</v>
      </c>
      <c r="Q40" s="4">
        <v>12921</v>
      </c>
      <c r="R40" s="4">
        <v>2615</v>
      </c>
      <c r="S40" s="4">
        <v>3079</v>
      </c>
      <c r="T40" s="4">
        <v>3092</v>
      </c>
      <c r="U40" s="4">
        <v>2420</v>
      </c>
      <c r="V40" s="4">
        <v>1169</v>
      </c>
      <c r="W40" s="4">
        <v>413</v>
      </c>
      <c r="X40" s="4">
        <v>125</v>
      </c>
      <c r="Y40" s="4">
        <v>8</v>
      </c>
    </row>
    <row r="41" spans="1:25" x14ac:dyDescent="0.2">
      <c r="A41" s="9">
        <v>2006</v>
      </c>
      <c r="B41" s="3" t="s">
        <v>1580</v>
      </c>
      <c r="C41" s="18">
        <f>ROUND(394503/459975*Q41,0)</f>
        <v>21110</v>
      </c>
      <c r="D41" s="18">
        <f>C41-SUM(E41:K41)</f>
        <v>2925</v>
      </c>
      <c r="E41" s="18">
        <f>ROUND(394503/459975*S41,0)</f>
        <v>3105</v>
      </c>
      <c r="F41" s="18">
        <f>ROUND(394503/459975*T41,0)</f>
        <v>3313</v>
      </c>
      <c r="G41" s="18">
        <f>ROUND(394503/459975*U41,0)</f>
        <v>6026</v>
      </c>
      <c r="H41" s="18">
        <f>ROUND(394503/459975*V41,0)</f>
        <v>2600</v>
      </c>
      <c r="I41" s="18">
        <f>ROUND(394503/459975*W41,0)</f>
        <v>2010</v>
      </c>
      <c r="J41" s="18">
        <f>ROUND(394503/459975*X41,0)</f>
        <v>1112</v>
      </c>
      <c r="K41" s="18">
        <f>ROUND(394503/459975*Y41,0)</f>
        <v>19</v>
      </c>
      <c r="N41" s="32"/>
      <c r="O41" s="9">
        <v>2006</v>
      </c>
      <c r="P41" s="3" t="s">
        <v>1580</v>
      </c>
      <c r="Q41" s="4">
        <v>24614</v>
      </c>
      <c r="R41" s="4">
        <v>3411</v>
      </c>
      <c r="S41" s="4">
        <v>3620</v>
      </c>
      <c r="T41" s="4">
        <v>3863</v>
      </c>
      <c r="U41" s="4">
        <v>7026</v>
      </c>
      <c r="V41" s="4">
        <v>3032</v>
      </c>
      <c r="W41" s="4">
        <v>2343</v>
      </c>
      <c r="X41" s="4">
        <v>1297</v>
      </c>
      <c r="Y41" s="4">
        <v>22</v>
      </c>
    </row>
    <row r="42" spans="1:25" x14ac:dyDescent="0.2">
      <c r="A42" s="9">
        <v>2006</v>
      </c>
      <c r="B42" s="3" t="s">
        <v>1575</v>
      </c>
      <c r="C42" s="18">
        <f>ROUND(394503/459975*Q42,0)</f>
        <v>11777</v>
      </c>
      <c r="D42" s="18">
        <f>C42-SUM(E42:K42)</f>
        <v>1031</v>
      </c>
      <c r="E42" s="18">
        <f>ROUND(394503/459975*S42,0)</f>
        <v>1655</v>
      </c>
      <c r="F42" s="18">
        <f>ROUND(394503/459975*T42,0)</f>
        <v>2169</v>
      </c>
      <c r="G42" s="18">
        <f>ROUND(394503/459975*U42,0)</f>
        <v>3396</v>
      </c>
      <c r="H42" s="18">
        <f>ROUND(394503/459975*V42,0)</f>
        <v>1834</v>
      </c>
      <c r="I42" s="18">
        <f>ROUND(394503/459975*W42,0)</f>
        <v>1188</v>
      </c>
      <c r="J42" s="18">
        <f>ROUND(394503/459975*X42,0)</f>
        <v>491</v>
      </c>
      <c r="K42" s="18">
        <f>ROUND(394503/459975*Y42,0)</f>
        <v>13</v>
      </c>
      <c r="N42" s="32"/>
      <c r="O42" s="9">
        <v>2006</v>
      </c>
      <c r="P42" s="3" t="s">
        <v>1575</v>
      </c>
      <c r="Q42" s="4">
        <v>13731</v>
      </c>
      <c r="R42" s="4">
        <v>1201</v>
      </c>
      <c r="S42" s="4">
        <v>1930</v>
      </c>
      <c r="T42" s="4">
        <v>2529</v>
      </c>
      <c r="U42" s="4">
        <v>3960</v>
      </c>
      <c r="V42" s="4">
        <v>2138</v>
      </c>
      <c r="W42" s="4">
        <v>1385</v>
      </c>
      <c r="X42" s="4">
        <v>573</v>
      </c>
      <c r="Y42" s="4">
        <v>15</v>
      </c>
    </row>
    <row r="43" spans="1:25" x14ac:dyDescent="0.2">
      <c r="A43" s="9">
        <v>2006</v>
      </c>
      <c r="B43" s="3" t="s">
        <v>1581</v>
      </c>
      <c r="C43" s="18">
        <f>ROUND(394503/459975*Q43,0)</f>
        <v>13785</v>
      </c>
      <c r="D43" s="18">
        <f>C43-SUM(E43:K43)</f>
        <v>2074</v>
      </c>
      <c r="E43" s="18">
        <f>ROUND(394503/459975*S43,0)</f>
        <v>2084</v>
      </c>
      <c r="F43" s="18">
        <f>ROUND(394503/459975*T43,0)</f>
        <v>2329</v>
      </c>
      <c r="G43" s="18">
        <f>ROUND(394503/459975*U43,0)</f>
        <v>3512</v>
      </c>
      <c r="H43" s="18">
        <f>ROUND(394503/459975*V43,0)</f>
        <v>1950</v>
      </c>
      <c r="I43" s="18">
        <f>ROUND(394503/459975*W43,0)</f>
        <v>1319</v>
      </c>
      <c r="J43" s="18">
        <f>ROUND(394503/459975*X43,0)</f>
        <v>509</v>
      </c>
      <c r="K43" s="18">
        <f>ROUND(394503/459975*Y43,0)</f>
        <v>8</v>
      </c>
      <c r="N43" s="32"/>
      <c r="O43" s="9">
        <v>2006</v>
      </c>
      <c r="P43" s="3" t="s">
        <v>1581</v>
      </c>
      <c r="Q43" s="4">
        <v>16073</v>
      </c>
      <c r="R43" s="4">
        <v>2418</v>
      </c>
      <c r="S43" s="4">
        <v>2430</v>
      </c>
      <c r="T43" s="4">
        <v>2715</v>
      </c>
      <c r="U43" s="4">
        <v>4095</v>
      </c>
      <c r="V43" s="4">
        <v>2274</v>
      </c>
      <c r="W43" s="4">
        <v>1538</v>
      </c>
      <c r="X43" s="4">
        <v>594</v>
      </c>
      <c r="Y43" s="4">
        <v>9</v>
      </c>
    </row>
    <row r="44" spans="1:25" x14ac:dyDescent="0.2">
      <c r="A44" s="9">
        <v>2006</v>
      </c>
      <c r="B44" s="3" t="s">
        <v>1571</v>
      </c>
      <c r="C44" s="18">
        <f>ROUND(394503/459975*Q44,0)</f>
        <v>8033</v>
      </c>
      <c r="D44" s="18">
        <f>C44-SUM(E44:K44)</f>
        <v>1161</v>
      </c>
      <c r="E44" s="18">
        <f>ROUND(394503/459975*S44,0)</f>
        <v>1035</v>
      </c>
      <c r="F44" s="18">
        <f>ROUND(394503/459975*T44,0)</f>
        <v>1602</v>
      </c>
      <c r="G44" s="18">
        <f>ROUND(394503/459975*U44,0)</f>
        <v>1879</v>
      </c>
      <c r="H44" s="18">
        <f>ROUND(394503/459975*V44,0)</f>
        <v>1150</v>
      </c>
      <c r="I44" s="18">
        <f>ROUND(394503/459975*W44,0)</f>
        <v>846</v>
      </c>
      <c r="J44" s="18">
        <f>ROUND(394503/459975*X44,0)</f>
        <v>346</v>
      </c>
      <c r="K44" s="18">
        <f>ROUND(394503/459975*Y44,0)</f>
        <v>14</v>
      </c>
      <c r="O44" s="9">
        <v>2006</v>
      </c>
      <c r="P44" s="3" t="s">
        <v>1571</v>
      </c>
      <c r="Q44" s="4">
        <v>9366</v>
      </c>
      <c r="R44" s="4">
        <v>1353</v>
      </c>
      <c r="S44" s="4">
        <v>1207</v>
      </c>
      <c r="T44" s="4">
        <v>1868</v>
      </c>
      <c r="U44" s="4">
        <v>2191</v>
      </c>
      <c r="V44" s="4">
        <v>1341</v>
      </c>
      <c r="W44" s="4">
        <v>986</v>
      </c>
      <c r="X44" s="4">
        <v>404</v>
      </c>
      <c r="Y44" s="4">
        <v>16</v>
      </c>
    </row>
    <row r="45" spans="1:25" x14ac:dyDescent="0.2">
      <c r="A45" s="9">
        <v>2006</v>
      </c>
      <c r="B45" s="3" t="s">
        <v>1582</v>
      </c>
      <c r="C45" s="18">
        <f>ROUND(394503/459975*Q45,0)</f>
        <v>20300</v>
      </c>
      <c r="D45" s="18">
        <f>C45-SUM(E45:K45)</f>
        <v>2465</v>
      </c>
      <c r="E45" s="18">
        <f>ROUND(394503/459975*S45,0)</f>
        <v>3404</v>
      </c>
      <c r="F45" s="18">
        <f>ROUND(394503/459975*T45,0)</f>
        <v>3850</v>
      </c>
      <c r="G45" s="18">
        <f>ROUND(394503/459975*U45,0)</f>
        <v>5435</v>
      </c>
      <c r="H45" s="18">
        <f>ROUND(394503/459975*V45,0)</f>
        <v>2196</v>
      </c>
      <c r="I45" s="18">
        <f>ROUND(394503/459975*W45,0)</f>
        <v>1736</v>
      </c>
      <c r="J45" s="18">
        <f>ROUND(394503/459975*X45,0)</f>
        <v>1214</v>
      </c>
      <c r="K45" s="18">
        <f>ROUND(394503/459975*Y45,0)</f>
        <v>0</v>
      </c>
      <c r="O45" s="9">
        <v>2006</v>
      </c>
      <c r="P45" s="3" t="s">
        <v>1582</v>
      </c>
      <c r="Q45" s="4">
        <v>23669</v>
      </c>
      <c r="R45" s="4">
        <v>2874</v>
      </c>
      <c r="S45" s="4">
        <v>3969</v>
      </c>
      <c r="T45" s="4">
        <v>4489</v>
      </c>
      <c r="U45" s="4">
        <v>6337</v>
      </c>
      <c r="V45" s="4">
        <v>2560</v>
      </c>
      <c r="W45" s="4">
        <v>2024</v>
      </c>
      <c r="X45" s="4">
        <v>1416</v>
      </c>
      <c r="Y45" s="3"/>
    </row>
    <row r="46" spans="1:25" x14ac:dyDescent="0.2">
      <c r="A46" s="9">
        <v>2006</v>
      </c>
      <c r="B46" s="3" t="s">
        <v>1583</v>
      </c>
      <c r="C46" s="18">
        <f>ROUND(394503/459975*Q46,0)</f>
        <v>15356</v>
      </c>
      <c r="D46" s="18">
        <f>C46-SUM(E46:K46)</f>
        <v>1740</v>
      </c>
      <c r="E46" s="18">
        <f>ROUND(394503/459975*S46,0)</f>
        <v>2890</v>
      </c>
      <c r="F46" s="18">
        <f>ROUND(394503/459975*T46,0)</f>
        <v>3411</v>
      </c>
      <c r="G46" s="18">
        <f>ROUND(394503/459975*U46,0)</f>
        <v>4278</v>
      </c>
      <c r="H46" s="18">
        <f>ROUND(394503/459975*V46,0)</f>
        <v>1642</v>
      </c>
      <c r="I46" s="18">
        <f>ROUND(394503/459975*W46,0)</f>
        <v>853</v>
      </c>
      <c r="J46" s="18">
        <f>ROUND(394503/459975*X46,0)</f>
        <v>525</v>
      </c>
      <c r="K46" s="18">
        <f>ROUND(394503/459975*Y46,0)</f>
        <v>17</v>
      </c>
      <c r="O46" s="9">
        <v>2006</v>
      </c>
      <c r="P46" s="3" t="s">
        <v>1583</v>
      </c>
      <c r="Q46" s="4">
        <v>17905</v>
      </c>
      <c r="R46" s="4">
        <v>2030</v>
      </c>
      <c r="S46" s="4">
        <v>3370</v>
      </c>
      <c r="T46" s="4">
        <v>3977</v>
      </c>
      <c r="U46" s="4">
        <v>4988</v>
      </c>
      <c r="V46" s="4">
        <v>1914</v>
      </c>
      <c r="W46" s="4">
        <v>994</v>
      </c>
      <c r="X46" s="4">
        <v>612</v>
      </c>
      <c r="Y46" s="4">
        <v>20</v>
      </c>
    </row>
    <row r="47" spans="1:25" x14ac:dyDescent="0.2">
      <c r="A47" s="9">
        <v>2006</v>
      </c>
      <c r="B47" s="3" t="s">
        <v>1584</v>
      </c>
      <c r="C47" s="18">
        <f>ROUND(394503/459975*Q47,0)</f>
        <v>11583</v>
      </c>
      <c r="D47" s="18">
        <f>C47-SUM(E47:K47)</f>
        <v>1069</v>
      </c>
      <c r="E47" s="18">
        <f>ROUND(394503/459975*S47,0)</f>
        <v>1884</v>
      </c>
      <c r="F47" s="18">
        <f>ROUND(394503/459975*T47,0)</f>
        <v>2731</v>
      </c>
      <c r="G47" s="18">
        <f>ROUND(394503/459975*U47,0)</f>
        <v>3167</v>
      </c>
      <c r="H47" s="18">
        <f>ROUND(394503/459975*V47,0)</f>
        <v>1356</v>
      </c>
      <c r="I47" s="18">
        <f>ROUND(394503/459975*W47,0)</f>
        <v>882</v>
      </c>
      <c r="J47" s="18">
        <f>ROUND(394503/459975*X47,0)</f>
        <v>457</v>
      </c>
      <c r="K47" s="18">
        <f>ROUND(394503/459975*Y47,0)</f>
        <v>37</v>
      </c>
      <c r="O47" s="9">
        <v>2006</v>
      </c>
      <c r="P47" s="3" t="s">
        <v>1584</v>
      </c>
      <c r="Q47" s="4">
        <v>13505</v>
      </c>
      <c r="R47" s="4">
        <v>1246</v>
      </c>
      <c r="S47" s="4">
        <v>2197</v>
      </c>
      <c r="T47" s="4">
        <v>3184</v>
      </c>
      <c r="U47" s="4">
        <v>3693</v>
      </c>
      <c r="V47" s="4">
        <v>1581</v>
      </c>
      <c r="W47" s="4">
        <v>1028</v>
      </c>
      <c r="X47" s="4">
        <v>533</v>
      </c>
      <c r="Y47" s="4">
        <v>43</v>
      </c>
    </row>
    <row r="48" spans="1:25" x14ac:dyDescent="0.2">
      <c r="A48" s="9">
        <v>2006</v>
      </c>
      <c r="B48" s="3" t="s">
        <v>1585</v>
      </c>
      <c r="C48" s="18">
        <f>ROUND(394503/459975*Q48,0)</f>
        <v>9673</v>
      </c>
      <c r="D48" s="18">
        <f>C48-SUM(E48:K48)</f>
        <v>1120</v>
      </c>
      <c r="E48" s="18">
        <f>ROUND(394503/459975*S48,0)</f>
        <v>1610</v>
      </c>
      <c r="F48" s="18">
        <f>ROUND(394503/459975*T48,0)</f>
        <v>2172</v>
      </c>
      <c r="G48" s="18">
        <f>ROUND(394503/459975*U48,0)</f>
        <v>3225</v>
      </c>
      <c r="H48" s="18">
        <f>ROUND(394503/459975*V48,0)</f>
        <v>983</v>
      </c>
      <c r="I48" s="18">
        <f>ROUND(394503/459975*W48,0)</f>
        <v>367</v>
      </c>
      <c r="J48" s="18">
        <f>ROUND(394503/459975*X48,0)</f>
        <v>196</v>
      </c>
      <c r="K48" s="18">
        <f>ROUND(394503/459975*Y48,0)</f>
        <v>0</v>
      </c>
      <c r="O48" s="9">
        <v>2006</v>
      </c>
      <c r="P48" s="3" t="s">
        <v>1585</v>
      </c>
      <c r="Q48" s="4">
        <v>11278</v>
      </c>
      <c r="R48" s="4">
        <v>1306</v>
      </c>
      <c r="S48" s="4">
        <v>1877</v>
      </c>
      <c r="T48" s="4">
        <v>2533</v>
      </c>
      <c r="U48" s="4">
        <v>3760</v>
      </c>
      <c r="V48" s="4">
        <v>1146</v>
      </c>
      <c r="W48" s="4">
        <v>428</v>
      </c>
      <c r="X48" s="4">
        <v>228</v>
      </c>
      <c r="Y48" s="3"/>
    </row>
    <row r="49" spans="1:25" x14ac:dyDescent="0.2">
      <c r="A49" s="9">
        <v>2006</v>
      </c>
      <c r="B49" s="3" t="s">
        <v>1586</v>
      </c>
      <c r="C49" s="18">
        <f>ROUND(394503/459975*Q49,0)</f>
        <v>11781</v>
      </c>
      <c r="D49" s="18">
        <f>C49-SUM(E49:K49)</f>
        <v>1575</v>
      </c>
      <c r="E49" s="18">
        <f>ROUND(394503/459975*S49,0)</f>
        <v>1947</v>
      </c>
      <c r="F49" s="18">
        <f>ROUND(394503/459975*T49,0)</f>
        <v>2445</v>
      </c>
      <c r="G49" s="18">
        <f>ROUND(394503/459975*U49,0)</f>
        <v>3478</v>
      </c>
      <c r="H49" s="18">
        <f>ROUND(394503/459975*V49,0)</f>
        <v>1351</v>
      </c>
      <c r="I49" s="18">
        <f>ROUND(394503/459975*W49,0)</f>
        <v>681</v>
      </c>
      <c r="J49" s="18">
        <f>ROUND(394503/459975*X49,0)</f>
        <v>275</v>
      </c>
      <c r="K49" s="18">
        <f>ROUND(394503/459975*Y49,0)</f>
        <v>29</v>
      </c>
      <c r="O49" s="9">
        <v>2006</v>
      </c>
      <c r="P49" s="3" t="s">
        <v>1586</v>
      </c>
      <c r="Q49" s="4">
        <v>13736</v>
      </c>
      <c r="R49" s="4">
        <v>1836</v>
      </c>
      <c r="S49" s="4">
        <v>2270</v>
      </c>
      <c r="T49" s="4">
        <v>2851</v>
      </c>
      <c r="U49" s="4">
        <v>4055</v>
      </c>
      <c r="V49" s="4">
        <v>1575</v>
      </c>
      <c r="W49" s="4">
        <v>794</v>
      </c>
      <c r="X49" s="4">
        <v>321</v>
      </c>
      <c r="Y49" s="4">
        <v>34</v>
      </c>
    </row>
    <row r="50" spans="1:25" x14ac:dyDescent="0.2">
      <c r="A50" s="9">
        <v>2006</v>
      </c>
      <c r="B50" s="3" t="s">
        <v>1587</v>
      </c>
      <c r="C50" s="18">
        <f>ROUND(394503/459975*Q50,0)</f>
        <v>23897</v>
      </c>
      <c r="D50" s="18">
        <f>C50-SUM(E50:K50)</f>
        <v>2930</v>
      </c>
      <c r="E50" s="18">
        <f>ROUND(394503/459975*S50,0)</f>
        <v>4757</v>
      </c>
      <c r="F50" s="18">
        <f>ROUND(394503/459975*T50,0)</f>
        <v>5544</v>
      </c>
      <c r="G50" s="18">
        <f>ROUND(394503/459975*U50,0)</f>
        <v>5775</v>
      </c>
      <c r="H50" s="18">
        <f>ROUND(394503/459975*V50,0)</f>
        <v>3111</v>
      </c>
      <c r="I50" s="18">
        <f>ROUND(394503/459975*W50,0)</f>
        <v>1602</v>
      </c>
      <c r="J50" s="18">
        <f>ROUND(394503/459975*X50,0)</f>
        <v>167</v>
      </c>
      <c r="K50" s="18">
        <f>ROUND(394503/459975*Y50,0)</f>
        <v>11</v>
      </c>
      <c r="O50" s="9">
        <v>2006</v>
      </c>
      <c r="P50" s="3" t="s">
        <v>1587</v>
      </c>
      <c r="Q50" s="4">
        <v>27863</v>
      </c>
      <c r="R50" s="4">
        <v>3417</v>
      </c>
      <c r="S50" s="4">
        <v>5546</v>
      </c>
      <c r="T50" s="4">
        <v>6464</v>
      </c>
      <c r="U50" s="4">
        <v>6733</v>
      </c>
      <c r="V50" s="4">
        <v>3627</v>
      </c>
      <c r="W50" s="4">
        <v>1868</v>
      </c>
      <c r="X50" s="4">
        <v>195</v>
      </c>
      <c r="Y50" s="4">
        <v>13</v>
      </c>
    </row>
    <row r="51" spans="1:25" x14ac:dyDescent="0.2">
      <c r="A51" s="9">
        <v>2006</v>
      </c>
      <c r="B51" s="3" t="s">
        <v>1588</v>
      </c>
      <c r="C51" s="18">
        <f>ROUND(394503/459975*Q51,0)</f>
        <v>20138</v>
      </c>
      <c r="D51" s="18">
        <f>C51-SUM(E51:K51)</f>
        <v>2390</v>
      </c>
      <c r="E51" s="18">
        <f>ROUND(394503/459975*S51,0)</f>
        <v>3499</v>
      </c>
      <c r="F51" s="18">
        <f>ROUND(394503/459975*T51,0)</f>
        <v>5206</v>
      </c>
      <c r="G51" s="18">
        <f>ROUND(394503/459975*U51,0)</f>
        <v>5960</v>
      </c>
      <c r="H51" s="18">
        <f>ROUND(394503/459975*V51,0)</f>
        <v>1936</v>
      </c>
      <c r="I51" s="18">
        <f>ROUND(394503/459975*W51,0)</f>
        <v>1046</v>
      </c>
      <c r="J51" s="18">
        <f>ROUND(394503/459975*X51,0)</f>
        <v>96</v>
      </c>
      <c r="K51" s="18">
        <f>ROUND(394503/459975*Y51,0)</f>
        <v>5</v>
      </c>
      <c r="O51" s="9">
        <v>2006</v>
      </c>
      <c r="P51" s="3" t="s">
        <v>1588</v>
      </c>
      <c r="Q51" s="4">
        <v>23480</v>
      </c>
      <c r="R51" s="4">
        <v>2786</v>
      </c>
      <c r="S51" s="4">
        <v>4080</v>
      </c>
      <c r="T51" s="4">
        <v>6070</v>
      </c>
      <c r="U51" s="4">
        <v>6949</v>
      </c>
      <c r="V51" s="4">
        <v>2257</v>
      </c>
      <c r="W51" s="4">
        <v>1220</v>
      </c>
      <c r="X51" s="4">
        <v>112</v>
      </c>
      <c r="Y51" s="4">
        <v>6</v>
      </c>
    </row>
    <row r="52" spans="1:25" x14ac:dyDescent="0.2">
      <c r="A52" s="9">
        <v>2006</v>
      </c>
      <c r="B52" s="3" t="s">
        <v>1589</v>
      </c>
      <c r="C52" s="18">
        <f>ROUND(394503/459975*Q52,0)</f>
        <v>24760</v>
      </c>
      <c r="D52" s="18">
        <f>C52-SUM(E52:K52)</f>
        <v>4882</v>
      </c>
      <c r="E52" s="18">
        <f>ROUND(394503/459975*S52,0)</f>
        <v>5133</v>
      </c>
      <c r="F52" s="18">
        <f>ROUND(394503/459975*T52,0)</f>
        <v>5869</v>
      </c>
      <c r="G52" s="18">
        <f>ROUND(394503/459975*U52,0)</f>
        <v>4972</v>
      </c>
      <c r="H52" s="18">
        <f>ROUND(394503/459975*V52,0)</f>
        <v>2281</v>
      </c>
      <c r="I52" s="18">
        <f>ROUND(394503/459975*W52,0)</f>
        <v>1286</v>
      </c>
      <c r="J52" s="18">
        <f>ROUND(394503/459975*X52,0)</f>
        <v>336</v>
      </c>
      <c r="K52" s="18">
        <f>ROUND(394503/459975*Y52,0)</f>
        <v>1</v>
      </c>
      <c r="O52" s="9">
        <v>2006</v>
      </c>
      <c r="P52" s="3" t="s">
        <v>1589</v>
      </c>
      <c r="Q52" s="4">
        <v>28869</v>
      </c>
      <c r="R52" s="4">
        <v>5691</v>
      </c>
      <c r="S52" s="4">
        <v>5985</v>
      </c>
      <c r="T52" s="4">
        <v>6843</v>
      </c>
      <c r="U52" s="4">
        <v>5797</v>
      </c>
      <c r="V52" s="4">
        <v>2660</v>
      </c>
      <c r="W52" s="4">
        <v>1500</v>
      </c>
      <c r="X52" s="4">
        <v>392</v>
      </c>
      <c r="Y52" s="4">
        <v>1</v>
      </c>
    </row>
    <row r="53" spans="1:25" x14ac:dyDescent="0.2">
      <c r="A53" s="9">
        <v>2006</v>
      </c>
      <c r="B53" s="3" t="s">
        <v>1590</v>
      </c>
      <c r="C53" s="18">
        <f>ROUND(394503/459975*Q53,0)</f>
        <v>18116</v>
      </c>
      <c r="D53" s="18">
        <f>C53-SUM(E53:K53)</f>
        <v>2749</v>
      </c>
      <c r="E53" s="18">
        <f>ROUND(394503/459975*S53,0)</f>
        <v>3555</v>
      </c>
      <c r="F53" s="18">
        <f>ROUND(394503/459975*T53,0)</f>
        <v>4394</v>
      </c>
      <c r="G53" s="18">
        <f>ROUND(394503/459975*U53,0)</f>
        <v>4344</v>
      </c>
      <c r="H53" s="18">
        <f>ROUND(394503/459975*V53,0)</f>
        <v>1958</v>
      </c>
      <c r="I53" s="18">
        <f>ROUND(394503/459975*W53,0)</f>
        <v>948</v>
      </c>
      <c r="J53" s="18">
        <f>ROUND(394503/459975*X53,0)</f>
        <v>158</v>
      </c>
      <c r="K53" s="18">
        <f>ROUND(394503/459975*Y53,0)</f>
        <v>10</v>
      </c>
      <c r="O53" s="9">
        <v>2006</v>
      </c>
      <c r="P53" s="3" t="s">
        <v>1590</v>
      </c>
      <c r="Q53" s="4">
        <v>21122</v>
      </c>
      <c r="R53" s="4">
        <v>3205</v>
      </c>
      <c r="S53" s="4">
        <v>4145</v>
      </c>
      <c r="T53" s="4">
        <v>5123</v>
      </c>
      <c r="U53" s="4">
        <v>5065</v>
      </c>
      <c r="V53" s="4">
        <v>2283</v>
      </c>
      <c r="W53" s="4">
        <v>1105</v>
      </c>
      <c r="X53" s="4">
        <v>184</v>
      </c>
      <c r="Y53" s="4">
        <v>12</v>
      </c>
    </row>
    <row r="54" spans="1:25" x14ac:dyDescent="0.2">
      <c r="A54" s="9">
        <v>2006</v>
      </c>
      <c r="B54" s="3" t="s">
        <v>1591</v>
      </c>
      <c r="C54" s="18">
        <f>ROUND(394503/459975*Q54,0)</f>
        <v>30807</v>
      </c>
      <c r="D54" s="18">
        <f>C54-SUM(E54:K54)</f>
        <v>6137</v>
      </c>
      <c r="E54" s="18">
        <f>ROUND(394503/459975*S54,0)</f>
        <v>7049</v>
      </c>
      <c r="F54" s="18">
        <f>ROUND(394503/459975*T54,0)</f>
        <v>6240</v>
      </c>
      <c r="G54" s="18">
        <f>ROUND(394503/459975*U54,0)</f>
        <v>5803</v>
      </c>
      <c r="H54" s="18">
        <f>ROUND(394503/459975*V54,0)</f>
        <v>3431</v>
      </c>
      <c r="I54" s="18">
        <f>ROUND(394503/459975*W54,0)</f>
        <v>1501</v>
      </c>
      <c r="J54" s="18">
        <f>ROUND(394503/459975*X54,0)</f>
        <v>643</v>
      </c>
      <c r="K54" s="18">
        <f>ROUND(394503/459975*Y54,0)</f>
        <v>3</v>
      </c>
      <c r="O54" s="9">
        <v>2006</v>
      </c>
      <c r="P54" s="3" t="s">
        <v>1591</v>
      </c>
      <c r="Q54" s="4">
        <v>35920</v>
      </c>
      <c r="R54" s="4">
        <v>7156</v>
      </c>
      <c r="S54" s="4">
        <v>8219</v>
      </c>
      <c r="T54" s="4">
        <v>7276</v>
      </c>
      <c r="U54" s="4">
        <v>6766</v>
      </c>
      <c r="V54" s="4">
        <v>4000</v>
      </c>
      <c r="W54" s="4">
        <v>1750</v>
      </c>
      <c r="X54" s="4">
        <v>750</v>
      </c>
      <c r="Y54" s="4">
        <v>3</v>
      </c>
    </row>
    <row r="55" spans="1:25" x14ac:dyDescent="0.2">
      <c r="A55" s="9">
        <v>2006</v>
      </c>
      <c r="B55" s="3" t="s">
        <v>1592</v>
      </c>
      <c r="C55" s="18">
        <f>ROUND(394503/459975*Q55,0)</f>
        <v>11523</v>
      </c>
      <c r="D55" s="18">
        <f>C55-SUM(E55:K55)</f>
        <v>1369</v>
      </c>
      <c r="E55" s="18">
        <f>ROUND(394503/459975*S55,0)</f>
        <v>1908</v>
      </c>
      <c r="F55" s="18">
        <f>ROUND(394503/459975*T55,0)</f>
        <v>2860</v>
      </c>
      <c r="G55" s="18">
        <f>ROUND(394503/459975*U55,0)</f>
        <v>3589</v>
      </c>
      <c r="H55" s="18">
        <f>ROUND(394503/459975*V55,0)</f>
        <v>1192</v>
      </c>
      <c r="I55" s="18">
        <f>ROUND(394503/459975*W55,0)</f>
        <v>485</v>
      </c>
      <c r="J55" s="18">
        <f>ROUND(394503/459975*X55,0)</f>
        <v>111</v>
      </c>
      <c r="K55" s="18">
        <f>ROUND(394503/459975*Y55,0)</f>
        <v>9</v>
      </c>
      <c r="O55" s="9">
        <v>2006</v>
      </c>
      <c r="P55" s="3" t="s">
        <v>1592</v>
      </c>
      <c r="Q55" s="4">
        <v>13435</v>
      </c>
      <c r="R55" s="4">
        <v>1595</v>
      </c>
      <c r="S55" s="4">
        <v>2225</v>
      </c>
      <c r="T55" s="4">
        <v>3335</v>
      </c>
      <c r="U55" s="4">
        <v>4185</v>
      </c>
      <c r="V55" s="4">
        <v>1390</v>
      </c>
      <c r="W55" s="4">
        <v>565</v>
      </c>
      <c r="X55" s="4">
        <v>129</v>
      </c>
      <c r="Y55" s="4">
        <v>11</v>
      </c>
    </row>
    <row r="56" spans="1:25" x14ac:dyDescent="0.2">
      <c r="A56" s="9">
        <v>2006</v>
      </c>
      <c r="B56" s="3" t="s">
        <v>1593</v>
      </c>
      <c r="C56" s="18">
        <f>ROUND(394503/459975*Q56,0)</f>
        <v>2272</v>
      </c>
      <c r="D56" s="18">
        <f>C56-SUM(E56:K56)</f>
        <v>289</v>
      </c>
      <c r="E56" s="18">
        <f>ROUND(394503/459975*S56,0)</f>
        <v>336</v>
      </c>
      <c r="F56" s="18">
        <f>ROUND(394503/459975*T56,0)</f>
        <v>390</v>
      </c>
      <c r="G56" s="18">
        <f>ROUND(394503/459975*U56,0)</f>
        <v>587</v>
      </c>
      <c r="H56" s="18">
        <f>ROUND(394503/459975*V56,0)</f>
        <v>419</v>
      </c>
      <c r="I56" s="18">
        <f>ROUND(394503/459975*W56,0)</f>
        <v>163</v>
      </c>
      <c r="J56" s="18">
        <f>ROUND(394503/459975*X56,0)</f>
        <v>88</v>
      </c>
      <c r="K56" s="18">
        <f>ROUND(394503/459975*Y56,0)</f>
        <v>0</v>
      </c>
      <c r="O56" s="9">
        <v>2006</v>
      </c>
      <c r="P56" s="3" t="s">
        <v>1593</v>
      </c>
      <c r="Q56" s="4">
        <v>2649</v>
      </c>
      <c r="R56" s="4">
        <v>335</v>
      </c>
      <c r="S56" s="4">
        <v>392</v>
      </c>
      <c r="T56" s="4">
        <v>455</v>
      </c>
      <c r="U56" s="4">
        <v>685</v>
      </c>
      <c r="V56" s="4">
        <v>489</v>
      </c>
      <c r="W56" s="4">
        <v>190</v>
      </c>
      <c r="X56" s="4">
        <v>103</v>
      </c>
      <c r="Y56" s="3"/>
    </row>
    <row r="57" spans="1:25" x14ac:dyDescent="0.2">
      <c r="A57" s="9">
        <v>2006</v>
      </c>
      <c r="B57" s="3" t="s">
        <v>1594</v>
      </c>
      <c r="C57" s="18">
        <f>ROUND(394503/459975*Q57,0)</f>
        <v>6313</v>
      </c>
      <c r="D57" s="18">
        <f>C57-SUM(E57:K57)</f>
        <v>807</v>
      </c>
      <c r="E57" s="18">
        <f>ROUND(394503/459975*S57,0)</f>
        <v>1006</v>
      </c>
      <c r="F57" s="18">
        <f>ROUND(394503/459975*T57,0)</f>
        <v>1388</v>
      </c>
      <c r="G57" s="18">
        <f>ROUND(394503/459975*U57,0)</f>
        <v>1497</v>
      </c>
      <c r="H57" s="18">
        <f>ROUND(394503/459975*V57,0)</f>
        <v>853</v>
      </c>
      <c r="I57" s="18">
        <f>ROUND(394503/459975*W57,0)</f>
        <v>545</v>
      </c>
      <c r="J57" s="18">
        <f>ROUND(394503/459975*X57,0)</f>
        <v>214</v>
      </c>
      <c r="K57" s="18">
        <f>ROUND(394503/459975*Y57,0)</f>
        <v>3</v>
      </c>
      <c r="O57" s="9">
        <v>2006</v>
      </c>
      <c r="P57" s="3" t="s">
        <v>1594</v>
      </c>
      <c r="Q57" s="4">
        <v>7361</v>
      </c>
      <c r="R57" s="4">
        <v>942</v>
      </c>
      <c r="S57" s="4">
        <v>1173</v>
      </c>
      <c r="T57" s="4">
        <v>1618</v>
      </c>
      <c r="U57" s="4">
        <v>1745</v>
      </c>
      <c r="V57" s="4">
        <v>994</v>
      </c>
      <c r="W57" s="4">
        <v>636</v>
      </c>
      <c r="X57" s="4">
        <v>249</v>
      </c>
      <c r="Y57" s="4">
        <v>4</v>
      </c>
    </row>
    <row r="58" spans="1:25" x14ac:dyDescent="0.2">
      <c r="A58" s="9">
        <v>2006</v>
      </c>
      <c r="B58" s="3" t="s">
        <v>1576</v>
      </c>
      <c r="C58" s="18">
        <f>ROUND(394503/459975*Q58,0)</f>
        <v>18982</v>
      </c>
      <c r="D58" s="18">
        <f>C58-SUM(E58:K58)</f>
        <v>2707</v>
      </c>
      <c r="E58" s="18">
        <f>ROUND(394503/459975*S58,0)</f>
        <v>3706</v>
      </c>
      <c r="F58" s="18">
        <f>ROUND(394503/459975*T58,0)</f>
        <v>4135</v>
      </c>
      <c r="G58" s="18">
        <f>ROUND(394503/459975*U58,0)</f>
        <v>4173</v>
      </c>
      <c r="H58" s="18">
        <f>ROUND(394503/459975*V58,0)</f>
        <v>2313</v>
      </c>
      <c r="I58" s="18">
        <f>ROUND(394503/459975*W58,0)</f>
        <v>1345</v>
      </c>
      <c r="J58" s="18">
        <f>ROUND(394503/459975*X58,0)</f>
        <v>577</v>
      </c>
      <c r="K58" s="18">
        <f>ROUND(394503/459975*Y58,0)</f>
        <v>26</v>
      </c>
      <c r="O58" s="9">
        <v>2006</v>
      </c>
      <c r="P58" s="3" t="s">
        <v>1576</v>
      </c>
      <c r="Q58" s="4">
        <v>22132</v>
      </c>
      <c r="R58" s="4">
        <v>3157</v>
      </c>
      <c r="S58" s="4">
        <v>4321</v>
      </c>
      <c r="T58" s="4">
        <v>4821</v>
      </c>
      <c r="U58" s="4">
        <v>4865</v>
      </c>
      <c r="V58" s="4">
        <v>2697</v>
      </c>
      <c r="W58" s="4">
        <v>1568</v>
      </c>
      <c r="X58" s="4">
        <v>673</v>
      </c>
      <c r="Y58" s="4">
        <v>30</v>
      </c>
    </row>
    <row r="59" spans="1:25" x14ac:dyDescent="0.2">
      <c r="A59" s="9">
        <v>2006</v>
      </c>
      <c r="B59" s="3" t="s">
        <v>1595</v>
      </c>
      <c r="C59" s="18">
        <f>ROUND(394503/459975*Q59,0)</f>
        <v>7719</v>
      </c>
      <c r="D59" s="18">
        <f>C59-SUM(E59:K59)</f>
        <v>696</v>
      </c>
      <c r="E59" s="18">
        <f>ROUND(394503/459975*S59,0)</f>
        <v>1495</v>
      </c>
      <c r="F59" s="18">
        <f>ROUND(394503/459975*T59,0)</f>
        <v>1564</v>
      </c>
      <c r="G59" s="18">
        <f>ROUND(394503/459975*U59,0)</f>
        <v>2311</v>
      </c>
      <c r="H59" s="18">
        <f>ROUND(394503/459975*V59,0)</f>
        <v>1037</v>
      </c>
      <c r="I59" s="18">
        <f>ROUND(394503/459975*W59,0)</f>
        <v>465</v>
      </c>
      <c r="J59" s="18">
        <f>ROUND(394503/459975*X59,0)</f>
        <v>150</v>
      </c>
      <c r="K59" s="18">
        <f>ROUND(394503/459975*Y59,0)</f>
        <v>1</v>
      </c>
      <c r="O59" s="9">
        <v>2006</v>
      </c>
      <c r="P59" s="3" t="s">
        <v>1595</v>
      </c>
      <c r="Q59" s="4">
        <v>9000</v>
      </c>
      <c r="R59" s="4">
        <v>812</v>
      </c>
      <c r="S59" s="4">
        <v>1743</v>
      </c>
      <c r="T59" s="4">
        <v>1824</v>
      </c>
      <c r="U59" s="4">
        <v>2694</v>
      </c>
      <c r="V59" s="4">
        <v>1209</v>
      </c>
      <c r="W59" s="4">
        <v>542</v>
      </c>
      <c r="X59" s="4">
        <v>175</v>
      </c>
      <c r="Y59" s="4">
        <v>1</v>
      </c>
    </row>
    <row r="60" spans="1:25" x14ac:dyDescent="0.2">
      <c r="A60" s="9">
        <v>2006</v>
      </c>
      <c r="B60" s="3" t="s">
        <v>1572</v>
      </c>
      <c r="C60" s="18">
        <f>ROUND(394503/459975*Q60,0)</f>
        <v>10861</v>
      </c>
      <c r="D60" s="18">
        <f>C60-SUM(E60:K60)</f>
        <v>1161</v>
      </c>
      <c r="E60" s="18">
        <f>ROUND(394503/459975*S60,0)</f>
        <v>1596</v>
      </c>
      <c r="F60" s="18">
        <f>ROUND(394503/459975*T60,0)</f>
        <v>2763</v>
      </c>
      <c r="G60" s="18">
        <f>ROUND(394503/459975*U60,0)</f>
        <v>3215</v>
      </c>
      <c r="H60" s="18">
        <f>ROUND(394503/459975*V60,0)</f>
        <v>1465</v>
      </c>
      <c r="I60" s="18">
        <f>ROUND(394503/459975*W60,0)</f>
        <v>473</v>
      </c>
      <c r="J60" s="18">
        <f>ROUND(394503/459975*X60,0)</f>
        <v>178</v>
      </c>
      <c r="K60" s="18">
        <f>ROUND(394503/459975*Y60,0)</f>
        <v>10</v>
      </c>
      <c r="O60" s="9">
        <v>2006</v>
      </c>
      <c r="P60" s="3" t="s">
        <v>1572</v>
      </c>
      <c r="Q60" s="4">
        <v>12664</v>
      </c>
      <c r="R60" s="4">
        <v>1355</v>
      </c>
      <c r="S60" s="4">
        <v>1861</v>
      </c>
      <c r="T60" s="4">
        <v>3221</v>
      </c>
      <c r="U60" s="4">
        <v>3748</v>
      </c>
      <c r="V60" s="4">
        <v>1708</v>
      </c>
      <c r="W60" s="4">
        <v>552</v>
      </c>
      <c r="X60" s="4">
        <v>207</v>
      </c>
      <c r="Y60" s="4">
        <v>12</v>
      </c>
    </row>
    <row r="61" spans="1:25" x14ac:dyDescent="0.2">
      <c r="A61" s="9">
        <v>2006</v>
      </c>
      <c r="B61" s="3" t="s">
        <v>1596</v>
      </c>
      <c r="C61" s="18">
        <f>ROUND(394503/459975*Q61,0)</f>
        <v>1308</v>
      </c>
      <c r="D61" s="18">
        <f>C61-SUM(E61:K61)</f>
        <v>483</v>
      </c>
      <c r="E61" s="18">
        <f>ROUND(394503/459975*S61,0)</f>
        <v>362</v>
      </c>
      <c r="F61" s="18">
        <f>ROUND(394503/459975*T61,0)</f>
        <v>172</v>
      </c>
      <c r="G61" s="18">
        <f>ROUND(394503/459975*U61,0)</f>
        <v>169</v>
      </c>
      <c r="H61" s="18">
        <f>ROUND(394503/459975*V61,0)</f>
        <v>93</v>
      </c>
      <c r="I61" s="18">
        <f>ROUND(394503/459975*W61,0)</f>
        <v>21</v>
      </c>
      <c r="J61" s="18">
        <f>ROUND(394503/459975*X61,0)</f>
        <v>6</v>
      </c>
      <c r="K61" s="18">
        <f>ROUND(394503/459975*Y61,0)</f>
        <v>2</v>
      </c>
      <c r="O61" s="9">
        <v>2006</v>
      </c>
      <c r="P61" s="3" t="s">
        <v>1596</v>
      </c>
      <c r="Q61" s="4">
        <v>1525</v>
      </c>
      <c r="R61" s="4">
        <v>564</v>
      </c>
      <c r="S61" s="4">
        <v>422</v>
      </c>
      <c r="T61" s="4">
        <v>200</v>
      </c>
      <c r="U61" s="4">
        <v>197</v>
      </c>
      <c r="V61" s="4">
        <v>108</v>
      </c>
      <c r="W61" s="4">
        <v>25</v>
      </c>
      <c r="X61" s="4">
        <v>7</v>
      </c>
      <c r="Y61" s="4">
        <v>2</v>
      </c>
    </row>
    <row r="62" spans="1:25" x14ac:dyDescent="0.2">
      <c r="A62" s="9">
        <v>2006</v>
      </c>
      <c r="B62" s="3" t="s">
        <v>1599</v>
      </c>
      <c r="C62" s="18">
        <f>ROUND(394503/459975*Q62,0)</f>
        <v>11738</v>
      </c>
      <c r="D62" s="18">
        <f>C62-SUM(E62:K62)</f>
        <v>2127</v>
      </c>
      <c r="E62" s="18">
        <f>ROUND(394503/459975*S62,0)</f>
        <v>2148</v>
      </c>
      <c r="F62" s="18">
        <f>ROUND(394503/459975*T62,0)</f>
        <v>2324</v>
      </c>
      <c r="G62" s="18">
        <f>ROUND(394503/459975*U62,0)</f>
        <v>3017</v>
      </c>
      <c r="H62" s="18">
        <f>ROUND(394503/459975*V62,0)</f>
        <v>1522</v>
      </c>
      <c r="I62" s="18">
        <f>ROUND(394503/459975*W62,0)</f>
        <v>482</v>
      </c>
      <c r="J62" s="18">
        <f>ROUND(394503/459975*X62,0)</f>
        <v>106</v>
      </c>
      <c r="K62" s="18">
        <f>ROUND(394503/459975*Y62,0)</f>
        <v>12</v>
      </c>
      <c r="O62" s="9">
        <v>2006</v>
      </c>
      <c r="P62" s="3" t="s">
        <v>1599</v>
      </c>
      <c r="Q62" s="4">
        <v>13686</v>
      </c>
      <c r="R62" s="4">
        <v>2479</v>
      </c>
      <c r="S62" s="4">
        <v>2504</v>
      </c>
      <c r="T62" s="4">
        <v>2710</v>
      </c>
      <c r="U62" s="4">
        <v>3518</v>
      </c>
      <c r="V62" s="4">
        <v>1775</v>
      </c>
      <c r="W62" s="4">
        <v>562</v>
      </c>
      <c r="X62" s="4">
        <v>124</v>
      </c>
      <c r="Y62" s="4">
        <v>14</v>
      </c>
    </row>
    <row r="63" spans="1:25" x14ac:dyDescent="0.2">
      <c r="A63" s="9">
        <v>2006</v>
      </c>
      <c r="B63" s="3" t="s">
        <v>1600</v>
      </c>
      <c r="C63" s="18">
        <f>ROUND(394503/459975*Q63,0)</f>
        <v>7663</v>
      </c>
      <c r="D63" s="18">
        <f>C63-SUM(E63:K63)</f>
        <v>1183</v>
      </c>
      <c r="E63" s="18">
        <f>ROUND(394503/459975*S63,0)</f>
        <v>1029</v>
      </c>
      <c r="F63" s="18">
        <f>ROUND(394503/459975*T63,0)</f>
        <v>1869</v>
      </c>
      <c r="G63" s="18">
        <f>ROUND(394503/459975*U63,0)</f>
        <v>2120</v>
      </c>
      <c r="H63" s="18">
        <f>ROUND(394503/459975*V63,0)</f>
        <v>931</v>
      </c>
      <c r="I63" s="18">
        <f>ROUND(394503/459975*W63,0)</f>
        <v>423</v>
      </c>
      <c r="J63" s="18">
        <f>ROUND(394503/459975*X63,0)</f>
        <v>99</v>
      </c>
      <c r="K63" s="18">
        <f>ROUND(394503/459975*Y63,0)</f>
        <v>9</v>
      </c>
      <c r="O63" s="9">
        <v>2006</v>
      </c>
      <c r="P63" s="3" t="s">
        <v>1600</v>
      </c>
      <c r="Q63" s="4">
        <v>8935</v>
      </c>
      <c r="R63" s="4">
        <v>1379</v>
      </c>
      <c r="S63" s="4">
        <v>1200</v>
      </c>
      <c r="T63" s="4">
        <v>2179</v>
      </c>
      <c r="U63" s="4">
        <v>2472</v>
      </c>
      <c r="V63" s="4">
        <v>1086</v>
      </c>
      <c r="W63" s="4">
        <v>493</v>
      </c>
      <c r="X63" s="4">
        <v>116</v>
      </c>
      <c r="Y63" s="4">
        <v>10</v>
      </c>
    </row>
    <row r="64" spans="1:25" x14ac:dyDescent="0.2">
      <c r="A64" s="9">
        <v>2006</v>
      </c>
      <c r="B64" s="3" t="s">
        <v>1601</v>
      </c>
      <c r="C64" s="18">
        <f>ROUND(394503/459975*Q64,0)</f>
        <v>3704</v>
      </c>
      <c r="D64" s="18">
        <f>C64-SUM(E64:K64)</f>
        <v>697</v>
      </c>
      <c r="E64" s="18">
        <f>ROUND(394503/459975*S64,0)</f>
        <v>616</v>
      </c>
      <c r="F64" s="18">
        <f>ROUND(394503/459975*T64,0)</f>
        <v>813</v>
      </c>
      <c r="G64" s="18">
        <f>ROUND(394503/459975*U64,0)</f>
        <v>967</v>
      </c>
      <c r="H64" s="18">
        <f>ROUND(394503/459975*V64,0)</f>
        <v>337</v>
      </c>
      <c r="I64" s="18">
        <f>ROUND(394503/459975*W64,0)</f>
        <v>180</v>
      </c>
      <c r="J64" s="18">
        <f>ROUND(394503/459975*X64,0)</f>
        <v>79</v>
      </c>
      <c r="K64" s="18">
        <f>ROUND(394503/459975*Y64,0)</f>
        <v>15</v>
      </c>
      <c r="O64" s="9">
        <v>2006</v>
      </c>
      <c r="P64" s="3" t="s">
        <v>1601</v>
      </c>
      <c r="Q64" s="4">
        <v>4319</v>
      </c>
      <c r="R64" s="4">
        <v>813</v>
      </c>
      <c r="S64" s="4">
        <v>718</v>
      </c>
      <c r="T64" s="4">
        <v>948</v>
      </c>
      <c r="U64" s="4">
        <v>1128</v>
      </c>
      <c r="V64" s="4">
        <v>393</v>
      </c>
      <c r="W64" s="4">
        <v>210</v>
      </c>
      <c r="X64" s="4">
        <v>92</v>
      </c>
      <c r="Y64" s="4">
        <v>17</v>
      </c>
    </row>
    <row r="65" spans="1:25" x14ac:dyDescent="0.2">
      <c r="A65" s="9">
        <v>2006</v>
      </c>
      <c r="B65" s="3" t="s">
        <v>1602</v>
      </c>
      <c r="C65" s="18">
        <f>ROUND(394503/459975*Q65,0)</f>
        <v>2809</v>
      </c>
      <c r="D65" s="18">
        <f>C65-SUM(E65:K65)</f>
        <v>382</v>
      </c>
      <c r="E65" s="18">
        <f>ROUND(394503/459975*S65,0)</f>
        <v>467</v>
      </c>
      <c r="F65" s="18">
        <f>ROUND(394503/459975*T65,0)</f>
        <v>695</v>
      </c>
      <c r="G65" s="18">
        <f>ROUND(394503/459975*U65,0)</f>
        <v>752</v>
      </c>
      <c r="H65" s="18">
        <f>ROUND(394503/459975*V65,0)</f>
        <v>322</v>
      </c>
      <c r="I65" s="18">
        <f>ROUND(394503/459975*W65,0)</f>
        <v>157</v>
      </c>
      <c r="J65" s="18">
        <f>ROUND(394503/459975*X65,0)</f>
        <v>30</v>
      </c>
      <c r="K65" s="18">
        <f>ROUND(394503/459975*Y65,0)</f>
        <v>4</v>
      </c>
      <c r="O65" s="9">
        <v>2006</v>
      </c>
      <c r="P65" s="3" t="s">
        <v>1602</v>
      </c>
      <c r="Q65" s="4">
        <v>3275</v>
      </c>
      <c r="R65" s="4">
        <v>446</v>
      </c>
      <c r="S65" s="4">
        <v>544</v>
      </c>
      <c r="T65" s="4">
        <v>810</v>
      </c>
      <c r="U65" s="4">
        <v>877</v>
      </c>
      <c r="V65" s="4">
        <v>375</v>
      </c>
      <c r="W65" s="4">
        <v>183</v>
      </c>
      <c r="X65" s="4">
        <v>35</v>
      </c>
      <c r="Y65" s="4">
        <v>5</v>
      </c>
    </row>
    <row r="66" spans="1:25" x14ac:dyDescent="0.2">
      <c r="A66" s="9">
        <v>2006</v>
      </c>
      <c r="B66" s="3" t="s">
        <v>1603</v>
      </c>
      <c r="C66" s="18">
        <f>ROUND(394503/459975*Q66,0)</f>
        <v>7504</v>
      </c>
      <c r="D66" s="18">
        <f>C66-SUM(E66:K66)</f>
        <v>1183</v>
      </c>
      <c r="E66" s="18">
        <f>ROUND(394503/459975*S66,0)</f>
        <v>1638</v>
      </c>
      <c r="F66" s="18">
        <f>ROUND(394503/459975*T66,0)</f>
        <v>1881</v>
      </c>
      <c r="G66" s="18">
        <f>ROUND(394503/459975*U66,0)</f>
        <v>1805</v>
      </c>
      <c r="H66" s="18">
        <f>ROUND(394503/459975*V66,0)</f>
        <v>697</v>
      </c>
      <c r="I66" s="18">
        <f>ROUND(394503/459975*W66,0)</f>
        <v>237</v>
      </c>
      <c r="J66" s="18">
        <f>ROUND(394503/459975*X66,0)</f>
        <v>59</v>
      </c>
      <c r="K66" s="18">
        <f>ROUND(394503/459975*Y66,0)</f>
        <v>4</v>
      </c>
      <c r="O66" s="9">
        <v>2006</v>
      </c>
      <c r="P66" s="3" t="s">
        <v>1603</v>
      </c>
      <c r="Q66" s="4">
        <v>8749</v>
      </c>
      <c r="R66" s="4">
        <v>1379</v>
      </c>
      <c r="S66" s="4">
        <v>1910</v>
      </c>
      <c r="T66" s="4">
        <v>2193</v>
      </c>
      <c r="U66" s="4">
        <v>2104</v>
      </c>
      <c r="V66" s="4">
        <v>813</v>
      </c>
      <c r="W66" s="4">
        <v>276</v>
      </c>
      <c r="X66" s="4">
        <v>69</v>
      </c>
      <c r="Y66" s="4">
        <v>5</v>
      </c>
    </row>
    <row r="67" spans="1:25" x14ac:dyDescent="0.2">
      <c r="A67" s="9">
        <v>2006</v>
      </c>
      <c r="B67" s="3" t="s">
        <v>1604</v>
      </c>
      <c r="C67" s="18">
        <f>394503-SUM(C35:C66)</f>
        <v>430</v>
      </c>
      <c r="D67" s="18">
        <f>C67-SUM(E67:K67)</f>
        <v>164</v>
      </c>
      <c r="E67" s="18">
        <f>ROUND(394503/459975*S67,0)</f>
        <v>82</v>
      </c>
      <c r="F67" s="18">
        <f>ROUND(394503/459975*T67,0)</f>
        <v>93</v>
      </c>
      <c r="G67" s="18">
        <f>ROUND(394503/459975*U67,0)</f>
        <v>51</v>
      </c>
      <c r="H67" s="18">
        <f>ROUND(394503/459975*V67,0)</f>
        <v>27</v>
      </c>
      <c r="I67" s="18">
        <f>ROUND(394503/459975*W67,0)</f>
        <v>8</v>
      </c>
      <c r="J67" s="18">
        <f>ROUND(394503/459975*X67,0)</f>
        <v>5</v>
      </c>
      <c r="K67" s="18">
        <f>ROUND(394503/459975*Y67,0)</f>
        <v>0</v>
      </c>
      <c r="O67" s="9">
        <v>2006</v>
      </c>
      <c r="P67" s="3" t="s">
        <v>1604</v>
      </c>
      <c r="Q67" s="4">
        <v>503</v>
      </c>
      <c r="R67" s="4">
        <v>193</v>
      </c>
      <c r="S67" s="4">
        <v>96</v>
      </c>
      <c r="T67" s="4">
        <v>108</v>
      </c>
      <c r="U67" s="4">
        <v>59</v>
      </c>
      <c r="V67" s="4">
        <v>32</v>
      </c>
      <c r="W67" s="4">
        <v>9</v>
      </c>
      <c r="X67" s="4">
        <v>6</v>
      </c>
      <c r="Y67" s="3"/>
    </row>
    <row r="68" spans="1:25" x14ac:dyDescent="0.2">
      <c r="A68" s="9">
        <v>2005</v>
      </c>
      <c r="B68" s="3" t="s">
        <v>1605</v>
      </c>
      <c r="C68" s="18">
        <f>ROUND(398345/464125*Q68,0)</f>
        <v>899</v>
      </c>
      <c r="D68" s="18">
        <f>C68-SUM(E68:K68)</f>
        <v>191</v>
      </c>
      <c r="E68" s="18">
        <f>ROUND(398345/464125*S68,0)</f>
        <v>124</v>
      </c>
      <c r="F68" s="18">
        <f>ROUND(398345/464125*T68,0)</f>
        <v>119</v>
      </c>
      <c r="G68" s="18">
        <f>ROUND(398345/464125*U68,0)</f>
        <v>208</v>
      </c>
      <c r="H68" s="18">
        <f>ROUND(398345/464125*V68,0)</f>
        <v>125</v>
      </c>
      <c r="I68" s="18">
        <f>ROUND(398345/464125*W68,0)</f>
        <v>73</v>
      </c>
      <c r="J68" s="18">
        <f>ROUND(398345/464125*X68,0)</f>
        <v>50</v>
      </c>
      <c r="K68" s="18">
        <f>ROUND(398345/464125*Y68,0)</f>
        <v>9</v>
      </c>
      <c r="O68" s="9">
        <v>2005</v>
      </c>
      <c r="P68" s="3" t="s">
        <v>1605</v>
      </c>
      <c r="Q68" s="4">
        <v>1048</v>
      </c>
      <c r="R68" s="4">
        <v>223</v>
      </c>
      <c r="S68" s="4">
        <v>144</v>
      </c>
      <c r="T68" s="4">
        <v>139</v>
      </c>
      <c r="U68" s="4">
        <v>242</v>
      </c>
      <c r="V68" s="4">
        <v>146</v>
      </c>
      <c r="W68" s="4">
        <v>85</v>
      </c>
      <c r="X68" s="4">
        <v>58</v>
      </c>
      <c r="Y68" s="4">
        <v>11</v>
      </c>
    </row>
    <row r="69" spans="1:25" x14ac:dyDescent="0.2">
      <c r="A69" s="9">
        <v>2005</v>
      </c>
      <c r="B69" s="3" t="s">
        <v>1574</v>
      </c>
      <c r="C69" s="18">
        <f>ROUND(398345/464125*Q69,0)</f>
        <v>6404</v>
      </c>
      <c r="D69" s="18">
        <f>C69-SUM(E69:K69)</f>
        <v>597</v>
      </c>
      <c r="E69" s="18">
        <f>ROUND(398345/464125*S69,0)</f>
        <v>874</v>
      </c>
      <c r="F69" s="18">
        <f>ROUND(398345/464125*T69,0)</f>
        <v>1614</v>
      </c>
      <c r="G69" s="18">
        <f>ROUND(398345/464125*U69,0)</f>
        <v>1735</v>
      </c>
      <c r="H69" s="18">
        <f>ROUND(398345/464125*V69,0)</f>
        <v>961</v>
      </c>
      <c r="I69" s="18">
        <f>ROUND(398345/464125*W69,0)</f>
        <v>435</v>
      </c>
      <c r="J69" s="18">
        <f>ROUND(398345/464125*X69,0)</f>
        <v>160</v>
      </c>
      <c r="K69" s="18">
        <f>ROUND(398345/464125*Y69,0)</f>
        <v>28</v>
      </c>
      <c r="O69" s="9">
        <v>2005</v>
      </c>
      <c r="P69" s="3" t="s">
        <v>1574</v>
      </c>
      <c r="Q69" s="4">
        <v>7462</v>
      </c>
      <c r="R69" s="4">
        <v>694</v>
      </c>
      <c r="S69" s="4">
        <v>1018</v>
      </c>
      <c r="T69" s="4">
        <v>1881</v>
      </c>
      <c r="U69" s="4">
        <v>2022</v>
      </c>
      <c r="V69" s="4">
        <v>1120</v>
      </c>
      <c r="W69" s="4">
        <v>507</v>
      </c>
      <c r="X69" s="4">
        <v>187</v>
      </c>
      <c r="Y69" s="4">
        <v>33</v>
      </c>
    </row>
    <row r="70" spans="1:25" x14ac:dyDescent="0.2">
      <c r="A70" s="9">
        <v>2005</v>
      </c>
      <c r="B70" s="3" t="s">
        <v>1577</v>
      </c>
      <c r="C70" s="18">
        <f>ROUND(398345/464125*Q70,0)</f>
        <v>4727</v>
      </c>
      <c r="D70" s="18">
        <f>C70-SUM(E70:K70)</f>
        <v>271</v>
      </c>
      <c r="E70" s="18">
        <f>ROUND(398345/464125*S70,0)</f>
        <v>800</v>
      </c>
      <c r="F70" s="18">
        <f>ROUND(398345/464125*T70,0)</f>
        <v>1193</v>
      </c>
      <c r="G70" s="18">
        <f>ROUND(398345/464125*U70,0)</f>
        <v>1257</v>
      </c>
      <c r="H70" s="18">
        <f>ROUND(398345/464125*V70,0)</f>
        <v>578</v>
      </c>
      <c r="I70" s="18">
        <f>ROUND(398345/464125*W70,0)</f>
        <v>397</v>
      </c>
      <c r="J70" s="18">
        <f>ROUND(398345/464125*X70,0)</f>
        <v>198</v>
      </c>
      <c r="K70" s="18">
        <f>ROUND(398345/464125*Y70,0)</f>
        <v>33</v>
      </c>
      <c r="O70" s="9">
        <v>2005</v>
      </c>
      <c r="P70" s="3" t="s">
        <v>1577</v>
      </c>
      <c r="Q70" s="4">
        <v>5508</v>
      </c>
      <c r="R70" s="4">
        <v>316</v>
      </c>
      <c r="S70" s="4">
        <v>932</v>
      </c>
      <c r="T70" s="4">
        <v>1390</v>
      </c>
      <c r="U70" s="4">
        <v>1464</v>
      </c>
      <c r="V70" s="4">
        <v>674</v>
      </c>
      <c r="W70" s="4">
        <v>463</v>
      </c>
      <c r="X70" s="4">
        <v>231</v>
      </c>
      <c r="Y70" s="4">
        <v>38</v>
      </c>
    </row>
    <row r="71" spans="1:25" x14ac:dyDescent="0.2">
      <c r="A71" s="9">
        <v>2005</v>
      </c>
      <c r="B71" s="3" t="s">
        <v>1578</v>
      </c>
      <c r="C71" s="18">
        <f>ROUND(398345/464125*Q71,0)</f>
        <v>24677</v>
      </c>
      <c r="D71" s="18">
        <f>C71-SUM(E71:K71)</f>
        <v>3240</v>
      </c>
      <c r="E71" s="18">
        <f>ROUND(398345/464125*S71,0)</f>
        <v>5425</v>
      </c>
      <c r="F71" s="18">
        <f>ROUND(398345/464125*T71,0)</f>
        <v>4692</v>
      </c>
      <c r="G71" s="18">
        <f>ROUND(398345/464125*U71,0)</f>
        <v>5258</v>
      </c>
      <c r="H71" s="18">
        <f>ROUND(398345/464125*V71,0)</f>
        <v>3739</v>
      </c>
      <c r="I71" s="18">
        <f>ROUND(398345/464125*W71,0)</f>
        <v>1856</v>
      </c>
      <c r="J71" s="18">
        <f>ROUND(398345/464125*X71,0)</f>
        <v>419</v>
      </c>
      <c r="K71" s="18">
        <f>ROUND(398345/464125*Y71,0)</f>
        <v>48</v>
      </c>
      <c r="O71" s="9">
        <v>2005</v>
      </c>
      <c r="P71" s="3" t="s">
        <v>1578</v>
      </c>
      <c r="Q71" s="4">
        <v>28752</v>
      </c>
      <c r="R71" s="4">
        <v>3774</v>
      </c>
      <c r="S71" s="4">
        <v>6321</v>
      </c>
      <c r="T71" s="4">
        <v>5467</v>
      </c>
      <c r="U71" s="4">
        <v>6126</v>
      </c>
      <c r="V71" s="4">
        <v>4357</v>
      </c>
      <c r="W71" s="4">
        <v>2163</v>
      </c>
      <c r="X71" s="4">
        <v>488</v>
      </c>
      <c r="Y71" s="4">
        <v>56</v>
      </c>
    </row>
    <row r="72" spans="1:25" x14ac:dyDescent="0.2">
      <c r="A72" s="9">
        <v>2005</v>
      </c>
      <c r="B72" s="3" t="s">
        <v>1579</v>
      </c>
      <c r="C72" s="18">
        <f>ROUND(398345/464125*Q72,0)</f>
        <v>12393</v>
      </c>
      <c r="D72" s="18">
        <f>C72-SUM(E72:K72)</f>
        <v>2108</v>
      </c>
      <c r="E72" s="18">
        <f>ROUND(398345/464125*S72,0)</f>
        <v>1903</v>
      </c>
      <c r="F72" s="18">
        <f>ROUND(398345/464125*T72,0)</f>
        <v>2841</v>
      </c>
      <c r="G72" s="18">
        <f>ROUND(398345/464125*U72,0)</f>
        <v>2693</v>
      </c>
      <c r="H72" s="18">
        <f>ROUND(398345/464125*V72,0)</f>
        <v>1790</v>
      </c>
      <c r="I72" s="18">
        <f>ROUND(398345/464125*W72,0)</f>
        <v>766</v>
      </c>
      <c r="J72" s="18">
        <f>ROUND(398345/464125*X72,0)</f>
        <v>258</v>
      </c>
      <c r="K72" s="18">
        <f>ROUND(398345/464125*Y72,0)</f>
        <v>34</v>
      </c>
      <c r="O72" s="9">
        <v>2005</v>
      </c>
      <c r="P72" s="3" t="s">
        <v>1579</v>
      </c>
      <c r="Q72" s="4">
        <v>14440</v>
      </c>
      <c r="R72" s="4">
        <v>2456</v>
      </c>
      <c r="S72" s="4">
        <v>2217</v>
      </c>
      <c r="T72" s="4">
        <v>3310</v>
      </c>
      <c r="U72" s="4">
        <v>3138</v>
      </c>
      <c r="V72" s="4">
        <v>2086</v>
      </c>
      <c r="W72" s="4">
        <v>892</v>
      </c>
      <c r="X72" s="4">
        <v>301</v>
      </c>
      <c r="Y72" s="4">
        <v>40</v>
      </c>
    </row>
    <row r="73" spans="1:25" x14ac:dyDescent="0.2">
      <c r="A73" s="9">
        <v>2005</v>
      </c>
      <c r="B73" s="3" t="s">
        <v>1573</v>
      </c>
      <c r="C73" s="18">
        <f>ROUND(398345/464125*Q73,0)</f>
        <v>11119</v>
      </c>
      <c r="D73" s="18">
        <f>C73-SUM(E73:K73)</f>
        <v>2465</v>
      </c>
      <c r="E73" s="18">
        <f>ROUND(398345/464125*S73,0)</f>
        <v>2934</v>
      </c>
      <c r="F73" s="18">
        <f>ROUND(398345/464125*T73,0)</f>
        <v>2499</v>
      </c>
      <c r="G73" s="18">
        <f>ROUND(398345/464125*U73,0)</f>
        <v>1950</v>
      </c>
      <c r="H73" s="18">
        <f>ROUND(398345/464125*V73,0)</f>
        <v>913</v>
      </c>
      <c r="I73" s="18">
        <f>ROUND(398345/464125*W73,0)</f>
        <v>277</v>
      </c>
      <c r="J73" s="18">
        <f>ROUND(398345/464125*X73,0)</f>
        <v>76</v>
      </c>
      <c r="K73" s="18">
        <f>ROUND(398345/464125*Y73,0)</f>
        <v>5</v>
      </c>
      <c r="O73" s="9">
        <v>2005</v>
      </c>
      <c r="P73" s="3" t="s">
        <v>1573</v>
      </c>
      <c r="Q73" s="4">
        <v>12955</v>
      </c>
      <c r="R73" s="4">
        <v>2871</v>
      </c>
      <c r="S73" s="4">
        <v>3418</v>
      </c>
      <c r="T73" s="4">
        <v>2912</v>
      </c>
      <c r="U73" s="4">
        <v>2272</v>
      </c>
      <c r="V73" s="4">
        <v>1064</v>
      </c>
      <c r="W73" s="4">
        <v>323</v>
      </c>
      <c r="X73" s="4">
        <v>89</v>
      </c>
      <c r="Y73" s="4">
        <v>6</v>
      </c>
    </row>
    <row r="74" spans="1:25" x14ac:dyDescent="0.2">
      <c r="A74" s="9">
        <v>2005</v>
      </c>
      <c r="B74" s="3" t="s">
        <v>1580</v>
      </c>
      <c r="C74" s="18">
        <f>ROUND(398345/464125*Q74,0)</f>
        <v>21655</v>
      </c>
      <c r="D74" s="18">
        <f>C74-SUM(E74:K74)</f>
        <v>3281</v>
      </c>
      <c r="E74" s="18">
        <f>ROUND(398345/464125*S74,0)</f>
        <v>3364</v>
      </c>
      <c r="F74" s="18">
        <f>ROUND(398345/464125*T74,0)</f>
        <v>3715</v>
      </c>
      <c r="G74" s="18">
        <f>ROUND(398345/464125*U74,0)</f>
        <v>5906</v>
      </c>
      <c r="H74" s="18">
        <f>ROUND(398345/464125*V74,0)</f>
        <v>2556</v>
      </c>
      <c r="I74" s="18">
        <f>ROUND(398345/464125*W74,0)</f>
        <v>1803</v>
      </c>
      <c r="J74" s="18">
        <f>ROUND(398345/464125*X74,0)</f>
        <v>972</v>
      </c>
      <c r="K74" s="18">
        <f>ROUND(398345/464125*Y74,0)</f>
        <v>58</v>
      </c>
      <c r="O74" s="9">
        <v>2005</v>
      </c>
      <c r="P74" s="3" t="s">
        <v>1580</v>
      </c>
      <c r="Q74" s="4">
        <v>25231</v>
      </c>
      <c r="R74" s="4">
        <v>3823</v>
      </c>
      <c r="S74" s="4">
        <v>3919</v>
      </c>
      <c r="T74" s="4">
        <v>4329</v>
      </c>
      <c r="U74" s="4">
        <v>6881</v>
      </c>
      <c r="V74" s="4">
        <v>2978</v>
      </c>
      <c r="W74" s="4">
        <v>2101</v>
      </c>
      <c r="X74" s="4">
        <v>1132</v>
      </c>
      <c r="Y74" s="4">
        <v>68</v>
      </c>
    </row>
    <row r="75" spans="1:25" x14ac:dyDescent="0.2">
      <c r="A75" s="9">
        <v>2005</v>
      </c>
      <c r="B75" s="3" t="s">
        <v>1575</v>
      </c>
      <c r="C75" s="18">
        <f>ROUND(398345/464125*Q75,0)</f>
        <v>11974</v>
      </c>
      <c r="D75" s="18">
        <f>C75-SUM(E75:K75)</f>
        <v>1379</v>
      </c>
      <c r="E75" s="18">
        <f>ROUND(398345/464125*S75,0)</f>
        <v>1776</v>
      </c>
      <c r="F75" s="18">
        <f>ROUND(398345/464125*T75,0)</f>
        <v>2552</v>
      </c>
      <c r="G75" s="18">
        <f>ROUND(398345/464125*U75,0)</f>
        <v>3152</v>
      </c>
      <c r="H75" s="18">
        <f>ROUND(398345/464125*V75,0)</f>
        <v>1728</v>
      </c>
      <c r="I75" s="18">
        <f>ROUND(398345/464125*W75,0)</f>
        <v>991</v>
      </c>
      <c r="J75" s="18">
        <f>ROUND(398345/464125*X75,0)</f>
        <v>386</v>
      </c>
      <c r="K75" s="18">
        <f>ROUND(398345/464125*Y75,0)</f>
        <v>10</v>
      </c>
      <c r="O75" s="9">
        <v>2005</v>
      </c>
      <c r="P75" s="3" t="s">
        <v>1575</v>
      </c>
      <c r="Q75" s="4">
        <v>13951</v>
      </c>
      <c r="R75" s="4">
        <v>1606</v>
      </c>
      <c r="S75" s="4">
        <v>2069</v>
      </c>
      <c r="T75" s="4">
        <v>2973</v>
      </c>
      <c r="U75" s="4">
        <v>3673</v>
      </c>
      <c r="V75" s="4">
        <v>2013</v>
      </c>
      <c r="W75" s="4">
        <v>1155</v>
      </c>
      <c r="X75" s="4">
        <v>450</v>
      </c>
      <c r="Y75" s="4">
        <v>12</v>
      </c>
    </row>
    <row r="76" spans="1:25" x14ac:dyDescent="0.2">
      <c r="A76" s="9">
        <v>2005</v>
      </c>
      <c r="B76" s="3" t="s">
        <v>1581</v>
      </c>
      <c r="C76" s="18">
        <f>ROUND(398345/464125*Q76,0)</f>
        <v>14054</v>
      </c>
      <c r="D76" s="18">
        <f>C76-SUM(E76:K76)</f>
        <v>2245</v>
      </c>
      <c r="E76" s="18">
        <f>ROUND(398345/464125*S76,0)</f>
        <v>2119</v>
      </c>
      <c r="F76" s="18">
        <f>ROUND(398345/464125*T76,0)</f>
        <v>2805</v>
      </c>
      <c r="G76" s="18">
        <f>ROUND(398345/464125*U76,0)</f>
        <v>3249</v>
      </c>
      <c r="H76" s="18">
        <f>ROUND(398345/464125*V76,0)</f>
        <v>2075</v>
      </c>
      <c r="I76" s="18">
        <f>ROUND(398345/464125*W76,0)</f>
        <v>1116</v>
      </c>
      <c r="J76" s="18">
        <f>ROUND(398345/464125*X76,0)</f>
        <v>439</v>
      </c>
      <c r="K76" s="18">
        <f>ROUND(398345/464125*Y76,0)</f>
        <v>6</v>
      </c>
      <c r="O76" s="9">
        <v>2005</v>
      </c>
      <c r="P76" s="3" t="s">
        <v>1581</v>
      </c>
      <c r="Q76" s="4">
        <v>16375</v>
      </c>
      <c r="R76" s="4">
        <v>2615</v>
      </c>
      <c r="S76" s="4">
        <v>2469</v>
      </c>
      <c r="T76" s="4">
        <v>3268</v>
      </c>
      <c r="U76" s="4">
        <v>3786</v>
      </c>
      <c r="V76" s="4">
        <v>2418</v>
      </c>
      <c r="W76" s="4">
        <v>1300</v>
      </c>
      <c r="X76" s="4">
        <v>512</v>
      </c>
      <c r="Y76" s="4">
        <v>7</v>
      </c>
    </row>
    <row r="77" spans="1:25" x14ac:dyDescent="0.2">
      <c r="A77" s="9">
        <v>2005</v>
      </c>
      <c r="B77" s="3" t="s">
        <v>1571</v>
      </c>
      <c r="C77" s="18">
        <f>ROUND(398345/464125*Q77,0)</f>
        <v>8789</v>
      </c>
      <c r="D77" s="18">
        <f>C77-SUM(E77:K77)</f>
        <v>1131</v>
      </c>
      <c r="E77" s="18">
        <f>ROUND(398345/464125*S77,0)</f>
        <v>1208</v>
      </c>
      <c r="F77" s="18">
        <f>ROUND(398345/464125*T77,0)</f>
        <v>2095</v>
      </c>
      <c r="G77" s="18">
        <f>ROUND(398345/464125*U77,0)</f>
        <v>2005</v>
      </c>
      <c r="H77" s="18">
        <f>ROUND(398345/464125*V77,0)</f>
        <v>1195</v>
      </c>
      <c r="I77" s="18">
        <f>ROUND(398345/464125*W77,0)</f>
        <v>830</v>
      </c>
      <c r="J77" s="18">
        <f>ROUND(398345/464125*X77,0)</f>
        <v>299</v>
      </c>
      <c r="K77" s="18">
        <f>ROUND(398345/464125*Y77,0)</f>
        <v>26</v>
      </c>
      <c r="O77" s="9">
        <v>2005</v>
      </c>
      <c r="P77" s="3" t="s">
        <v>1571</v>
      </c>
      <c r="Q77" s="4">
        <v>10240</v>
      </c>
      <c r="R77" s="4">
        <v>1318</v>
      </c>
      <c r="S77" s="4">
        <v>1408</v>
      </c>
      <c r="T77" s="4">
        <v>2441</v>
      </c>
      <c r="U77" s="4">
        <v>2336</v>
      </c>
      <c r="V77" s="4">
        <v>1392</v>
      </c>
      <c r="W77" s="4">
        <v>967</v>
      </c>
      <c r="X77" s="4">
        <v>348</v>
      </c>
      <c r="Y77" s="4">
        <v>30</v>
      </c>
    </row>
    <row r="78" spans="1:25" x14ac:dyDescent="0.2">
      <c r="A78" s="9">
        <v>2005</v>
      </c>
      <c r="B78" s="3" t="s">
        <v>1582</v>
      </c>
      <c r="C78" s="18">
        <f>ROUND(398345/464125*Q78,0)</f>
        <v>20258</v>
      </c>
      <c r="D78" s="18">
        <f>C78-SUM(E78:K78)</f>
        <v>2631</v>
      </c>
      <c r="E78" s="18">
        <f>ROUND(398345/464125*S78,0)</f>
        <v>3742</v>
      </c>
      <c r="F78" s="18">
        <f>ROUND(398345/464125*T78,0)</f>
        <v>4476</v>
      </c>
      <c r="G78" s="18">
        <f>ROUND(398345/464125*U78,0)</f>
        <v>4418</v>
      </c>
      <c r="H78" s="18">
        <f>ROUND(398345/464125*V78,0)</f>
        <v>2294</v>
      </c>
      <c r="I78" s="18">
        <f>ROUND(398345/464125*W78,0)</f>
        <v>1581</v>
      </c>
      <c r="J78" s="18">
        <f>ROUND(398345/464125*X78,0)</f>
        <v>1116</v>
      </c>
      <c r="K78" s="18">
        <f>ROUND(398345/464125*Y78,0)</f>
        <v>0</v>
      </c>
      <c r="O78" s="9">
        <v>2005</v>
      </c>
      <c r="P78" s="3" t="s">
        <v>1582</v>
      </c>
      <c r="Q78" s="4">
        <v>23603</v>
      </c>
      <c r="R78" s="4">
        <v>3065</v>
      </c>
      <c r="S78" s="4">
        <v>4360</v>
      </c>
      <c r="T78" s="4">
        <v>5215</v>
      </c>
      <c r="U78" s="4">
        <v>5148</v>
      </c>
      <c r="V78" s="4">
        <v>2673</v>
      </c>
      <c r="W78" s="4">
        <v>1842</v>
      </c>
      <c r="X78" s="4">
        <v>1300</v>
      </c>
      <c r="Y78" s="3"/>
    </row>
    <row r="79" spans="1:25" x14ac:dyDescent="0.2">
      <c r="A79" s="9">
        <v>2005</v>
      </c>
      <c r="B79" s="3" t="s">
        <v>1583</v>
      </c>
      <c r="C79" s="18">
        <f>ROUND(398345/464125*Q79,0)</f>
        <v>15254</v>
      </c>
      <c r="D79" s="18">
        <f>C79-SUM(E79:K79)</f>
        <v>1971</v>
      </c>
      <c r="E79" s="18">
        <f>ROUND(398345/464125*S79,0)</f>
        <v>3068</v>
      </c>
      <c r="F79" s="18">
        <f>ROUND(398345/464125*T79,0)</f>
        <v>3630</v>
      </c>
      <c r="G79" s="18">
        <f>ROUND(398345/464125*U79,0)</f>
        <v>3787</v>
      </c>
      <c r="H79" s="18">
        <f>ROUND(398345/464125*V79,0)</f>
        <v>1540</v>
      </c>
      <c r="I79" s="18">
        <f>ROUND(398345/464125*W79,0)</f>
        <v>748</v>
      </c>
      <c r="J79" s="18">
        <f>ROUND(398345/464125*X79,0)</f>
        <v>487</v>
      </c>
      <c r="K79" s="18">
        <f>ROUND(398345/464125*Y79,0)</f>
        <v>23</v>
      </c>
      <c r="O79" s="9">
        <v>2005</v>
      </c>
      <c r="P79" s="3" t="s">
        <v>1583</v>
      </c>
      <c r="Q79" s="4">
        <v>17773</v>
      </c>
      <c r="R79" s="4">
        <v>2295</v>
      </c>
      <c r="S79" s="4">
        <v>3575</v>
      </c>
      <c r="T79" s="4">
        <v>4230</v>
      </c>
      <c r="U79" s="4">
        <v>4412</v>
      </c>
      <c r="V79" s="4">
        <v>1794</v>
      </c>
      <c r="W79" s="4">
        <v>872</v>
      </c>
      <c r="X79" s="4">
        <v>568</v>
      </c>
      <c r="Y79" s="4">
        <v>27</v>
      </c>
    </row>
    <row r="80" spans="1:25" x14ac:dyDescent="0.2">
      <c r="A80" s="9">
        <v>2005</v>
      </c>
      <c r="B80" s="3" t="s">
        <v>1584</v>
      </c>
      <c r="C80" s="18">
        <f>ROUND(398345/464125*Q80,0)</f>
        <v>14264</v>
      </c>
      <c r="D80" s="18">
        <f>C80-SUM(E80:K80)</f>
        <v>1412</v>
      </c>
      <c r="E80" s="18">
        <f>ROUND(398345/464125*S80,0)</f>
        <v>3007</v>
      </c>
      <c r="F80" s="18">
        <f>ROUND(398345/464125*T80,0)</f>
        <v>3053</v>
      </c>
      <c r="G80" s="18">
        <f>ROUND(398345/464125*U80,0)</f>
        <v>3201</v>
      </c>
      <c r="H80" s="18">
        <f>ROUND(398345/464125*V80,0)</f>
        <v>2094</v>
      </c>
      <c r="I80" s="18">
        <f>ROUND(398345/464125*W80,0)</f>
        <v>960</v>
      </c>
      <c r="J80" s="18">
        <f>ROUND(398345/464125*X80,0)</f>
        <v>537</v>
      </c>
      <c r="K80" s="18">
        <f>ROUND(398345/464125*Y80,0)</f>
        <v>0</v>
      </c>
      <c r="O80" s="9">
        <v>2005</v>
      </c>
      <c r="P80" s="3" t="s">
        <v>1584</v>
      </c>
      <c r="Q80" s="4">
        <v>16619</v>
      </c>
      <c r="R80" s="4">
        <v>1643</v>
      </c>
      <c r="S80" s="4">
        <v>3504</v>
      </c>
      <c r="T80" s="4">
        <v>3557</v>
      </c>
      <c r="U80" s="4">
        <v>3730</v>
      </c>
      <c r="V80" s="4">
        <v>2440</v>
      </c>
      <c r="W80" s="4">
        <v>1119</v>
      </c>
      <c r="X80" s="4">
        <v>626</v>
      </c>
      <c r="Y80" s="3"/>
    </row>
    <row r="81" spans="1:25" x14ac:dyDescent="0.2">
      <c r="A81" s="9">
        <v>2005</v>
      </c>
      <c r="B81" s="3" t="s">
        <v>1585</v>
      </c>
      <c r="C81" s="18">
        <f>ROUND(398345/464125*Q81,0)</f>
        <v>9644</v>
      </c>
      <c r="D81" s="18">
        <f>C81-SUM(E81:K81)</f>
        <v>1268</v>
      </c>
      <c r="E81" s="18">
        <f>ROUND(398345/464125*S81,0)</f>
        <v>1684</v>
      </c>
      <c r="F81" s="18">
        <f>ROUND(398345/464125*T81,0)</f>
        <v>2597</v>
      </c>
      <c r="G81" s="18">
        <f>ROUND(398345/464125*U81,0)</f>
        <v>2731</v>
      </c>
      <c r="H81" s="18">
        <f>ROUND(398345/464125*V81,0)</f>
        <v>879</v>
      </c>
      <c r="I81" s="18">
        <f>ROUND(398345/464125*W81,0)</f>
        <v>312</v>
      </c>
      <c r="J81" s="18">
        <f>ROUND(398345/464125*X81,0)</f>
        <v>169</v>
      </c>
      <c r="K81" s="18">
        <f>ROUND(398345/464125*Y81,0)</f>
        <v>4</v>
      </c>
      <c r="O81" s="9">
        <v>2005</v>
      </c>
      <c r="P81" s="3" t="s">
        <v>1585</v>
      </c>
      <c r="Q81" s="4">
        <v>11237</v>
      </c>
      <c r="R81" s="4">
        <v>1478</v>
      </c>
      <c r="S81" s="4">
        <v>1962</v>
      </c>
      <c r="T81" s="4">
        <v>3026</v>
      </c>
      <c r="U81" s="4">
        <v>3182</v>
      </c>
      <c r="V81" s="4">
        <v>1024</v>
      </c>
      <c r="W81" s="4">
        <v>363</v>
      </c>
      <c r="X81" s="4">
        <v>197</v>
      </c>
      <c r="Y81" s="4">
        <v>5</v>
      </c>
    </row>
    <row r="82" spans="1:25" x14ac:dyDescent="0.2">
      <c r="A82" s="9">
        <v>2005</v>
      </c>
      <c r="B82" s="3" t="s">
        <v>1586</v>
      </c>
      <c r="C82" s="18">
        <f>ROUND(398345/464125*Q82,0)</f>
        <v>11725</v>
      </c>
      <c r="D82" s="18">
        <f>C82-SUM(E82:K82)</f>
        <v>1756</v>
      </c>
      <c r="E82" s="18">
        <f>ROUND(398345/464125*S82,0)</f>
        <v>2160</v>
      </c>
      <c r="F82" s="18">
        <f>ROUND(398345/464125*T82,0)</f>
        <v>2834</v>
      </c>
      <c r="G82" s="18">
        <f>ROUND(398345/464125*U82,0)</f>
        <v>2974</v>
      </c>
      <c r="H82" s="18">
        <f>ROUND(398345/464125*V82,0)</f>
        <v>1264</v>
      </c>
      <c r="I82" s="18">
        <f>ROUND(398345/464125*W82,0)</f>
        <v>516</v>
      </c>
      <c r="J82" s="18">
        <f>ROUND(398345/464125*X82,0)</f>
        <v>191</v>
      </c>
      <c r="K82" s="18">
        <f>ROUND(398345/464125*Y82,0)</f>
        <v>30</v>
      </c>
      <c r="O82" s="9">
        <v>2005</v>
      </c>
      <c r="P82" s="3" t="s">
        <v>1586</v>
      </c>
      <c r="Q82" s="4">
        <v>13661</v>
      </c>
      <c r="R82" s="4">
        <v>2046</v>
      </c>
      <c r="S82" s="4">
        <v>2517</v>
      </c>
      <c r="T82" s="4">
        <v>3302</v>
      </c>
      <c r="U82" s="4">
        <v>3465</v>
      </c>
      <c r="V82" s="4">
        <v>1473</v>
      </c>
      <c r="W82" s="4">
        <v>601</v>
      </c>
      <c r="X82" s="4">
        <v>222</v>
      </c>
      <c r="Y82" s="4">
        <v>35</v>
      </c>
    </row>
    <row r="83" spans="1:25" x14ac:dyDescent="0.2">
      <c r="A83" s="9">
        <v>2005</v>
      </c>
      <c r="B83" s="3" t="s">
        <v>1587</v>
      </c>
      <c r="C83" s="18">
        <f>ROUND(398345/464125*Q83,0)</f>
        <v>23826</v>
      </c>
      <c r="D83" s="18">
        <f>C83-SUM(E83:K83)</f>
        <v>3477</v>
      </c>
      <c r="E83" s="18">
        <f>ROUND(398345/464125*S83,0)</f>
        <v>5714</v>
      </c>
      <c r="F83" s="18">
        <f>ROUND(398345/464125*T83,0)</f>
        <v>5235</v>
      </c>
      <c r="G83" s="18">
        <f>ROUND(398345/464125*U83,0)</f>
        <v>5099</v>
      </c>
      <c r="H83" s="18">
        <f>ROUND(398345/464125*V83,0)</f>
        <v>3139</v>
      </c>
      <c r="I83" s="18">
        <f>ROUND(398345/464125*W83,0)</f>
        <v>1105</v>
      </c>
      <c r="J83" s="18">
        <f>ROUND(398345/464125*X83,0)</f>
        <v>43</v>
      </c>
      <c r="K83" s="18">
        <f>ROUND(398345/464125*Y83,0)</f>
        <v>14</v>
      </c>
      <c r="O83" s="9">
        <v>2005</v>
      </c>
      <c r="P83" s="3" t="s">
        <v>1587</v>
      </c>
      <c r="Q83" s="4">
        <v>27760</v>
      </c>
      <c r="R83" s="4">
        <v>4051</v>
      </c>
      <c r="S83" s="4">
        <v>6658</v>
      </c>
      <c r="T83" s="4">
        <v>6100</v>
      </c>
      <c r="U83" s="4">
        <v>5941</v>
      </c>
      <c r="V83" s="4">
        <v>3657</v>
      </c>
      <c r="W83" s="4">
        <v>1287</v>
      </c>
      <c r="X83" s="4">
        <v>50</v>
      </c>
      <c r="Y83" s="4">
        <v>16</v>
      </c>
    </row>
    <row r="84" spans="1:25" x14ac:dyDescent="0.2">
      <c r="A84" s="9">
        <v>2005</v>
      </c>
      <c r="B84" s="3" t="s">
        <v>1588</v>
      </c>
      <c r="C84" s="18">
        <f>ROUND(398345/464125*Q84,0)</f>
        <v>20037</v>
      </c>
      <c r="D84" s="18">
        <f>C84-SUM(E84:K84)</f>
        <v>2878</v>
      </c>
      <c r="E84" s="18">
        <f>ROUND(398345/464125*S84,0)</f>
        <v>4261</v>
      </c>
      <c r="F84" s="18">
        <f>ROUND(398345/464125*T84,0)</f>
        <v>5639</v>
      </c>
      <c r="G84" s="18">
        <f>ROUND(398345/464125*U84,0)</f>
        <v>4697</v>
      </c>
      <c r="H84" s="18">
        <f>ROUND(398345/464125*V84,0)</f>
        <v>1866</v>
      </c>
      <c r="I84" s="18">
        <f>ROUND(398345/464125*W84,0)</f>
        <v>645</v>
      </c>
      <c r="J84" s="18">
        <f>ROUND(398345/464125*X84,0)</f>
        <v>42</v>
      </c>
      <c r="K84" s="18">
        <f>ROUND(398345/464125*Y84,0)</f>
        <v>9</v>
      </c>
      <c r="O84" s="9">
        <v>2005</v>
      </c>
      <c r="P84" s="3" t="s">
        <v>1588</v>
      </c>
      <c r="Q84" s="4">
        <v>23346</v>
      </c>
      <c r="R84" s="4">
        <v>3354</v>
      </c>
      <c r="S84" s="4">
        <v>4965</v>
      </c>
      <c r="T84" s="4">
        <v>6570</v>
      </c>
      <c r="U84" s="4">
        <v>5473</v>
      </c>
      <c r="V84" s="4">
        <v>2174</v>
      </c>
      <c r="W84" s="4">
        <v>751</v>
      </c>
      <c r="X84" s="4">
        <v>49</v>
      </c>
      <c r="Y84" s="4">
        <v>10</v>
      </c>
    </row>
    <row r="85" spans="1:25" x14ac:dyDescent="0.2">
      <c r="A85" s="9">
        <v>2005</v>
      </c>
      <c r="B85" s="3" t="s">
        <v>1589</v>
      </c>
      <c r="C85" s="18">
        <f>ROUND(398345/464125*Q85,0)</f>
        <v>25007</v>
      </c>
      <c r="D85" s="18">
        <f>C85-SUM(E85:K85)</f>
        <v>4635</v>
      </c>
      <c r="E85" s="18">
        <f>ROUND(398345/464125*S85,0)</f>
        <v>5760</v>
      </c>
      <c r="F85" s="18">
        <f>ROUND(398345/464125*T85,0)</f>
        <v>6215</v>
      </c>
      <c r="G85" s="18">
        <f>ROUND(398345/464125*U85,0)</f>
        <v>4718</v>
      </c>
      <c r="H85" s="18">
        <f>ROUND(398345/464125*V85,0)</f>
        <v>2393</v>
      </c>
      <c r="I85" s="18">
        <f>ROUND(398345/464125*W85,0)</f>
        <v>1086</v>
      </c>
      <c r="J85" s="18">
        <f>ROUND(398345/464125*X85,0)</f>
        <v>199</v>
      </c>
      <c r="K85" s="18">
        <f>ROUND(398345/464125*Y85,0)</f>
        <v>1</v>
      </c>
      <c r="O85" s="9">
        <v>2005</v>
      </c>
      <c r="P85" s="3" t="s">
        <v>1589</v>
      </c>
      <c r="Q85" s="4">
        <v>29137</v>
      </c>
      <c r="R85" s="4">
        <v>5402</v>
      </c>
      <c r="S85" s="4">
        <v>6711</v>
      </c>
      <c r="T85" s="4">
        <v>7241</v>
      </c>
      <c r="U85" s="4">
        <v>5497</v>
      </c>
      <c r="V85" s="4">
        <v>2788</v>
      </c>
      <c r="W85" s="4">
        <v>1265</v>
      </c>
      <c r="X85" s="4">
        <v>232</v>
      </c>
      <c r="Y85" s="4">
        <v>1</v>
      </c>
    </row>
    <row r="86" spans="1:25" x14ac:dyDescent="0.2">
      <c r="A86" s="9">
        <v>2005</v>
      </c>
      <c r="B86" s="3" t="s">
        <v>1590</v>
      </c>
      <c r="C86" s="18">
        <f>ROUND(398345/464125*Q86,0)</f>
        <v>18321</v>
      </c>
      <c r="D86" s="18">
        <f>C86-SUM(E86:K86)</f>
        <v>3301</v>
      </c>
      <c r="E86" s="18">
        <f>ROUND(398345/464125*S86,0)</f>
        <v>4024</v>
      </c>
      <c r="F86" s="18">
        <f>ROUND(398345/464125*T86,0)</f>
        <v>4429</v>
      </c>
      <c r="G86" s="18">
        <f>ROUND(398345/464125*U86,0)</f>
        <v>3889</v>
      </c>
      <c r="H86" s="18">
        <f>ROUND(398345/464125*V86,0)</f>
        <v>1849</v>
      </c>
      <c r="I86" s="18">
        <f>ROUND(398345/464125*W86,0)</f>
        <v>681</v>
      </c>
      <c r="J86" s="18">
        <f>ROUND(398345/464125*X86,0)</f>
        <v>133</v>
      </c>
      <c r="K86" s="18">
        <f>ROUND(398345/464125*Y86,0)</f>
        <v>15</v>
      </c>
      <c r="O86" s="9">
        <v>2005</v>
      </c>
      <c r="P86" s="3" t="s">
        <v>1590</v>
      </c>
      <c r="Q86" s="4">
        <v>21346</v>
      </c>
      <c r="R86" s="4">
        <v>3847</v>
      </c>
      <c r="S86" s="4">
        <v>4688</v>
      </c>
      <c r="T86" s="4">
        <v>5160</v>
      </c>
      <c r="U86" s="4">
        <v>4531</v>
      </c>
      <c r="V86" s="4">
        <v>2154</v>
      </c>
      <c r="W86" s="4">
        <v>793</v>
      </c>
      <c r="X86" s="4">
        <v>155</v>
      </c>
      <c r="Y86" s="4">
        <v>18</v>
      </c>
    </row>
    <row r="87" spans="1:25" x14ac:dyDescent="0.2">
      <c r="A87" s="9">
        <v>2005</v>
      </c>
      <c r="B87" s="3" t="s">
        <v>1591</v>
      </c>
      <c r="C87" s="18">
        <f>ROUND(398345/464125*Q87,0)</f>
        <v>30650</v>
      </c>
      <c r="D87" s="18">
        <f>C87-SUM(E87:K87)</f>
        <v>6503</v>
      </c>
      <c r="E87" s="18">
        <f>ROUND(398345/464125*S87,0)</f>
        <v>7417</v>
      </c>
      <c r="F87" s="18">
        <f>ROUND(398345/464125*T87,0)</f>
        <v>6278</v>
      </c>
      <c r="G87" s="18">
        <f>ROUND(398345/464125*U87,0)</f>
        <v>5368</v>
      </c>
      <c r="H87" s="18">
        <f>ROUND(398345/464125*V87,0)</f>
        <v>3272</v>
      </c>
      <c r="I87" s="18">
        <f>ROUND(398345/464125*W87,0)</f>
        <v>1256</v>
      </c>
      <c r="J87" s="18">
        <f>ROUND(398345/464125*X87,0)</f>
        <v>554</v>
      </c>
      <c r="K87" s="18">
        <f>ROUND(398345/464125*Y87,0)</f>
        <v>2</v>
      </c>
      <c r="O87" s="9">
        <v>2005</v>
      </c>
      <c r="P87" s="3" t="s">
        <v>1591</v>
      </c>
      <c r="Q87" s="4">
        <v>35711</v>
      </c>
      <c r="R87" s="4">
        <v>7577</v>
      </c>
      <c r="S87" s="4">
        <v>8642</v>
      </c>
      <c r="T87" s="4">
        <v>7315</v>
      </c>
      <c r="U87" s="4">
        <v>6255</v>
      </c>
      <c r="V87" s="4">
        <v>3812</v>
      </c>
      <c r="W87" s="4">
        <v>1463</v>
      </c>
      <c r="X87" s="4">
        <v>645</v>
      </c>
      <c r="Y87" s="4">
        <v>2</v>
      </c>
    </row>
    <row r="88" spans="1:25" x14ac:dyDescent="0.2">
      <c r="A88" s="9">
        <v>2005</v>
      </c>
      <c r="B88" s="3" t="s">
        <v>1592</v>
      </c>
      <c r="C88" s="18">
        <f>ROUND(398345/464125*Q88,0)</f>
        <v>11624</v>
      </c>
      <c r="D88" s="18">
        <f>C88-SUM(E88:K88)</f>
        <v>1619</v>
      </c>
      <c r="E88" s="18">
        <f>ROUND(398345/464125*S88,0)</f>
        <v>2142</v>
      </c>
      <c r="F88" s="18">
        <f>ROUND(398345/464125*T88,0)</f>
        <v>3052</v>
      </c>
      <c r="G88" s="18">
        <f>ROUND(398345/464125*U88,0)</f>
        <v>3265</v>
      </c>
      <c r="H88" s="18">
        <f>ROUND(398345/464125*V88,0)</f>
        <v>1085</v>
      </c>
      <c r="I88" s="18">
        <f>ROUND(398345/464125*W88,0)</f>
        <v>361</v>
      </c>
      <c r="J88" s="18">
        <f>ROUND(398345/464125*X88,0)</f>
        <v>97</v>
      </c>
      <c r="K88" s="18">
        <f>ROUND(398345/464125*Y88,0)</f>
        <v>3</v>
      </c>
      <c r="O88" s="9">
        <v>2005</v>
      </c>
      <c r="P88" s="3" t="s">
        <v>1592</v>
      </c>
      <c r="Q88" s="4">
        <v>13544</v>
      </c>
      <c r="R88" s="4">
        <v>1886</v>
      </c>
      <c r="S88" s="4">
        <v>2496</v>
      </c>
      <c r="T88" s="4">
        <v>3556</v>
      </c>
      <c r="U88" s="4">
        <v>3804</v>
      </c>
      <c r="V88" s="4">
        <v>1264</v>
      </c>
      <c r="W88" s="4">
        <v>421</v>
      </c>
      <c r="X88" s="4">
        <v>113</v>
      </c>
      <c r="Y88" s="4">
        <v>4</v>
      </c>
    </row>
    <row r="89" spans="1:25" x14ac:dyDescent="0.2">
      <c r="A89" s="9">
        <v>2005</v>
      </c>
      <c r="B89" s="3" t="s">
        <v>1593</v>
      </c>
      <c r="C89" s="18">
        <f>ROUND(398345/464125*Q89,0)</f>
        <v>2262</v>
      </c>
      <c r="D89" s="18">
        <f>C89-SUM(E89:K89)</f>
        <v>332</v>
      </c>
      <c r="E89" s="18">
        <f>ROUND(398345/464125*S89,0)</f>
        <v>338</v>
      </c>
      <c r="F89" s="18">
        <f>ROUND(398345/464125*T89,0)</f>
        <v>421</v>
      </c>
      <c r="G89" s="18">
        <f>ROUND(398345/464125*U89,0)</f>
        <v>568</v>
      </c>
      <c r="H89" s="18">
        <f>ROUND(398345/464125*V89,0)</f>
        <v>389</v>
      </c>
      <c r="I89" s="18">
        <f>ROUND(398345/464125*W89,0)</f>
        <v>136</v>
      </c>
      <c r="J89" s="18">
        <f>ROUND(398345/464125*X89,0)</f>
        <v>78</v>
      </c>
      <c r="K89" s="18">
        <f>ROUND(398345/464125*Y89,0)</f>
        <v>0</v>
      </c>
      <c r="O89" s="9">
        <v>2005</v>
      </c>
      <c r="P89" s="3" t="s">
        <v>1593</v>
      </c>
      <c r="Q89" s="4">
        <v>2636</v>
      </c>
      <c r="R89" s="4">
        <v>387</v>
      </c>
      <c r="S89" s="4">
        <v>394</v>
      </c>
      <c r="T89" s="4">
        <v>490</v>
      </c>
      <c r="U89" s="4">
        <v>662</v>
      </c>
      <c r="V89" s="4">
        <v>453</v>
      </c>
      <c r="W89" s="4">
        <v>159</v>
      </c>
      <c r="X89" s="4">
        <v>91</v>
      </c>
      <c r="Y89" s="3"/>
    </row>
    <row r="90" spans="1:25" x14ac:dyDescent="0.2">
      <c r="A90" s="9">
        <v>2005</v>
      </c>
      <c r="B90" s="3" t="s">
        <v>1594</v>
      </c>
      <c r="C90" s="18">
        <f>ROUND(398345/464125*Q90,0)</f>
        <v>6410</v>
      </c>
      <c r="D90" s="18">
        <f>C90-SUM(E90:K90)</f>
        <v>755</v>
      </c>
      <c r="E90" s="18">
        <f>ROUND(398345/464125*S90,0)</f>
        <v>1297</v>
      </c>
      <c r="F90" s="18">
        <f>ROUND(398345/464125*T90,0)</f>
        <v>1432</v>
      </c>
      <c r="G90" s="18">
        <f>ROUND(398345/464125*U90,0)</f>
        <v>1367</v>
      </c>
      <c r="H90" s="18">
        <f>ROUND(398345/464125*V90,0)</f>
        <v>869</v>
      </c>
      <c r="I90" s="18">
        <f>ROUND(398345/464125*W90,0)</f>
        <v>463</v>
      </c>
      <c r="J90" s="18">
        <f>ROUND(398345/464125*X90,0)</f>
        <v>221</v>
      </c>
      <c r="K90" s="18">
        <f>ROUND(398345/464125*Y90,0)</f>
        <v>6</v>
      </c>
      <c r="O90" s="9">
        <v>2005</v>
      </c>
      <c r="P90" s="3" t="s">
        <v>1594</v>
      </c>
      <c r="Q90" s="4">
        <v>7469</v>
      </c>
      <c r="R90" s="4">
        <v>880</v>
      </c>
      <c r="S90" s="4">
        <v>1511</v>
      </c>
      <c r="T90" s="4">
        <v>1668</v>
      </c>
      <c r="U90" s="4">
        <v>1593</v>
      </c>
      <c r="V90" s="4">
        <v>1012</v>
      </c>
      <c r="W90" s="4">
        <v>540</v>
      </c>
      <c r="X90" s="4">
        <v>258</v>
      </c>
      <c r="Y90" s="4">
        <v>7</v>
      </c>
    </row>
    <row r="91" spans="1:25" x14ac:dyDescent="0.2">
      <c r="A91" s="9">
        <v>2005</v>
      </c>
      <c r="B91" s="3" t="s">
        <v>1576</v>
      </c>
      <c r="C91" s="18">
        <f>ROUND(398345/464125*Q91,0)</f>
        <v>19223</v>
      </c>
      <c r="D91" s="18">
        <f>C91-SUM(E91:K91)</f>
        <v>3166</v>
      </c>
      <c r="E91" s="18">
        <f>ROUND(398345/464125*S91,0)</f>
        <v>4272</v>
      </c>
      <c r="F91" s="18">
        <f>ROUND(398345/464125*T91,0)</f>
        <v>4200</v>
      </c>
      <c r="G91" s="18">
        <f>ROUND(398345/464125*U91,0)</f>
        <v>3643</v>
      </c>
      <c r="H91" s="18">
        <f>ROUND(398345/464125*V91,0)</f>
        <v>2306</v>
      </c>
      <c r="I91" s="18">
        <f>ROUND(398345/464125*W91,0)</f>
        <v>1077</v>
      </c>
      <c r="J91" s="18">
        <f>ROUND(398345/464125*X91,0)</f>
        <v>538</v>
      </c>
      <c r="K91" s="18">
        <f>ROUND(398345/464125*Y91,0)</f>
        <v>21</v>
      </c>
      <c r="O91" s="9">
        <v>2005</v>
      </c>
      <c r="P91" s="3" t="s">
        <v>1576</v>
      </c>
      <c r="Q91" s="4">
        <v>22397</v>
      </c>
      <c r="R91" s="4">
        <v>3687</v>
      </c>
      <c r="S91" s="4">
        <v>4978</v>
      </c>
      <c r="T91" s="4">
        <v>4894</v>
      </c>
      <c r="U91" s="4">
        <v>4244</v>
      </c>
      <c r="V91" s="4">
        <v>2687</v>
      </c>
      <c r="W91" s="4">
        <v>1255</v>
      </c>
      <c r="X91" s="4">
        <v>627</v>
      </c>
      <c r="Y91" s="4">
        <v>25</v>
      </c>
    </row>
    <row r="92" spans="1:25" x14ac:dyDescent="0.2">
      <c r="A92" s="9">
        <v>2005</v>
      </c>
      <c r="B92" s="3" t="s">
        <v>1595</v>
      </c>
      <c r="C92" s="18">
        <f>ROUND(398345/464125*Q92,0)</f>
        <v>7616</v>
      </c>
      <c r="D92" s="18">
        <f>C92-SUM(E92:K92)</f>
        <v>921</v>
      </c>
      <c r="E92" s="18">
        <f>ROUND(398345/464125*S92,0)</f>
        <v>1504</v>
      </c>
      <c r="F92" s="18">
        <f>ROUND(398345/464125*T92,0)</f>
        <v>1596</v>
      </c>
      <c r="G92" s="18">
        <f>ROUND(398345/464125*U92,0)</f>
        <v>2118</v>
      </c>
      <c r="H92" s="18">
        <f>ROUND(398345/464125*V92,0)</f>
        <v>1008</v>
      </c>
      <c r="I92" s="18">
        <f>ROUND(398345/464125*W92,0)</f>
        <v>354</v>
      </c>
      <c r="J92" s="18">
        <f>ROUND(398345/464125*X92,0)</f>
        <v>115</v>
      </c>
      <c r="K92" s="18">
        <f>ROUND(398345/464125*Y92,0)</f>
        <v>0</v>
      </c>
      <c r="O92" s="9">
        <v>2005</v>
      </c>
      <c r="P92" s="3" t="s">
        <v>1595</v>
      </c>
      <c r="Q92" s="4">
        <v>8874</v>
      </c>
      <c r="R92" s="4">
        <v>1073</v>
      </c>
      <c r="S92" s="4">
        <v>1752</v>
      </c>
      <c r="T92" s="4">
        <v>1860</v>
      </c>
      <c r="U92" s="4">
        <v>2468</v>
      </c>
      <c r="V92" s="4">
        <v>1175</v>
      </c>
      <c r="W92" s="4">
        <v>412</v>
      </c>
      <c r="X92" s="4">
        <v>134</v>
      </c>
      <c r="Y92" s="3"/>
    </row>
    <row r="93" spans="1:25" x14ac:dyDescent="0.2">
      <c r="A93" s="9">
        <v>2005</v>
      </c>
      <c r="B93" s="3" t="s">
        <v>1572</v>
      </c>
      <c r="C93" s="18">
        <f>ROUND(398345/464125*Q93,0)</f>
        <v>10671</v>
      </c>
      <c r="D93" s="18">
        <f>C93-SUM(E93:K93)</f>
        <v>1186</v>
      </c>
      <c r="E93" s="18">
        <f>ROUND(398345/464125*S93,0)</f>
        <v>1771</v>
      </c>
      <c r="F93" s="18">
        <f>ROUND(398345/464125*T93,0)</f>
        <v>3090</v>
      </c>
      <c r="G93" s="18">
        <f>ROUND(398345/464125*U93,0)</f>
        <v>2734</v>
      </c>
      <c r="H93" s="18">
        <f>ROUND(398345/464125*V93,0)</f>
        <v>1381</v>
      </c>
      <c r="I93" s="18">
        <f>ROUND(398345/464125*W93,0)</f>
        <v>362</v>
      </c>
      <c r="J93" s="18">
        <f>ROUND(398345/464125*X93,0)</f>
        <v>138</v>
      </c>
      <c r="K93" s="18">
        <f>ROUND(398345/464125*Y93,0)</f>
        <v>9</v>
      </c>
      <c r="O93" s="9">
        <v>2005</v>
      </c>
      <c r="P93" s="3" t="s">
        <v>1572</v>
      </c>
      <c r="Q93" s="4">
        <v>12433</v>
      </c>
      <c r="R93" s="4">
        <v>1382</v>
      </c>
      <c r="S93" s="4">
        <v>2063</v>
      </c>
      <c r="T93" s="4">
        <v>3600</v>
      </c>
      <c r="U93" s="4">
        <v>3185</v>
      </c>
      <c r="V93" s="4">
        <v>1609</v>
      </c>
      <c r="W93" s="4">
        <v>422</v>
      </c>
      <c r="X93" s="4">
        <v>161</v>
      </c>
      <c r="Y93" s="4">
        <v>11</v>
      </c>
    </row>
    <row r="94" spans="1:25" x14ac:dyDescent="0.2">
      <c r="A94" s="9">
        <v>2005</v>
      </c>
      <c r="B94" s="3" t="s">
        <v>1596</v>
      </c>
      <c r="C94" s="18">
        <f>ROUND(398345/464125*Q94,0)</f>
        <v>1213</v>
      </c>
      <c r="D94" s="18">
        <f>C94-SUM(E94:K94)</f>
        <v>472</v>
      </c>
      <c r="E94" s="18">
        <f>ROUND(398345/464125*S94,0)</f>
        <v>321</v>
      </c>
      <c r="F94" s="18">
        <f>ROUND(398345/464125*T94,0)</f>
        <v>173</v>
      </c>
      <c r="G94" s="18">
        <f>ROUND(398345/464125*U94,0)</f>
        <v>150</v>
      </c>
      <c r="H94" s="18">
        <f>ROUND(398345/464125*V94,0)</f>
        <v>77</v>
      </c>
      <c r="I94" s="18">
        <f>ROUND(398345/464125*W94,0)</f>
        <v>15</v>
      </c>
      <c r="J94" s="18">
        <f>ROUND(398345/464125*X94,0)</f>
        <v>3</v>
      </c>
      <c r="K94" s="18">
        <f>ROUND(398345/464125*Y94,0)</f>
        <v>2</v>
      </c>
      <c r="O94" s="9">
        <v>2005</v>
      </c>
      <c r="P94" s="3" t="s">
        <v>1596</v>
      </c>
      <c r="Q94" s="4">
        <v>1413</v>
      </c>
      <c r="R94" s="4">
        <v>549</v>
      </c>
      <c r="S94" s="4">
        <v>374</v>
      </c>
      <c r="T94" s="4">
        <v>201</v>
      </c>
      <c r="U94" s="4">
        <v>175</v>
      </c>
      <c r="V94" s="4">
        <v>90</v>
      </c>
      <c r="W94" s="4">
        <v>18</v>
      </c>
      <c r="X94" s="4">
        <v>4</v>
      </c>
      <c r="Y94" s="4">
        <v>2</v>
      </c>
    </row>
    <row r="95" spans="1:25" x14ac:dyDescent="0.2">
      <c r="A95" s="9">
        <v>2005</v>
      </c>
      <c r="B95" s="3" t="s">
        <v>1599</v>
      </c>
      <c r="C95" s="18">
        <f>ROUND(398345/464125*Q95,0)</f>
        <v>11666</v>
      </c>
      <c r="D95" s="18">
        <f>C95-SUM(E95:K95)</f>
        <v>2344</v>
      </c>
      <c r="E95" s="18">
        <f>ROUND(398345/464125*S95,0)</f>
        <v>2276</v>
      </c>
      <c r="F95" s="18">
        <f>ROUND(398345/464125*T95,0)</f>
        <v>2398</v>
      </c>
      <c r="G95" s="18">
        <f>ROUND(398345/464125*U95,0)</f>
        <v>2841</v>
      </c>
      <c r="H95" s="18">
        <f>ROUND(398345/464125*V95,0)</f>
        <v>1382</v>
      </c>
      <c r="I95" s="18">
        <f>ROUND(398345/464125*W95,0)</f>
        <v>336</v>
      </c>
      <c r="J95" s="18">
        <f>ROUND(398345/464125*X95,0)</f>
        <v>89</v>
      </c>
      <c r="K95" s="18">
        <f>ROUND(398345/464125*Y95,0)</f>
        <v>0</v>
      </c>
      <c r="O95" s="9">
        <v>2005</v>
      </c>
      <c r="P95" s="3" t="s">
        <v>1599</v>
      </c>
      <c r="Q95" s="4">
        <v>13592</v>
      </c>
      <c r="R95" s="4">
        <v>2730</v>
      </c>
      <c r="S95" s="4">
        <v>2652</v>
      </c>
      <c r="T95" s="4">
        <v>2794</v>
      </c>
      <c r="U95" s="4">
        <v>3310</v>
      </c>
      <c r="V95" s="4">
        <v>1610</v>
      </c>
      <c r="W95" s="4">
        <v>392</v>
      </c>
      <c r="X95" s="4">
        <v>104</v>
      </c>
      <c r="Y95" s="3"/>
    </row>
    <row r="96" spans="1:25" x14ac:dyDescent="0.2">
      <c r="A96" s="9">
        <v>2005</v>
      </c>
      <c r="B96" s="3" t="s">
        <v>1600</v>
      </c>
      <c r="C96" s="18">
        <f>ROUND(398345/464125*Q96,0)</f>
        <v>7942</v>
      </c>
      <c r="D96" s="18">
        <f>C96-SUM(E96:K96)</f>
        <v>1196</v>
      </c>
      <c r="E96" s="18">
        <f>ROUND(398345/464125*S96,0)</f>
        <v>1282</v>
      </c>
      <c r="F96" s="18">
        <f>ROUND(398345/464125*T96,0)</f>
        <v>2158</v>
      </c>
      <c r="G96" s="18">
        <f>ROUND(398345/464125*U96,0)</f>
        <v>1934</v>
      </c>
      <c r="H96" s="18">
        <f>ROUND(398345/464125*V96,0)</f>
        <v>947</v>
      </c>
      <c r="I96" s="18">
        <f>ROUND(398345/464125*W96,0)</f>
        <v>330</v>
      </c>
      <c r="J96" s="18">
        <f>ROUND(398345/464125*X96,0)</f>
        <v>86</v>
      </c>
      <c r="K96" s="18">
        <f>ROUND(398345/464125*Y96,0)</f>
        <v>9</v>
      </c>
      <c r="O96" s="9">
        <v>2005</v>
      </c>
      <c r="P96" s="3" t="s">
        <v>1600</v>
      </c>
      <c r="Q96" s="4">
        <v>9254</v>
      </c>
      <c r="R96" s="4">
        <v>1395</v>
      </c>
      <c r="S96" s="4">
        <v>1494</v>
      </c>
      <c r="T96" s="4">
        <v>2514</v>
      </c>
      <c r="U96" s="4">
        <v>2253</v>
      </c>
      <c r="V96" s="4">
        <v>1103</v>
      </c>
      <c r="W96" s="4">
        <v>384</v>
      </c>
      <c r="X96" s="4">
        <v>100</v>
      </c>
      <c r="Y96" s="4">
        <v>11</v>
      </c>
    </row>
    <row r="97" spans="1:39" x14ac:dyDescent="0.2">
      <c r="A97" s="9">
        <v>2005</v>
      </c>
      <c r="B97" s="3" t="s">
        <v>1601</v>
      </c>
      <c r="C97" s="18">
        <f>ROUND(398345/464125*Q97,0)</f>
        <v>3655</v>
      </c>
      <c r="D97" s="18">
        <f>C97-SUM(E97:K97)</f>
        <v>753</v>
      </c>
      <c r="E97" s="18">
        <f>ROUND(398345/464125*S97,0)</f>
        <v>623</v>
      </c>
      <c r="F97" s="18">
        <f>ROUND(398345/464125*T97,0)</f>
        <v>892</v>
      </c>
      <c r="G97" s="18">
        <f>ROUND(398345/464125*U97,0)</f>
        <v>813</v>
      </c>
      <c r="H97" s="18">
        <f>ROUND(398345/464125*V97,0)</f>
        <v>346</v>
      </c>
      <c r="I97" s="18">
        <f>ROUND(398345/464125*W97,0)</f>
        <v>145</v>
      </c>
      <c r="J97" s="18">
        <f>ROUND(398345/464125*X97,0)</f>
        <v>68</v>
      </c>
      <c r="K97" s="18">
        <f>ROUND(398345/464125*Y97,0)</f>
        <v>15</v>
      </c>
      <c r="O97" s="9">
        <v>2005</v>
      </c>
      <c r="P97" s="3" t="s">
        <v>1601</v>
      </c>
      <c r="Q97" s="4">
        <v>4259</v>
      </c>
      <c r="R97" s="4">
        <v>879</v>
      </c>
      <c r="S97" s="4">
        <v>726</v>
      </c>
      <c r="T97" s="4">
        <v>1039</v>
      </c>
      <c r="U97" s="4">
        <v>947</v>
      </c>
      <c r="V97" s="4">
        <v>403</v>
      </c>
      <c r="W97" s="4">
        <v>169</v>
      </c>
      <c r="X97" s="4">
        <v>79</v>
      </c>
      <c r="Y97" s="4">
        <v>17</v>
      </c>
      <c r="AC97" s="9" t="s">
        <v>1553</v>
      </c>
      <c r="AD97" s="9" t="s">
        <v>1563</v>
      </c>
      <c r="AE97" s="9" t="s">
        <v>1554</v>
      </c>
      <c r="AF97" s="9" t="s">
        <v>1555</v>
      </c>
      <c r="AG97" s="9" t="s">
        <v>1556</v>
      </c>
      <c r="AH97" s="9" t="s">
        <v>1557</v>
      </c>
      <c r="AI97" s="9" t="s">
        <v>1558</v>
      </c>
      <c r="AJ97" s="9" t="s">
        <v>1559</v>
      </c>
      <c r="AK97" s="9" t="s">
        <v>1560</v>
      </c>
      <c r="AL97" s="9" t="s">
        <v>1561</v>
      </c>
      <c r="AM97" s="9" t="s">
        <v>1562</v>
      </c>
    </row>
    <row r="98" spans="1:39" x14ac:dyDescent="0.2">
      <c r="A98" s="9">
        <v>2005</v>
      </c>
      <c r="B98" s="3" t="s">
        <v>1602</v>
      </c>
      <c r="C98" s="18">
        <f>ROUND(398345/464125*Q98,0)</f>
        <v>2737</v>
      </c>
      <c r="D98" s="18">
        <f>C98-SUM(E98:K98)</f>
        <v>378</v>
      </c>
      <c r="E98" s="18">
        <f>ROUND(398345/464125*S98,0)</f>
        <v>516</v>
      </c>
      <c r="F98" s="18">
        <f>ROUND(398345/464125*T98,0)</f>
        <v>720</v>
      </c>
      <c r="G98" s="18">
        <f>ROUND(398345/464125*U98,0)</f>
        <v>629</v>
      </c>
      <c r="H98" s="18">
        <f>ROUND(398345/464125*V98,0)</f>
        <v>375</v>
      </c>
      <c r="I98" s="18">
        <f>ROUND(398345/464125*W98,0)</f>
        <v>90</v>
      </c>
      <c r="J98" s="18">
        <f>ROUND(398345/464125*X98,0)</f>
        <v>25</v>
      </c>
      <c r="K98" s="18">
        <f>ROUND(398345/464125*Y98,0)</f>
        <v>4</v>
      </c>
      <c r="O98" s="9">
        <v>2005</v>
      </c>
      <c r="P98" s="3" t="s">
        <v>1602</v>
      </c>
      <c r="Q98" s="4">
        <v>3189</v>
      </c>
      <c r="R98" s="4">
        <v>440</v>
      </c>
      <c r="S98" s="4">
        <v>601</v>
      </c>
      <c r="T98" s="4">
        <v>839</v>
      </c>
      <c r="U98" s="4">
        <v>733</v>
      </c>
      <c r="V98" s="4">
        <v>437</v>
      </c>
      <c r="W98" s="4">
        <v>105</v>
      </c>
      <c r="X98" s="4">
        <v>29</v>
      </c>
      <c r="Y98" s="4">
        <v>5</v>
      </c>
      <c r="AC98" s="9">
        <v>1996</v>
      </c>
      <c r="AD98" s="9" t="s">
        <v>1571</v>
      </c>
      <c r="AE98" s="9">
        <v>9189</v>
      </c>
      <c r="AF98" s="9">
        <v>3856</v>
      </c>
      <c r="AG98" s="9">
        <v>2431</v>
      </c>
      <c r="AH98" s="9">
        <v>978</v>
      </c>
      <c r="AI98" s="9">
        <v>977</v>
      </c>
      <c r="AJ98" s="9">
        <v>661</v>
      </c>
      <c r="AK98" s="9">
        <v>195</v>
      </c>
      <c r="AL98" s="9">
        <v>85</v>
      </c>
      <c r="AM98" s="9">
        <v>6</v>
      </c>
    </row>
    <row r="99" spans="1:39" x14ac:dyDescent="0.2">
      <c r="A99" s="9">
        <v>2005</v>
      </c>
      <c r="B99" s="3" t="s">
        <v>1603</v>
      </c>
      <c r="C99" s="18">
        <f>ROUND(398345/464125*Q99,0)</f>
        <v>7308</v>
      </c>
      <c r="D99" s="18">
        <f>C99-SUM(E99:K99)</f>
        <v>1249</v>
      </c>
      <c r="E99" s="18">
        <f>ROUND(398345/464125*S99,0)</f>
        <v>1740</v>
      </c>
      <c r="F99" s="18">
        <f>ROUND(398345/464125*T99,0)</f>
        <v>1832</v>
      </c>
      <c r="G99" s="18">
        <f>ROUND(398345/464125*U99,0)</f>
        <v>1627</v>
      </c>
      <c r="H99" s="18">
        <f>ROUND(398345/464125*V99,0)</f>
        <v>639</v>
      </c>
      <c r="I99" s="18">
        <f>ROUND(398345/464125*W99,0)</f>
        <v>161</v>
      </c>
      <c r="J99" s="18">
        <f>ROUND(398345/464125*X99,0)</f>
        <v>52</v>
      </c>
      <c r="K99" s="18">
        <f>ROUND(398345/464125*Y99,0)</f>
        <v>8</v>
      </c>
      <c r="O99" s="9">
        <v>2005</v>
      </c>
      <c r="P99" s="3" t="s">
        <v>1603</v>
      </c>
      <c r="Q99" s="4">
        <v>8515</v>
      </c>
      <c r="R99" s="4">
        <v>1455</v>
      </c>
      <c r="S99" s="4">
        <v>2027</v>
      </c>
      <c r="T99" s="4">
        <v>2135</v>
      </c>
      <c r="U99" s="4">
        <v>1896</v>
      </c>
      <c r="V99" s="4">
        <v>744</v>
      </c>
      <c r="W99" s="4">
        <v>188</v>
      </c>
      <c r="X99" s="4">
        <v>61</v>
      </c>
      <c r="Y99" s="4">
        <v>9</v>
      </c>
      <c r="AC99" s="9">
        <v>2000</v>
      </c>
      <c r="AD99" s="9" t="s">
        <v>1571</v>
      </c>
      <c r="AE99" s="9">
        <v>9180</v>
      </c>
      <c r="AF99" s="9">
        <v>2250</v>
      </c>
      <c r="AG99" s="9">
        <v>2441</v>
      </c>
      <c r="AH99" s="9">
        <v>1496</v>
      </c>
      <c r="AI99" s="9">
        <v>1496</v>
      </c>
      <c r="AJ99" s="9">
        <v>976</v>
      </c>
      <c r="AK99" s="9">
        <v>288</v>
      </c>
      <c r="AL99" s="9">
        <v>229</v>
      </c>
      <c r="AM99" s="9">
        <v>4</v>
      </c>
    </row>
    <row r="100" spans="1:39" x14ac:dyDescent="0.2">
      <c r="A100" s="9">
        <v>2005</v>
      </c>
      <c r="B100" s="3" t="s">
        <v>1604</v>
      </c>
      <c r="C100" s="18">
        <f>398345-SUM(C68:C99)</f>
        <v>341</v>
      </c>
      <c r="D100" s="18">
        <f>C100-SUM(E100:K100)</f>
        <v>125</v>
      </c>
      <c r="E100" s="18">
        <f>ROUND(398345/464125*S100,0)</f>
        <v>65</v>
      </c>
      <c r="F100" s="18">
        <f>ROUND(398345/464125*T100,0)</f>
        <v>55</v>
      </c>
      <c r="G100" s="18">
        <f>ROUND(398345/464125*U100,0)</f>
        <v>40</v>
      </c>
      <c r="H100" s="18">
        <f>ROUND(398345/464125*V100,0)</f>
        <v>32</v>
      </c>
      <c r="I100" s="18">
        <f>ROUND(398345/464125*W100,0)</f>
        <v>18</v>
      </c>
      <c r="J100" s="18">
        <f>ROUND(398345/464125*X100,0)</f>
        <v>6</v>
      </c>
      <c r="K100" s="18">
        <f>ROUND(398345/464125*Y100,0)</f>
        <v>0</v>
      </c>
      <c r="O100" s="9">
        <v>2005</v>
      </c>
      <c r="P100" s="3" t="s">
        <v>1604</v>
      </c>
      <c r="Q100" s="4">
        <v>395</v>
      </c>
      <c r="R100" s="4">
        <v>143</v>
      </c>
      <c r="S100" s="4">
        <v>76</v>
      </c>
      <c r="T100" s="4">
        <v>64</v>
      </c>
      <c r="U100" s="4">
        <v>47</v>
      </c>
      <c r="V100" s="4">
        <v>37</v>
      </c>
      <c r="W100" s="4">
        <v>21</v>
      </c>
      <c r="X100" s="4">
        <v>7</v>
      </c>
      <c r="Y100" s="3"/>
      <c r="AC100" s="9">
        <v>2001</v>
      </c>
      <c r="AD100" s="9" t="s">
        <v>1571</v>
      </c>
      <c r="AE100" s="9">
        <v>8316</v>
      </c>
      <c r="AF100" s="9">
        <v>1021</v>
      </c>
      <c r="AG100" s="9">
        <v>1973</v>
      </c>
      <c r="AH100" s="9">
        <v>1634</v>
      </c>
      <c r="AI100" s="9">
        <v>1634</v>
      </c>
      <c r="AJ100" s="9">
        <v>1154</v>
      </c>
      <c r="AK100" s="9">
        <v>538</v>
      </c>
      <c r="AL100" s="9">
        <v>315</v>
      </c>
      <c r="AM100" s="9">
        <v>47</v>
      </c>
    </row>
    <row r="101" spans="1:39" x14ac:dyDescent="0.2">
      <c r="A101" s="9">
        <v>2004</v>
      </c>
      <c r="B101" s="3" t="s">
        <v>1605</v>
      </c>
      <c r="C101" s="19">
        <v>807</v>
      </c>
      <c r="D101" s="19">
        <v>92</v>
      </c>
      <c r="E101" s="19">
        <v>93</v>
      </c>
      <c r="F101" s="19">
        <v>162</v>
      </c>
      <c r="G101" s="19">
        <v>198</v>
      </c>
      <c r="H101" s="19">
        <v>127</v>
      </c>
      <c r="I101" s="19">
        <v>79</v>
      </c>
      <c r="J101" s="19">
        <v>53</v>
      </c>
      <c r="K101" s="19">
        <v>3</v>
      </c>
      <c r="O101" s="9">
        <v>2004</v>
      </c>
      <c r="P101" s="3" t="s">
        <v>1605</v>
      </c>
      <c r="Q101" s="19">
        <v>807</v>
      </c>
      <c r="R101" s="19">
        <v>92</v>
      </c>
      <c r="S101" s="19">
        <v>93</v>
      </c>
      <c r="T101" s="19">
        <v>162</v>
      </c>
      <c r="U101" s="19">
        <v>198</v>
      </c>
      <c r="V101" s="19">
        <v>127</v>
      </c>
      <c r="W101" s="19">
        <v>79</v>
      </c>
      <c r="X101" s="19">
        <v>53</v>
      </c>
      <c r="Y101" s="19">
        <v>3</v>
      </c>
      <c r="AC101" s="9">
        <v>2002</v>
      </c>
      <c r="AD101" s="9" t="s">
        <v>1571</v>
      </c>
      <c r="AE101" s="9">
        <v>7108</v>
      </c>
      <c r="AF101" s="9">
        <v>654</v>
      </c>
      <c r="AG101" s="9">
        <v>1576</v>
      </c>
      <c r="AH101" s="9">
        <v>1739</v>
      </c>
      <c r="AI101" s="9">
        <v>1738</v>
      </c>
      <c r="AJ101" s="9">
        <v>939</v>
      </c>
      <c r="AK101" s="9">
        <v>345</v>
      </c>
      <c r="AL101" s="9">
        <v>115</v>
      </c>
      <c r="AM101" s="9">
        <v>2</v>
      </c>
    </row>
    <row r="102" spans="1:39" x14ac:dyDescent="0.2">
      <c r="A102" s="9">
        <v>2004</v>
      </c>
      <c r="B102" s="20" t="s">
        <v>1574</v>
      </c>
      <c r="C102" s="19">
        <v>6731</v>
      </c>
      <c r="D102" s="19">
        <v>574</v>
      </c>
      <c r="E102" s="19">
        <v>1181</v>
      </c>
      <c r="F102" s="19">
        <v>1779</v>
      </c>
      <c r="G102" s="19">
        <v>1726</v>
      </c>
      <c r="H102" s="19">
        <v>980</v>
      </c>
      <c r="I102" s="19">
        <v>361</v>
      </c>
      <c r="J102" s="19">
        <v>127</v>
      </c>
      <c r="K102" s="19">
        <v>3</v>
      </c>
      <c r="O102" s="9">
        <v>2004</v>
      </c>
      <c r="P102" s="20" t="s">
        <v>1574</v>
      </c>
      <c r="Q102" s="19">
        <v>6731</v>
      </c>
      <c r="R102" s="19">
        <v>574</v>
      </c>
      <c r="S102" s="19">
        <v>1181</v>
      </c>
      <c r="T102" s="19">
        <v>1779</v>
      </c>
      <c r="U102" s="19">
        <v>1726</v>
      </c>
      <c r="V102" s="19">
        <v>980</v>
      </c>
      <c r="W102" s="19">
        <v>361</v>
      </c>
      <c r="X102" s="19">
        <v>127</v>
      </c>
      <c r="Y102" s="19">
        <v>3</v>
      </c>
      <c r="AC102" s="9">
        <v>2003</v>
      </c>
      <c r="AD102" s="9" t="s">
        <v>1571</v>
      </c>
      <c r="AE102" s="9">
        <v>7262</v>
      </c>
      <c r="AF102" s="9">
        <v>549</v>
      </c>
      <c r="AG102" s="9">
        <v>1418</v>
      </c>
      <c r="AH102" s="9">
        <v>1830</v>
      </c>
      <c r="AI102" s="9">
        <v>1829</v>
      </c>
      <c r="AJ102" s="9">
        <v>1003</v>
      </c>
      <c r="AK102" s="9">
        <v>460</v>
      </c>
      <c r="AL102" s="9">
        <v>171</v>
      </c>
      <c r="AM102" s="9">
        <v>2</v>
      </c>
    </row>
    <row r="103" spans="1:39" x14ac:dyDescent="0.2">
      <c r="A103" s="9">
        <v>2004</v>
      </c>
      <c r="B103" s="20" t="s">
        <v>1577</v>
      </c>
      <c r="C103" s="19">
        <v>4632</v>
      </c>
      <c r="D103" s="19">
        <v>213</v>
      </c>
      <c r="E103" s="19">
        <v>988</v>
      </c>
      <c r="F103" s="19">
        <v>1374</v>
      </c>
      <c r="G103" s="19">
        <v>1030</v>
      </c>
      <c r="H103" s="19">
        <v>568</v>
      </c>
      <c r="I103" s="19">
        <v>306</v>
      </c>
      <c r="J103" s="19">
        <v>153</v>
      </c>
      <c r="K103" s="20"/>
      <c r="O103" s="9">
        <v>2004</v>
      </c>
      <c r="P103" s="20" t="s">
        <v>1577</v>
      </c>
      <c r="Q103" s="19">
        <v>4632</v>
      </c>
      <c r="R103" s="19">
        <v>213</v>
      </c>
      <c r="S103" s="19">
        <v>988</v>
      </c>
      <c r="T103" s="19">
        <v>1374</v>
      </c>
      <c r="U103" s="19">
        <v>1030</v>
      </c>
      <c r="V103" s="19">
        <v>568</v>
      </c>
      <c r="W103" s="19">
        <v>306</v>
      </c>
      <c r="X103" s="19">
        <v>153</v>
      </c>
      <c r="Y103" s="20"/>
      <c r="AC103" s="9">
        <v>2004</v>
      </c>
      <c r="AD103" s="9" t="s">
        <v>1571</v>
      </c>
      <c r="AE103" s="9">
        <v>7431</v>
      </c>
      <c r="AF103" s="9">
        <v>579</v>
      </c>
      <c r="AG103" s="9">
        <v>1114</v>
      </c>
      <c r="AH103" s="9">
        <v>2374</v>
      </c>
      <c r="AI103" s="9">
        <v>1521</v>
      </c>
      <c r="AJ103" s="9">
        <v>1051</v>
      </c>
      <c r="AK103" s="9">
        <v>570</v>
      </c>
      <c r="AL103" s="9">
        <v>219</v>
      </c>
      <c r="AM103" s="9">
        <v>3</v>
      </c>
    </row>
    <row r="104" spans="1:39" x14ac:dyDescent="0.2">
      <c r="A104" s="9">
        <v>2004</v>
      </c>
      <c r="B104" s="20" t="s">
        <v>1578</v>
      </c>
      <c r="C104" s="19">
        <v>24446</v>
      </c>
      <c r="D104" s="19">
        <v>3358</v>
      </c>
      <c r="E104" s="19">
        <v>5334</v>
      </c>
      <c r="F104" s="19">
        <v>5444</v>
      </c>
      <c r="G104" s="19">
        <v>4832</v>
      </c>
      <c r="H104" s="19">
        <v>3963</v>
      </c>
      <c r="I104" s="19">
        <v>1340</v>
      </c>
      <c r="J104" s="19">
        <v>174</v>
      </c>
      <c r="K104" s="19">
        <v>1</v>
      </c>
      <c r="O104" s="9">
        <v>2004</v>
      </c>
      <c r="P104" s="20" t="s">
        <v>1578</v>
      </c>
      <c r="Q104" s="19">
        <v>24446</v>
      </c>
      <c r="R104" s="19">
        <v>3358</v>
      </c>
      <c r="S104" s="19">
        <v>5334</v>
      </c>
      <c r="T104" s="19">
        <v>5444</v>
      </c>
      <c r="U104" s="19">
        <v>4832</v>
      </c>
      <c r="V104" s="19">
        <v>3963</v>
      </c>
      <c r="W104" s="19">
        <v>1340</v>
      </c>
      <c r="X104" s="19">
        <v>174</v>
      </c>
      <c r="Y104" s="19">
        <v>1</v>
      </c>
      <c r="AC104" s="9">
        <v>2005</v>
      </c>
      <c r="AD104" s="9" t="s">
        <v>1571</v>
      </c>
      <c r="AE104" s="9">
        <v>8789</v>
      </c>
      <c r="AF104" s="9">
        <v>1131</v>
      </c>
      <c r="AG104" s="9">
        <v>1208</v>
      </c>
      <c r="AH104" s="9">
        <v>2095</v>
      </c>
      <c r="AI104" s="9">
        <v>2005</v>
      </c>
      <c r="AJ104" s="9">
        <v>1195</v>
      </c>
      <c r="AK104" s="9">
        <v>830</v>
      </c>
      <c r="AL104" s="9">
        <v>299</v>
      </c>
      <c r="AM104" s="9">
        <v>26</v>
      </c>
    </row>
    <row r="105" spans="1:39" x14ac:dyDescent="0.2">
      <c r="A105" s="9">
        <v>2004</v>
      </c>
      <c r="B105" s="20" t="s">
        <v>1579</v>
      </c>
      <c r="C105" s="19">
        <v>11614</v>
      </c>
      <c r="D105" s="19">
        <v>1664</v>
      </c>
      <c r="E105" s="19">
        <v>1784</v>
      </c>
      <c r="F105" s="19">
        <v>3186</v>
      </c>
      <c r="G105" s="19">
        <v>2473</v>
      </c>
      <c r="H105" s="19">
        <v>1735</v>
      </c>
      <c r="I105" s="19">
        <v>643</v>
      </c>
      <c r="J105" s="19">
        <v>128</v>
      </c>
      <c r="K105" s="19">
        <v>1</v>
      </c>
      <c r="O105" s="9">
        <v>2004</v>
      </c>
      <c r="P105" s="20" t="s">
        <v>1579</v>
      </c>
      <c r="Q105" s="19">
        <v>11614</v>
      </c>
      <c r="R105" s="19">
        <v>1664</v>
      </c>
      <c r="S105" s="19">
        <v>1784</v>
      </c>
      <c r="T105" s="19">
        <v>3186</v>
      </c>
      <c r="U105" s="19">
        <v>2473</v>
      </c>
      <c r="V105" s="19">
        <v>1735</v>
      </c>
      <c r="W105" s="19">
        <v>643</v>
      </c>
      <c r="X105" s="19">
        <v>128</v>
      </c>
      <c r="Y105" s="19">
        <v>1</v>
      </c>
      <c r="AC105" s="9">
        <v>2006</v>
      </c>
      <c r="AD105" s="9" t="s">
        <v>1571</v>
      </c>
      <c r="AE105" s="9">
        <v>8033</v>
      </c>
      <c r="AF105" s="9">
        <v>1161</v>
      </c>
      <c r="AG105" s="9">
        <v>1035</v>
      </c>
      <c r="AH105" s="9">
        <v>1602</v>
      </c>
      <c r="AI105" s="9">
        <v>1879</v>
      </c>
      <c r="AJ105" s="9">
        <v>1150</v>
      </c>
      <c r="AK105" s="9">
        <v>846</v>
      </c>
      <c r="AL105" s="9">
        <v>346</v>
      </c>
      <c r="AM105" s="9">
        <v>14</v>
      </c>
    </row>
    <row r="106" spans="1:39" x14ac:dyDescent="0.2">
      <c r="A106" s="9">
        <v>2004</v>
      </c>
      <c r="B106" s="20" t="s">
        <v>1573</v>
      </c>
      <c r="C106" s="19">
        <v>10866</v>
      </c>
      <c r="D106" s="19">
        <v>2466</v>
      </c>
      <c r="E106" s="19">
        <v>2840</v>
      </c>
      <c r="F106" s="19">
        <v>2554</v>
      </c>
      <c r="G106" s="19">
        <v>1878</v>
      </c>
      <c r="H106" s="19">
        <v>843</v>
      </c>
      <c r="I106" s="19">
        <v>233</v>
      </c>
      <c r="J106" s="19">
        <v>52</v>
      </c>
      <c r="K106" s="20"/>
      <c r="O106" s="9">
        <v>2004</v>
      </c>
      <c r="P106" s="20" t="s">
        <v>1573</v>
      </c>
      <c r="Q106" s="19">
        <v>10866</v>
      </c>
      <c r="R106" s="19">
        <v>2466</v>
      </c>
      <c r="S106" s="19">
        <v>2840</v>
      </c>
      <c r="T106" s="19">
        <v>2554</v>
      </c>
      <c r="U106" s="19">
        <v>1878</v>
      </c>
      <c r="V106" s="19">
        <v>843</v>
      </c>
      <c r="W106" s="19">
        <v>233</v>
      </c>
      <c r="X106" s="19">
        <v>52</v>
      </c>
      <c r="Y106" s="20"/>
      <c r="AC106" s="9">
        <v>2007</v>
      </c>
      <c r="AD106" s="9" t="s">
        <v>1571</v>
      </c>
      <c r="AE106" s="9">
        <v>6319</v>
      </c>
      <c r="AF106" s="9">
        <v>631</v>
      </c>
      <c r="AG106" s="9">
        <v>506</v>
      </c>
      <c r="AH106" s="9">
        <v>1191</v>
      </c>
      <c r="AI106" s="9">
        <v>2074</v>
      </c>
      <c r="AJ106" s="9">
        <v>833</v>
      </c>
      <c r="AK106" s="9">
        <v>737</v>
      </c>
      <c r="AL106" s="9">
        <v>344</v>
      </c>
      <c r="AM106" s="9">
        <v>3</v>
      </c>
    </row>
    <row r="107" spans="1:39" x14ac:dyDescent="0.2">
      <c r="A107" s="9">
        <v>2004</v>
      </c>
      <c r="B107" s="20" t="s">
        <v>1580</v>
      </c>
      <c r="C107" s="19">
        <v>20988</v>
      </c>
      <c r="D107" s="19">
        <v>3210</v>
      </c>
      <c r="E107" s="19">
        <v>2925</v>
      </c>
      <c r="F107" s="19">
        <v>4085</v>
      </c>
      <c r="G107" s="19">
        <v>5448</v>
      </c>
      <c r="H107" s="19">
        <v>2780</v>
      </c>
      <c r="I107" s="19">
        <v>1658</v>
      </c>
      <c r="J107" s="19">
        <v>880</v>
      </c>
      <c r="K107" s="19">
        <v>2</v>
      </c>
      <c r="O107" s="9">
        <v>2004</v>
      </c>
      <c r="P107" s="20" t="s">
        <v>1580</v>
      </c>
      <c r="Q107" s="19">
        <v>20988</v>
      </c>
      <c r="R107" s="19">
        <v>3210</v>
      </c>
      <c r="S107" s="19">
        <v>2925</v>
      </c>
      <c r="T107" s="19">
        <v>4085</v>
      </c>
      <c r="U107" s="19">
        <v>5448</v>
      </c>
      <c r="V107" s="19">
        <v>2780</v>
      </c>
      <c r="W107" s="19">
        <v>1658</v>
      </c>
      <c r="X107" s="19">
        <v>880</v>
      </c>
      <c r="Y107" s="19">
        <v>2</v>
      </c>
      <c r="AC107" s="9">
        <v>1996</v>
      </c>
      <c r="AD107" s="9" t="s">
        <v>1572</v>
      </c>
      <c r="AE107" s="9">
        <v>12564</v>
      </c>
      <c r="AF107" s="9">
        <v>4898</v>
      </c>
      <c r="AG107" s="9">
        <v>3442</v>
      </c>
      <c r="AH107" s="9">
        <v>1367</v>
      </c>
      <c r="AI107" s="9">
        <v>1366</v>
      </c>
      <c r="AJ107" s="9">
        <v>892</v>
      </c>
      <c r="AK107" s="9">
        <v>264</v>
      </c>
      <c r="AL107" s="9">
        <v>318</v>
      </c>
      <c r="AM107" s="9">
        <v>17</v>
      </c>
    </row>
    <row r="108" spans="1:39" x14ac:dyDescent="0.2">
      <c r="A108" s="9">
        <v>2004</v>
      </c>
      <c r="B108" s="20" t="s">
        <v>1575</v>
      </c>
      <c r="C108" s="19">
        <v>11950</v>
      </c>
      <c r="D108" s="19">
        <v>1519</v>
      </c>
      <c r="E108" s="19">
        <v>1856</v>
      </c>
      <c r="F108" s="19">
        <v>3029</v>
      </c>
      <c r="G108" s="19">
        <v>2692</v>
      </c>
      <c r="H108" s="19">
        <v>1797</v>
      </c>
      <c r="I108" s="19">
        <v>805</v>
      </c>
      <c r="J108" s="19">
        <v>252</v>
      </c>
      <c r="K108" s="20"/>
      <c r="O108" s="9">
        <v>2004</v>
      </c>
      <c r="P108" s="20" t="s">
        <v>1575</v>
      </c>
      <c r="Q108" s="19">
        <v>11950</v>
      </c>
      <c r="R108" s="19">
        <v>1519</v>
      </c>
      <c r="S108" s="19">
        <v>1856</v>
      </c>
      <c r="T108" s="19">
        <v>3029</v>
      </c>
      <c r="U108" s="19">
        <v>2692</v>
      </c>
      <c r="V108" s="19">
        <v>1797</v>
      </c>
      <c r="W108" s="19">
        <v>805</v>
      </c>
      <c r="X108" s="19">
        <v>252</v>
      </c>
      <c r="Y108" s="20"/>
      <c r="AC108" s="9">
        <v>2000</v>
      </c>
      <c r="AD108" s="9" t="s">
        <v>1572</v>
      </c>
      <c r="AE108" s="9">
        <v>12074</v>
      </c>
      <c r="AF108" s="9">
        <v>2240</v>
      </c>
      <c r="AG108" s="9">
        <v>3465</v>
      </c>
      <c r="AH108" s="9">
        <v>2375</v>
      </c>
      <c r="AI108" s="9">
        <v>2375</v>
      </c>
      <c r="AJ108" s="9">
        <v>982</v>
      </c>
      <c r="AK108" s="9">
        <v>290</v>
      </c>
      <c r="AL108" s="9">
        <v>347</v>
      </c>
    </row>
    <row r="109" spans="1:39" x14ac:dyDescent="0.2">
      <c r="A109" s="9">
        <v>2004</v>
      </c>
      <c r="B109" s="20" t="s">
        <v>1581</v>
      </c>
      <c r="C109" s="19">
        <v>12900</v>
      </c>
      <c r="D109" s="19">
        <v>2054</v>
      </c>
      <c r="E109" s="19">
        <v>1665</v>
      </c>
      <c r="F109" s="19">
        <v>2993</v>
      </c>
      <c r="G109" s="19">
        <v>2742</v>
      </c>
      <c r="H109" s="19">
        <v>2192</v>
      </c>
      <c r="I109" s="19">
        <v>953</v>
      </c>
      <c r="J109" s="19">
        <v>299</v>
      </c>
      <c r="K109" s="19">
        <v>2</v>
      </c>
      <c r="O109" s="9">
        <v>2004</v>
      </c>
      <c r="P109" s="20" t="s">
        <v>1581</v>
      </c>
      <c r="Q109" s="19">
        <v>12900</v>
      </c>
      <c r="R109" s="19">
        <v>2054</v>
      </c>
      <c r="S109" s="19">
        <v>1665</v>
      </c>
      <c r="T109" s="19">
        <v>2993</v>
      </c>
      <c r="U109" s="19">
        <v>2742</v>
      </c>
      <c r="V109" s="19">
        <v>2192</v>
      </c>
      <c r="W109" s="19">
        <v>953</v>
      </c>
      <c r="X109" s="19">
        <v>299</v>
      </c>
      <c r="Y109" s="19">
        <v>2</v>
      </c>
      <c r="AC109" s="9">
        <v>2001</v>
      </c>
      <c r="AD109" s="9" t="s">
        <v>1572</v>
      </c>
      <c r="AE109" s="9">
        <v>12553</v>
      </c>
      <c r="AF109" s="9">
        <v>2648</v>
      </c>
      <c r="AG109" s="9">
        <v>3410</v>
      </c>
      <c r="AH109" s="9">
        <v>2750</v>
      </c>
      <c r="AI109" s="9">
        <v>2749</v>
      </c>
      <c r="AJ109" s="9">
        <v>722</v>
      </c>
      <c r="AK109" s="9">
        <v>215</v>
      </c>
      <c r="AL109" s="9">
        <v>59</v>
      </c>
    </row>
    <row r="110" spans="1:39" x14ac:dyDescent="0.2">
      <c r="A110" s="9">
        <v>2004</v>
      </c>
      <c r="B110" s="20" t="s">
        <v>1571</v>
      </c>
      <c r="C110" s="19">
        <v>7431</v>
      </c>
      <c r="D110" s="19">
        <v>579</v>
      </c>
      <c r="E110" s="19">
        <v>1114</v>
      </c>
      <c r="F110" s="19">
        <v>2374</v>
      </c>
      <c r="G110" s="19">
        <v>1521</v>
      </c>
      <c r="H110" s="19">
        <v>1051</v>
      </c>
      <c r="I110" s="19">
        <v>570</v>
      </c>
      <c r="J110" s="19">
        <v>219</v>
      </c>
      <c r="K110" s="19">
        <v>3</v>
      </c>
      <c r="O110" s="9">
        <v>2004</v>
      </c>
      <c r="P110" s="20" t="s">
        <v>1571</v>
      </c>
      <c r="Q110" s="19">
        <v>7431</v>
      </c>
      <c r="R110" s="19">
        <v>579</v>
      </c>
      <c r="S110" s="19">
        <v>1114</v>
      </c>
      <c r="T110" s="19">
        <v>2374</v>
      </c>
      <c r="U110" s="19">
        <v>1521</v>
      </c>
      <c r="V110" s="19">
        <v>1051</v>
      </c>
      <c r="W110" s="19">
        <v>570</v>
      </c>
      <c r="X110" s="19">
        <v>219</v>
      </c>
      <c r="Y110" s="19">
        <v>3</v>
      </c>
      <c r="AC110" s="9">
        <v>2002</v>
      </c>
      <c r="AD110" s="9" t="s">
        <v>1572</v>
      </c>
      <c r="AE110" s="9">
        <v>11519</v>
      </c>
      <c r="AF110" s="9">
        <v>1858</v>
      </c>
      <c r="AG110" s="9">
        <v>2695</v>
      </c>
      <c r="AH110" s="9">
        <v>2955</v>
      </c>
      <c r="AI110" s="9">
        <v>2955</v>
      </c>
      <c r="AJ110" s="9">
        <v>831</v>
      </c>
      <c r="AK110" s="9">
        <v>192</v>
      </c>
      <c r="AL110" s="9">
        <v>33</v>
      </c>
    </row>
    <row r="111" spans="1:39" x14ac:dyDescent="0.2">
      <c r="A111" s="9">
        <v>2004</v>
      </c>
      <c r="B111" s="20" t="s">
        <v>1582</v>
      </c>
      <c r="C111" s="19">
        <v>19318</v>
      </c>
      <c r="D111" s="19">
        <v>2343</v>
      </c>
      <c r="E111" s="19">
        <v>3479</v>
      </c>
      <c r="F111" s="19">
        <v>5292</v>
      </c>
      <c r="G111" s="19">
        <v>3535</v>
      </c>
      <c r="H111" s="19">
        <v>2412</v>
      </c>
      <c r="I111" s="19">
        <v>1387</v>
      </c>
      <c r="J111" s="19">
        <v>870</v>
      </c>
      <c r="K111" s="20"/>
      <c r="O111" s="9">
        <v>2004</v>
      </c>
      <c r="P111" s="20" t="s">
        <v>1582</v>
      </c>
      <c r="Q111" s="19">
        <v>19318</v>
      </c>
      <c r="R111" s="19">
        <v>2343</v>
      </c>
      <c r="S111" s="19">
        <v>3479</v>
      </c>
      <c r="T111" s="19">
        <v>5292</v>
      </c>
      <c r="U111" s="19">
        <v>3535</v>
      </c>
      <c r="V111" s="19">
        <v>2412</v>
      </c>
      <c r="W111" s="19">
        <v>1387</v>
      </c>
      <c r="X111" s="19">
        <v>870</v>
      </c>
      <c r="Y111" s="20"/>
      <c r="AC111" s="9">
        <v>2003</v>
      </c>
      <c r="AD111" s="9" t="s">
        <v>1572</v>
      </c>
      <c r="AE111" s="9">
        <v>11311</v>
      </c>
      <c r="AF111" s="9">
        <v>1439</v>
      </c>
      <c r="AG111" s="9">
        <v>2425</v>
      </c>
      <c r="AH111" s="9">
        <v>3025</v>
      </c>
      <c r="AI111" s="9">
        <v>3025</v>
      </c>
      <c r="AJ111" s="9">
        <v>1094</v>
      </c>
      <c r="AK111" s="9">
        <v>238</v>
      </c>
      <c r="AL111" s="9">
        <v>65</v>
      </c>
    </row>
    <row r="112" spans="1:39" x14ac:dyDescent="0.2">
      <c r="A112" s="9">
        <v>2004</v>
      </c>
      <c r="B112" s="20" t="s">
        <v>1583</v>
      </c>
      <c r="C112" s="19">
        <v>14966</v>
      </c>
      <c r="D112" s="19">
        <v>1737</v>
      </c>
      <c r="E112" s="19">
        <v>3280</v>
      </c>
      <c r="F112" s="19">
        <v>4209</v>
      </c>
      <c r="G112" s="19">
        <v>3192</v>
      </c>
      <c r="H112" s="19">
        <v>1502</v>
      </c>
      <c r="I112" s="19">
        <v>604</v>
      </c>
      <c r="J112" s="19">
        <v>442</v>
      </c>
      <c r="K112" s="20"/>
      <c r="O112" s="9">
        <v>2004</v>
      </c>
      <c r="P112" s="20" t="s">
        <v>1583</v>
      </c>
      <c r="Q112" s="19">
        <v>14966</v>
      </c>
      <c r="R112" s="19">
        <v>1737</v>
      </c>
      <c r="S112" s="19">
        <v>3280</v>
      </c>
      <c r="T112" s="19">
        <v>4209</v>
      </c>
      <c r="U112" s="19">
        <v>3192</v>
      </c>
      <c r="V112" s="19">
        <v>1502</v>
      </c>
      <c r="W112" s="19">
        <v>604</v>
      </c>
      <c r="X112" s="19">
        <v>442</v>
      </c>
      <c r="Y112" s="20"/>
      <c r="AC112" s="9">
        <v>2004</v>
      </c>
      <c r="AD112" s="9" t="s">
        <v>1572</v>
      </c>
      <c r="AE112" s="9">
        <v>11543</v>
      </c>
      <c r="AF112" s="9">
        <v>1317</v>
      </c>
      <c r="AG112" s="9">
        <v>2060</v>
      </c>
      <c r="AH112" s="9">
        <v>3906</v>
      </c>
      <c r="AI112" s="9">
        <v>2384</v>
      </c>
      <c r="AJ112" s="9">
        <v>1424</v>
      </c>
      <c r="AK112" s="9">
        <v>340</v>
      </c>
      <c r="AL112" s="9">
        <v>110</v>
      </c>
      <c r="AM112" s="9">
        <v>2</v>
      </c>
    </row>
    <row r="113" spans="1:39" x14ac:dyDescent="0.2">
      <c r="A113" s="9">
        <v>2004</v>
      </c>
      <c r="B113" s="20" t="s">
        <v>1584</v>
      </c>
      <c r="C113" s="19">
        <v>14561</v>
      </c>
      <c r="D113" s="19">
        <v>1957</v>
      </c>
      <c r="E113" s="19">
        <v>2752</v>
      </c>
      <c r="F113" s="19">
        <v>3132</v>
      </c>
      <c r="G113" s="19">
        <v>2436</v>
      </c>
      <c r="H113" s="19">
        <v>2927</v>
      </c>
      <c r="I113" s="19">
        <v>996</v>
      </c>
      <c r="J113" s="19">
        <v>360</v>
      </c>
      <c r="K113" s="19">
        <v>1</v>
      </c>
      <c r="O113" s="9">
        <v>2004</v>
      </c>
      <c r="P113" s="20" t="s">
        <v>1584</v>
      </c>
      <c r="Q113" s="19">
        <v>14561</v>
      </c>
      <c r="R113" s="19">
        <v>1957</v>
      </c>
      <c r="S113" s="19">
        <v>2752</v>
      </c>
      <c r="T113" s="19">
        <v>3132</v>
      </c>
      <c r="U113" s="19">
        <v>2436</v>
      </c>
      <c r="V113" s="19">
        <v>2927</v>
      </c>
      <c r="W113" s="19">
        <v>996</v>
      </c>
      <c r="X113" s="19">
        <v>360</v>
      </c>
      <c r="Y113" s="19">
        <v>1</v>
      </c>
      <c r="AC113" s="9">
        <v>2005</v>
      </c>
      <c r="AD113" s="9" t="s">
        <v>1572</v>
      </c>
      <c r="AE113" s="9">
        <v>10671</v>
      </c>
      <c r="AF113" s="9">
        <v>1186</v>
      </c>
      <c r="AG113" s="9">
        <v>1771</v>
      </c>
      <c r="AH113" s="9">
        <v>3090</v>
      </c>
      <c r="AI113" s="9">
        <v>2734</v>
      </c>
      <c r="AJ113" s="9">
        <v>1381</v>
      </c>
      <c r="AK113" s="9">
        <v>362</v>
      </c>
      <c r="AL113" s="9">
        <v>138</v>
      </c>
      <c r="AM113" s="9">
        <v>9</v>
      </c>
    </row>
    <row r="114" spans="1:39" x14ac:dyDescent="0.2">
      <c r="A114" s="9">
        <v>2004</v>
      </c>
      <c r="B114" s="20" t="s">
        <v>1585</v>
      </c>
      <c r="C114" s="19">
        <v>9670</v>
      </c>
      <c r="D114" s="19">
        <v>1142</v>
      </c>
      <c r="E114" s="19">
        <v>1708</v>
      </c>
      <c r="F114" s="19">
        <v>3248</v>
      </c>
      <c r="G114" s="19">
        <v>2237</v>
      </c>
      <c r="H114" s="19">
        <v>882</v>
      </c>
      <c r="I114" s="19">
        <v>282</v>
      </c>
      <c r="J114" s="19">
        <v>171</v>
      </c>
      <c r="K114" s="20"/>
      <c r="O114" s="9">
        <v>2004</v>
      </c>
      <c r="P114" s="20" t="s">
        <v>1585</v>
      </c>
      <c r="Q114" s="19">
        <v>9670</v>
      </c>
      <c r="R114" s="19">
        <v>1142</v>
      </c>
      <c r="S114" s="19">
        <v>1708</v>
      </c>
      <c r="T114" s="19">
        <v>3248</v>
      </c>
      <c r="U114" s="19">
        <v>2237</v>
      </c>
      <c r="V114" s="19">
        <v>882</v>
      </c>
      <c r="W114" s="19">
        <v>282</v>
      </c>
      <c r="X114" s="19">
        <v>171</v>
      </c>
      <c r="Y114" s="20"/>
      <c r="AC114" s="9">
        <v>2006</v>
      </c>
      <c r="AD114" s="9" t="s">
        <v>1572</v>
      </c>
      <c r="AE114" s="9">
        <v>10861</v>
      </c>
      <c r="AF114" s="9">
        <v>1161</v>
      </c>
      <c r="AG114" s="9">
        <v>1596</v>
      </c>
      <c r="AH114" s="9">
        <v>2763</v>
      </c>
      <c r="AI114" s="9">
        <v>3215</v>
      </c>
      <c r="AJ114" s="9">
        <v>1465</v>
      </c>
      <c r="AK114" s="9">
        <v>473</v>
      </c>
      <c r="AL114" s="9">
        <v>178</v>
      </c>
      <c r="AM114" s="9">
        <v>10</v>
      </c>
    </row>
    <row r="115" spans="1:39" x14ac:dyDescent="0.2">
      <c r="A115" s="9">
        <v>2004</v>
      </c>
      <c r="B115" s="20" t="s">
        <v>1586</v>
      </c>
      <c r="C115" s="19">
        <v>11150</v>
      </c>
      <c r="D115" s="19">
        <v>1414</v>
      </c>
      <c r="E115" s="19">
        <v>2055</v>
      </c>
      <c r="F115" s="19">
        <v>3422</v>
      </c>
      <c r="G115" s="19">
        <v>2461</v>
      </c>
      <c r="H115" s="19">
        <v>1292</v>
      </c>
      <c r="I115" s="19">
        <v>405</v>
      </c>
      <c r="J115" s="19">
        <v>100</v>
      </c>
      <c r="K115" s="19">
        <v>1</v>
      </c>
      <c r="O115" s="9">
        <v>2004</v>
      </c>
      <c r="P115" s="20" t="s">
        <v>1586</v>
      </c>
      <c r="Q115" s="19">
        <v>11150</v>
      </c>
      <c r="R115" s="19">
        <v>1414</v>
      </c>
      <c r="S115" s="19">
        <v>2055</v>
      </c>
      <c r="T115" s="19">
        <v>3422</v>
      </c>
      <c r="U115" s="19">
        <v>2461</v>
      </c>
      <c r="V115" s="19">
        <v>1292</v>
      </c>
      <c r="W115" s="19">
        <v>405</v>
      </c>
      <c r="X115" s="19">
        <v>100</v>
      </c>
      <c r="Y115" s="19">
        <v>1</v>
      </c>
      <c r="AC115" s="9">
        <v>2007</v>
      </c>
      <c r="AD115" s="9" t="s">
        <v>1572</v>
      </c>
      <c r="AE115" s="9">
        <v>11940</v>
      </c>
      <c r="AF115" s="9">
        <v>1084</v>
      </c>
      <c r="AG115" s="9">
        <v>1411</v>
      </c>
      <c r="AH115" s="9">
        <v>2643</v>
      </c>
      <c r="AI115" s="9">
        <v>4220</v>
      </c>
      <c r="AJ115" s="9">
        <v>1639</v>
      </c>
      <c r="AK115" s="9">
        <v>730</v>
      </c>
      <c r="AL115" s="9">
        <v>212</v>
      </c>
      <c r="AM115" s="9">
        <v>1</v>
      </c>
    </row>
    <row r="116" spans="1:39" x14ac:dyDescent="0.2">
      <c r="A116" s="9">
        <v>2004</v>
      </c>
      <c r="B116" s="20" t="s">
        <v>1587</v>
      </c>
      <c r="C116" s="19">
        <v>24354</v>
      </c>
      <c r="D116" s="19">
        <v>3219</v>
      </c>
      <c r="E116" s="19">
        <v>6164</v>
      </c>
      <c r="F116" s="19">
        <v>6110</v>
      </c>
      <c r="G116" s="19">
        <v>4738</v>
      </c>
      <c r="H116" s="19">
        <v>3397</v>
      </c>
      <c r="I116" s="19">
        <v>706</v>
      </c>
      <c r="J116" s="19">
        <v>19</v>
      </c>
      <c r="K116" s="19">
        <v>1</v>
      </c>
      <c r="O116" s="9">
        <v>2004</v>
      </c>
      <c r="P116" s="20" t="s">
        <v>1587</v>
      </c>
      <c r="Q116" s="19">
        <v>24354</v>
      </c>
      <c r="R116" s="19">
        <v>3219</v>
      </c>
      <c r="S116" s="19">
        <v>6164</v>
      </c>
      <c r="T116" s="19">
        <v>6110</v>
      </c>
      <c r="U116" s="19">
        <v>4738</v>
      </c>
      <c r="V116" s="19">
        <v>3397</v>
      </c>
      <c r="W116" s="19">
        <v>706</v>
      </c>
      <c r="X116" s="19">
        <v>19</v>
      </c>
      <c r="Y116" s="19">
        <v>1</v>
      </c>
      <c r="AC116" s="9">
        <v>1996</v>
      </c>
      <c r="AD116" s="9" t="s">
        <v>1573</v>
      </c>
      <c r="AE116" s="9">
        <v>11789</v>
      </c>
      <c r="AF116" s="9">
        <v>5020</v>
      </c>
      <c r="AG116" s="9">
        <v>2391</v>
      </c>
      <c r="AH116" s="9">
        <v>1670</v>
      </c>
      <c r="AI116" s="9">
        <v>1669</v>
      </c>
      <c r="AJ116" s="9">
        <v>638</v>
      </c>
      <c r="AK116" s="9">
        <v>189</v>
      </c>
      <c r="AL116" s="9">
        <v>212</v>
      </c>
    </row>
    <row r="117" spans="1:39" x14ac:dyDescent="0.2">
      <c r="A117" s="9">
        <v>2004</v>
      </c>
      <c r="B117" s="20" t="s">
        <v>1588</v>
      </c>
      <c r="C117" s="19">
        <v>21590</v>
      </c>
      <c r="D117" s="19">
        <v>3229</v>
      </c>
      <c r="E117" s="19">
        <v>5122</v>
      </c>
      <c r="F117" s="19">
        <v>6740</v>
      </c>
      <c r="G117" s="19">
        <v>4073</v>
      </c>
      <c r="H117" s="19">
        <v>2014</v>
      </c>
      <c r="I117" s="19">
        <v>387</v>
      </c>
      <c r="J117" s="19">
        <v>25</v>
      </c>
      <c r="K117" s="20"/>
      <c r="O117" s="9">
        <v>2004</v>
      </c>
      <c r="P117" s="20" t="s">
        <v>1588</v>
      </c>
      <c r="Q117" s="19">
        <v>21590</v>
      </c>
      <c r="R117" s="19">
        <v>3229</v>
      </c>
      <c r="S117" s="19">
        <v>5122</v>
      </c>
      <c r="T117" s="19">
        <v>6740</v>
      </c>
      <c r="U117" s="19">
        <v>4073</v>
      </c>
      <c r="V117" s="19">
        <v>2014</v>
      </c>
      <c r="W117" s="19">
        <v>387</v>
      </c>
      <c r="X117" s="19">
        <v>25</v>
      </c>
      <c r="Y117" s="20"/>
      <c r="AC117" s="9">
        <v>2000</v>
      </c>
      <c r="AD117" s="9" t="s">
        <v>1573</v>
      </c>
      <c r="AE117" s="9">
        <v>10959</v>
      </c>
      <c r="AF117" s="9">
        <v>3191</v>
      </c>
      <c r="AG117" s="9">
        <v>2899</v>
      </c>
      <c r="AH117" s="9">
        <v>2022</v>
      </c>
      <c r="AI117" s="9">
        <v>2022</v>
      </c>
      <c r="AJ117" s="9">
        <v>617</v>
      </c>
      <c r="AK117" s="9">
        <v>182</v>
      </c>
      <c r="AL117" s="9">
        <v>26</v>
      </c>
    </row>
    <row r="118" spans="1:39" x14ac:dyDescent="0.2">
      <c r="A118" s="9">
        <v>2004</v>
      </c>
      <c r="B118" s="20" t="s">
        <v>1589</v>
      </c>
      <c r="C118" s="19">
        <v>26140</v>
      </c>
      <c r="D118" s="19">
        <v>4180</v>
      </c>
      <c r="E118" s="19">
        <v>6729</v>
      </c>
      <c r="F118" s="19">
        <v>6221</v>
      </c>
      <c r="G118" s="19">
        <v>5680</v>
      </c>
      <c r="H118" s="19">
        <v>2401</v>
      </c>
      <c r="I118" s="19">
        <v>794</v>
      </c>
      <c r="J118" s="19">
        <v>133</v>
      </c>
      <c r="K118" s="19">
        <v>2</v>
      </c>
      <c r="O118" s="9">
        <v>2004</v>
      </c>
      <c r="P118" s="20" t="s">
        <v>1589</v>
      </c>
      <c r="Q118" s="19">
        <v>26140</v>
      </c>
      <c r="R118" s="19">
        <v>4180</v>
      </c>
      <c r="S118" s="19">
        <v>6729</v>
      </c>
      <c r="T118" s="19">
        <v>6221</v>
      </c>
      <c r="U118" s="19">
        <v>5680</v>
      </c>
      <c r="V118" s="19">
        <v>2401</v>
      </c>
      <c r="W118" s="19">
        <v>794</v>
      </c>
      <c r="X118" s="19">
        <v>133</v>
      </c>
      <c r="Y118" s="19">
        <v>2</v>
      </c>
      <c r="AC118" s="9">
        <v>2001</v>
      </c>
      <c r="AD118" s="9" t="s">
        <v>1573</v>
      </c>
      <c r="AE118" s="9">
        <v>15424</v>
      </c>
      <c r="AF118" s="9">
        <v>6295</v>
      </c>
      <c r="AG118" s="9">
        <v>3526</v>
      </c>
      <c r="AH118" s="9">
        <v>2258</v>
      </c>
      <c r="AI118" s="9">
        <v>2257</v>
      </c>
      <c r="AJ118" s="9">
        <v>829</v>
      </c>
      <c r="AK118" s="9">
        <v>232</v>
      </c>
      <c r="AL118" s="9">
        <v>27</v>
      </c>
    </row>
    <row r="119" spans="1:39" x14ac:dyDescent="0.2">
      <c r="A119" s="9">
        <v>2004</v>
      </c>
      <c r="B119" s="20" t="s">
        <v>1590</v>
      </c>
      <c r="C119" s="19">
        <v>19526</v>
      </c>
      <c r="D119" s="19">
        <v>3777</v>
      </c>
      <c r="E119" s="19">
        <v>4787</v>
      </c>
      <c r="F119" s="19">
        <v>4994</v>
      </c>
      <c r="G119" s="19">
        <v>3440</v>
      </c>
      <c r="H119" s="19">
        <v>2002</v>
      </c>
      <c r="I119" s="19">
        <v>452</v>
      </c>
      <c r="J119" s="19">
        <v>72</v>
      </c>
      <c r="K119" s="19">
        <v>2</v>
      </c>
      <c r="O119" s="9">
        <v>2004</v>
      </c>
      <c r="P119" s="20" t="s">
        <v>1590</v>
      </c>
      <c r="Q119" s="19">
        <v>19526</v>
      </c>
      <c r="R119" s="19">
        <v>3777</v>
      </c>
      <c r="S119" s="19">
        <v>4787</v>
      </c>
      <c r="T119" s="19">
        <v>4994</v>
      </c>
      <c r="U119" s="19">
        <v>3440</v>
      </c>
      <c r="V119" s="19">
        <v>2002</v>
      </c>
      <c r="W119" s="19">
        <v>452</v>
      </c>
      <c r="X119" s="19">
        <v>72</v>
      </c>
      <c r="Y119" s="19">
        <v>2</v>
      </c>
      <c r="AC119" s="9">
        <v>2002</v>
      </c>
      <c r="AD119" s="9" t="s">
        <v>1573</v>
      </c>
      <c r="AE119" s="9">
        <v>11413</v>
      </c>
      <c r="AF119" s="9">
        <v>3437</v>
      </c>
      <c r="AG119" s="9">
        <v>2777</v>
      </c>
      <c r="AH119" s="9">
        <v>2084</v>
      </c>
      <c r="AI119" s="9">
        <v>2083</v>
      </c>
      <c r="AJ119" s="9">
        <v>800</v>
      </c>
      <c r="AK119" s="9">
        <v>196</v>
      </c>
      <c r="AL119" s="9">
        <v>35</v>
      </c>
      <c r="AM119" s="9">
        <v>1</v>
      </c>
    </row>
    <row r="120" spans="1:39" x14ac:dyDescent="0.2">
      <c r="A120" s="9">
        <v>2004</v>
      </c>
      <c r="B120" s="20" t="s">
        <v>1591</v>
      </c>
      <c r="C120" s="19">
        <v>25787</v>
      </c>
      <c r="D120" s="19">
        <v>4203</v>
      </c>
      <c r="E120" s="19">
        <v>6601</v>
      </c>
      <c r="F120" s="19">
        <v>5718</v>
      </c>
      <c r="G120" s="19">
        <v>4916</v>
      </c>
      <c r="H120" s="19">
        <v>2941</v>
      </c>
      <c r="I120" s="19">
        <v>1066</v>
      </c>
      <c r="J120" s="19">
        <v>341</v>
      </c>
      <c r="K120" s="19">
        <v>1</v>
      </c>
      <c r="O120" s="9">
        <v>2004</v>
      </c>
      <c r="P120" s="20" t="s">
        <v>1591</v>
      </c>
      <c r="Q120" s="19">
        <v>25787</v>
      </c>
      <c r="R120" s="19">
        <v>4203</v>
      </c>
      <c r="S120" s="19">
        <v>6601</v>
      </c>
      <c r="T120" s="19">
        <v>5718</v>
      </c>
      <c r="U120" s="19">
        <v>4916</v>
      </c>
      <c r="V120" s="19">
        <v>2941</v>
      </c>
      <c r="W120" s="19">
        <v>1066</v>
      </c>
      <c r="X120" s="19">
        <v>341</v>
      </c>
      <c r="Y120" s="19">
        <v>1</v>
      </c>
      <c r="AC120" s="9">
        <v>2003</v>
      </c>
      <c r="AD120" s="9" t="s">
        <v>1573</v>
      </c>
      <c r="AE120" s="9">
        <v>11063</v>
      </c>
      <c r="AF120" s="9">
        <v>3237</v>
      </c>
      <c r="AG120" s="9">
        <v>2768</v>
      </c>
      <c r="AH120" s="9">
        <v>2030</v>
      </c>
      <c r="AI120" s="9">
        <v>2030</v>
      </c>
      <c r="AJ120" s="9">
        <v>760</v>
      </c>
      <c r="AK120" s="9">
        <v>203</v>
      </c>
      <c r="AL120" s="9">
        <v>34</v>
      </c>
      <c r="AM120" s="9">
        <v>1</v>
      </c>
    </row>
    <row r="121" spans="1:39" x14ac:dyDescent="0.2">
      <c r="A121" s="9">
        <v>2004</v>
      </c>
      <c r="B121" s="20" t="s">
        <v>1592</v>
      </c>
      <c r="C121" s="19">
        <v>11645</v>
      </c>
      <c r="D121" s="19">
        <v>1521</v>
      </c>
      <c r="E121" s="19">
        <v>2304</v>
      </c>
      <c r="F121" s="19">
        <v>3658</v>
      </c>
      <c r="G121" s="19">
        <v>2762</v>
      </c>
      <c r="H121" s="19">
        <v>1093</v>
      </c>
      <c r="I121" s="19">
        <v>233</v>
      </c>
      <c r="J121" s="19">
        <v>74</v>
      </c>
      <c r="K121" s="20"/>
      <c r="O121" s="9">
        <v>2004</v>
      </c>
      <c r="P121" s="20" t="s">
        <v>1592</v>
      </c>
      <c r="Q121" s="19">
        <v>11645</v>
      </c>
      <c r="R121" s="19">
        <v>1521</v>
      </c>
      <c r="S121" s="19">
        <v>2304</v>
      </c>
      <c r="T121" s="19">
        <v>3658</v>
      </c>
      <c r="U121" s="19">
        <v>2762</v>
      </c>
      <c r="V121" s="19">
        <v>1093</v>
      </c>
      <c r="W121" s="19">
        <v>233</v>
      </c>
      <c r="X121" s="19">
        <v>74</v>
      </c>
      <c r="Y121" s="20"/>
      <c r="AC121" s="9">
        <v>2004</v>
      </c>
      <c r="AD121" s="9" t="s">
        <v>1573</v>
      </c>
      <c r="AE121" s="9">
        <v>10866</v>
      </c>
      <c r="AF121" s="9">
        <v>2466</v>
      </c>
      <c r="AG121" s="9">
        <v>2840</v>
      </c>
      <c r="AH121" s="9">
        <v>2554</v>
      </c>
      <c r="AI121" s="9">
        <v>1878</v>
      </c>
      <c r="AJ121" s="9">
        <v>843</v>
      </c>
      <c r="AK121" s="9">
        <v>233</v>
      </c>
      <c r="AL121" s="9">
        <v>52</v>
      </c>
    </row>
    <row r="122" spans="1:39" x14ac:dyDescent="0.2">
      <c r="A122" s="9">
        <v>2004</v>
      </c>
      <c r="B122" s="20" t="s">
        <v>1593</v>
      </c>
      <c r="C122" s="19">
        <v>2269</v>
      </c>
      <c r="D122" s="19">
        <v>346</v>
      </c>
      <c r="E122" s="19">
        <v>291</v>
      </c>
      <c r="F122" s="19">
        <v>465</v>
      </c>
      <c r="G122" s="19">
        <v>566</v>
      </c>
      <c r="H122" s="19">
        <v>402</v>
      </c>
      <c r="I122" s="19">
        <v>126</v>
      </c>
      <c r="J122" s="19">
        <v>73</v>
      </c>
      <c r="K122" s="20"/>
      <c r="O122" s="9">
        <v>2004</v>
      </c>
      <c r="P122" s="20" t="s">
        <v>1593</v>
      </c>
      <c r="Q122" s="19">
        <v>2269</v>
      </c>
      <c r="R122" s="19">
        <v>346</v>
      </c>
      <c r="S122" s="19">
        <v>291</v>
      </c>
      <c r="T122" s="19">
        <v>465</v>
      </c>
      <c r="U122" s="19">
        <v>566</v>
      </c>
      <c r="V122" s="19">
        <v>402</v>
      </c>
      <c r="W122" s="19">
        <v>126</v>
      </c>
      <c r="X122" s="19">
        <v>73</v>
      </c>
      <c r="Y122" s="20"/>
      <c r="AC122" s="9">
        <v>2005</v>
      </c>
      <c r="AD122" s="9" t="s">
        <v>1573</v>
      </c>
      <c r="AE122" s="9">
        <v>11119</v>
      </c>
      <c r="AF122" s="9">
        <v>2465</v>
      </c>
      <c r="AG122" s="9">
        <v>2934</v>
      </c>
      <c r="AH122" s="9">
        <v>2499</v>
      </c>
      <c r="AI122" s="9">
        <v>1950</v>
      </c>
      <c r="AJ122" s="9">
        <v>913</v>
      </c>
      <c r="AK122" s="9">
        <v>277</v>
      </c>
      <c r="AL122" s="9">
        <v>76</v>
      </c>
      <c r="AM122" s="9">
        <v>5</v>
      </c>
    </row>
    <row r="123" spans="1:39" x14ac:dyDescent="0.2">
      <c r="A123" s="9">
        <v>2004</v>
      </c>
      <c r="B123" s="20" t="s">
        <v>1594</v>
      </c>
      <c r="C123" s="19">
        <v>6396</v>
      </c>
      <c r="D123" s="19">
        <v>1006</v>
      </c>
      <c r="E123" s="19">
        <v>1123</v>
      </c>
      <c r="F123" s="19">
        <v>1533</v>
      </c>
      <c r="G123" s="19">
        <v>1148</v>
      </c>
      <c r="H123" s="19">
        <v>928</v>
      </c>
      <c r="I123" s="19">
        <v>412</v>
      </c>
      <c r="J123" s="19">
        <v>242</v>
      </c>
      <c r="K123" s="19">
        <v>4</v>
      </c>
      <c r="O123" s="9">
        <v>2004</v>
      </c>
      <c r="P123" s="20" t="s">
        <v>1594</v>
      </c>
      <c r="Q123" s="19">
        <v>6396</v>
      </c>
      <c r="R123" s="19">
        <v>1006</v>
      </c>
      <c r="S123" s="19">
        <v>1123</v>
      </c>
      <c r="T123" s="19">
        <v>1533</v>
      </c>
      <c r="U123" s="19">
        <v>1148</v>
      </c>
      <c r="V123" s="19">
        <v>928</v>
      </c>
      <c r="W123" s="19">
        <v>412</v>
      </c>
      <c r="X123" s="19">
        <v>242</v>
      </c>
      <c r="Y123" s="19">
        <v>4</v>
      </c>
      <c r="AC123" s="9">
        <v>2006</v>
      </c>
      <c r="AD123" s="9" t="s">
        <v>1573</v>
      </c>
      <c r="AE123" s="9">
        <v>11082</v>
      </c>
      <c r="AF123" s="9">
        <v>2242</v>
      </c>
      <c r="AG123" s="9">
        <v>2641</v>
      </c>
      <c r="AH123" s="9">
        <v>2652</v>
      </c>
      <c r="AI123" s="9">
        <v>2076</v>
      </c>
      <c r="AJ123" s="9">
        <v>1003</v>
      </c>
      <c r="AK123" s="9">
        <v>354</v>
      </c>
      <c r="AL123" s="9">
        <v>107</v>
      </c>
      <c r="AM123" s="9">
        <v>7</v>
      </c>
    </row>
    <row r="124" spans="1:39" x14ac:dyDescent="0.2">
      <c r="A124" s="9">
        <v>2004</v>
      </c>
      <c r="B124" s="20" t="s">
        <v>1576</v>
      </c>
      <c r="C124" s="19">
        <v>18038</v>
      </c>
      <c r="D124" s="19">
        <v>3083</v>
      </c>
      <c r="E124" s="19">
        <v>3536</v>
      </c>
      <c r="F124" s="19">
        <v>4546</v>
      </c>
      <c r="G124" s="19">
        <v>3037</v>
      </c>
      <c r="H124" s="19">
        <v>2466</v>
      </c>
      <c r="I124" s="19">
        <v>851</v>
      </c>
      <c r="J124" s="19">
        <v>516</v>
      </c>
      <c r="K124" s="19">
        <v>3</v>
      </c>
      <c r="O124" s="9">
        <v>2004</v>
      </c>
      <c r="P124" s="20" t="s">
        <v>1576</v>
      </c>
      <c r="Q124" s="19">
        <v>18038</v>
      </c>
      <c r="R124" s="19">
        <v>3083</v>
      </c>
      <c r="S124" s="19">
        <v>3536</v>
      </c>
      <c r="T124" s="19">
        <v>4546</v>
      </c>
      <c r="U124" s="19">
        <v>3037</v>
      </c>
      <c r="V124" s="19">
        <v>2466</v>
      </c>
      <c r="W124" s="19">
        <v>851</v>
      </c>
      <c r="X124" s="19">
        <v>516</v>
      </c>
      <c r="Y124" s="19">
        <v>3</v>
      </c>
      <c r="AC124" s="9">
        <v>2007</v>
      </c>
      <c r="AD124" s="9" t="s">
        <v>1573</v>
      </c>
      <c r="AE124" s="9">
        <v>11060</v>
      </c>
      <c r="AF124" s="9">
        <v>1496</v>
      </c>
      <c r="AG124" s="9">
        <v>2226</v>
      </c>
      <c r="AH124" s="9">
        <v>2756</v>
      </c>
      <c r="AI124" s="9">
        <v>2617</v>
      </c>
      <c r="AJ124" s="9">
        <v>1288</v>
      </c>
      <c r="AK124" s="9">
        <v>548</v>
      </c>
      <c r="AL124" s="9">
        <v>129</v>
      </c>
    </row>
    <row r="125" spans="1:39" x14ac:dyDescent="0.2">
      <c r="A125" s="9">
        <v>2004</v>
      </c>
      <c r="B125" s="20" t="s">
        <v>1595</v>
      </c>
      <c r="C125" s="19">
        <v>8333</v>
      </c>
      <c r="D125" s="19">
        <v>1283</v>
      </c>
      <c r="E125" s="19">
        <v>1576</v>
      </c>
      <c r="F125" s="19">
        <v>2081</v>
      </c>
      <c r="G125" s="19">
        <v>1954</v>
      </c>
      <c r="H125" s="19">
        <v>1066</v>
      </c>
      <c r="I125" s="19">
        <v>272</v>
      </c>
      <c r="J125" s="19">
        <v>101</v>
      </c>
      <c r="K125" s="20"/>
      <c r="O125" s="9">
        <v>2004</v>
      </c>
      <c r="P125" s="20" t="s">
        <v>1595</v>
      </c>
      <c r="Q125" s="19">
        <v>8333</v>
      </c>
      <c r="R125" s="19">
        <v>1283</v>
      </c>
      <c r="S125" s="19">
        <v>1576</v>
      </c>
      <c r="T125" s="19">
        <v>2081</v>
      </c>
      <c r="U125" s="19">
        <v>1954</v>
      </c>
      <c r="V125" s="19">
        <v>1066</v>
      </c>
      <c r="W125" s="19">
        <v>272</v>
      </c>
      <c r="X125" s="19">
        <v>101</v>
      </c>
      <c r="Y125" s="20"/>
      <c r="AC125" s="9">
        <v>1996</v>
      </c>
      <c r="AD125" s="9" t="s">
        <v>1574</v>
      </c>
      <c r="AE125" s="9">
        <v>6987</v>
      </c>
      <c r="AF125" s="9">
        <v>2604</v>
      </c>
      <c r="AG125" s="9">
        <v>1901</v>
      </c>
      <c r="AH125" s="9">
        <v>934</v>
      </c>
      <c r="AI125" s="9">
        <v>933</v>
      </c>
      <c r="AJ125" s="9">
        <v>377</v>
      </c>
      <c r="AK125" s="9">
        <v>112</v>
      </c>
      <c r="AL125" s="9">
        <v>114</v>
      </c>
      <c r="AM125" s="9">
        <v>12</v>
      </c>
    </row>
    <row r="126" spans="1:39" x14ac:dyDescent="0.2">
      <c r="A126" s="9">
        <v>2004</v>
      </c>
      <c r="B126" s="20" t="s">
        <v>1572</v>
      </c>
      <c r="C126" s="19">
        <v>11543</v>
      </c>
      <c r="D126" s="19">
        <v>1317</v>
      </c>
      <c r="E126" s="19">
        <v>2060</v>
      </c>
      <c r="F126" s="19">
        <v>3906</v>
      </c>
      <c r="G126" s="19">
        <v>2384</v>
      </c>
      <c r="H126" s="19">
        <v>1424</v>
      </c>
      <c r="I126" s="19">
        <v>340</v>
      </c>
      <c r="J126" s="19">
        <v>110</v>
      </c>
      <c r="K126" s="19">
        <v>2</v>
      </c>
      <c r="O126" s="9">
        <v>2004</v>
      </c>
      <c r="P126" s="20" t="s">
        <v>1572</v>
      </c>
      <c r="Q126" s="19">
        <v>11543</v>
      </c>
      <c r="R126" s="19">
        <v>1317</v>
      </c>
      <c r="S126" s="19">
        <v>2060</v>
      </c>
      <c r="T126" s="19">
        <v>3906</v>
      </c>
      <c r="U126" s="19">
        <v>2384</v>
      </c>
      <c r="V126" s="19">
        <v>1424</v>
      </c>
      <c r="W126" s="19">
        <v>340</v>
      </c>
      <c r="X126" s="19">
        <v>110</v>
      </c>
      <c r="Y126" s="19">
        <v>2</v>
      </c>
      <c r="AC126" s="9">
        <v>2000</v>
      </c>
      <c r="AD126" s="9" t="s">
        <v>1574</v>
      </c>
      <c r="AE126" s="9">
        <v>6915</v>
      </c>
      <c r="AF126" s="9">
        <v>1211</v>
      </c>
      <c r="AG126" s="9">
        <v>1784</v>
      </c>
      <c r="AH126" s="9">
        <v>1486</v>
      </c>
      <c r="AI126" s="9">
        <v>1486</v>
      </c>
      <c r="AJ126" s="9">
        <v>634</v>
      </c>
      <c r="AK126" s="9">
        <v>187</v>
      </c>
      <c r="AL126" s="9">
        <v>125</v>
      </c>
      <c r="AM126" s="9">
        <v>2</v>
      </c>
    </row>
    <row r="127" spans="1:39" x14ac:dyDescent="0.2">
      <c r="A127" s="9">
        <v>2004</v>
      </c>
      <c r="B127" s="20" t="s">
        <v>1596</v>
      </c>
      <c r="C127" s="19">
        <v>1167</v>
      </c>
      <c r="D127" s="19">
        <v>508</v>
      </c>
      <c r="E127" s="19">
        <v>274</v>
      </c>
      <c r="F127" s="19">
        <v>157</v>
      </c>
      <c r="G127" s="19">
        <v>148</v>
      </c>
      <c r="H127" s="19">
        <v>60</v>
      </c>
      <c r="I127" s="19">
        <v>16</v>
      </c>
      <c r="J127" s="19">
        <v>3</v>
      </c>
      <c r="K127" s="19">
        <v>1</v>
      </c>
      <c r="O127" s="9">
        <v>2004</v>
      </c>
      <c r="P127" s="20" t="s">
        <v>1596</v>
      </c>
      <c r="Q127" s="19">
        <v>1167</v>
      </c>
      <c r="R127" s="19">
        <v>508</v>
      </c>
      <c r="S127" s="19">
        <v>274</v>
      </c>
      <c r="T127" s="19">
        <v>157</v>
      </c>
      <c r="U127" s="19">
        <v>148</v>
      </c>
      <c r="V127" s="19">
        <v>60</v>
      </c>
      <c r="W127" s="19">
        <v>16</v>
      </c>
      <c r="X127" s="19">
        <v>3</v>
      </c>
      <c r="Y127" s="19">
        <v>1</v>
      </c>
      <c r="AC127" s="9">
        <v>2001</v>
      </c>
      <c r="AD127" s="9" t="s">
        <v>1574</v>
      </c>
      <c r="AE127" s="9">
        <v>7480</v>
      </c>
      <c r="AF127" s="9">
        <v>1076</v>
      </c>
      <c r="AG127" s="9">
        <v>1832</v>
      </c>
      <c r="AH127" s="9">
        <v>1699</v>
      </c>
      <c r="AI127" s="9">
        <v>1698</v>
      </c>
      <c r="AJ127" s="9">
        <v>821</v>
      </c>
      <c r="AK127" s="9">
        <v>244</v>
      </c>
      <c r="AL127" s="9">
        <v>73</v>
      </c>
      <c r="AM127" s="9">
        <v>37</v>
      </c>
    </row>
    <row r="128" spans="1:39" x14ac:dyDescent="0.2">
      <c r="A128" s="9">
        <v>2004</v>
      </c>
      <c r="B128" s="20" t="s">
        <v>1599</v>
      </c>
      <c r="C128" s="19">
        <v>11657</v>
      </c>
      <c r="D128" s="19">
        <v>2137</v>
      </c>
      <c r="E128" s="19">
        <v>2498</v>
      </c>
      <c r="F128" s="19">
        <v>2731</v>
      </c>
      <c r="G128" s="19">
        <v>2707</v>
      </c>
      <c r="H128" s="19">
        <v>1342</v>
      </c>
      <c r="I128" s="19">
        <v>211</v>
      </c>
      <c r="J128" s="19">
        <v>31</v>
      </c>
      <c r="K128" s="20"/>
      <c r="O128" s="9">
        <v>2004</v>
      </c>
      <c r="P128" s="20" t="s">
        <v>1599</v>
      </c>
      <c r="Q128" s="19">
        <v>11657</v>
      </c>
      <c r="R128" s="19">
        <v>2137</v>
      </c>
      <c r="S128" s="19">
        <v>2498</v>
      </c>
      <c r="T128" s="19">
        <v>2731</v>
      </c>
      <c r="U128" s="19">
        <v>2707</v>
      </c>
      <c r="V128" s="19">
        <v>1342</v>
      </c>
      <c r="W128" s="19">
        <v>211</v>
      </c>
      <c r="X128" s="19">
        <v>31</v>
      </c>
      <c r="Y128" s="20"/>
      <c r="AC128" s="9">
        <v>2002</v>
      </c>
      <c r="AD128" s="9" t="s">
        <v>1574</v>
      </c>
      <c r="AE128" s="9">
        <v>6680</v>
      </c>
      <c r="AF128" s="9">
        <v>797</v>
      </c>
      <c r="AG128" s="9">
        <v>1685</v>
      </c>
      <c r="AH128" s="9">
        <v>1578</v>
      </c>
      <c r="AI128" s="9">
        <v>1577</v>
      </c>
      <c r="AJ128" s="9">
        <v>712</v>
      </c>
      <c r="AK128" s="9">
        <v>264</v>
      </c>
      <c r="AL128" s="9">
        <v>67</v>
      </c>
    </row>
    <row r="129" spans="1:39" x14ac:dyDescent="0.2">
      <c r="A129" s="9">
        <v>2004</v>
      </c>
      <c r="B129" s="20" t="s">
        <v>1600</v>
      </c>
      <c r="C129" s="19">
        <v>7774</v>
      </c>
      <c r="D129" s="19">
        <v>841</v>
      </c>
      <c r="E129" s="19">
        <v>1525</v>
      </c>
      <c r="F129" s="19">
        <v>2347</v>
      </c>
      <c r="G129" s="19">
        <v>1740</v>
      </c>
      <c r="H129" s="19">
        <v>991</v>
      </c>
      <c r="I129" s="19">
        <v>250</v>
      </c>
      <c r="J129" s="19">
        <v>79</v>
      </c>
      <c r="K129" s="19">
        <v>1</v>
      </c>
      <c r="O129" s="9">
        <v>2004</v>
      </c>
      <c r="P129" s="20" t="s">
        <v>1600</v>
      </c>
      <c r="Q129" s="19">
        <v>7774</v>
      </c>
      <c r="R129" s="19">
        <v>841</v>
      </c>
      <c r="S129" s="19">
        <v>1525</v>
      </c>
      <c r="T129" s="19">
        <v>2347</v>
      </c>
      <c r="U129" s="19">
        <v>1740</v>
      </c>
      <c r="V129" s="19">
        <v>991</v>
      </c>
      <c r="W129" s="19">
        <v>250</v>
      </c>
      <c r="X129" s="19">
        <v>79</v>
      </c>
      <c r="Y129" s="19">
        <v>1</v>
      </c>
      <c r="AC129" s="9">
        <v>2003</v>
      </c>
      <c r="AD129" s="9" t="s">
        <v>1574</v>
      </c>
      <c r="AE129" s="9">
        <v>6721</v>
      </c>
      <c r="AF129" s="9">
        <v>683</v>
      </c>
      <c r="AG129" s="9">
        <v>1537</v>
      </c>
      <c r="AH129" s="9">
        <v>1616</v>
      </c>
      <c r="AI129" s="9">
        <v>1615</v>
      </c>
      <c r="AJ129" s="9">
        <v>849</v>
      </c>
      <c r="AK129" s="9">
        <v>328</v>
      </c>
      <c r="AL129" s="9">
        <v>91</v>
      </c>
      <c r="AM129" s="9">
        <v>2</v>
      </c>
    </row>
    <row r="130" spans="1:39" x14ac:dyDescent="0.2">
      <c r="A130" s="9">
        <v>2004</v>
      </c>
      <c r="B130" s="20" t="s">
        <v>1601</v>
      </c>
      <c r="C130" s="19">
        <v>3828</v>
      </c>
      <c r="D130" s="19">
        <v>811</v>
      </c>
      <c r="E130" s="19">
        <v>681</v>
      </c>
      <c r="F130" s="19">
        <v>1041</v>
      </c>
      <c r="G130" s="19">
        <v>764</v>
      </c>
      <c r="H130" s="19">
        <v>352</v>
      </c>
      <c r="I130" s="19">
        <v>127</v>
      </c>
      <c r="J130" s="19">
        <v>51</v>
      </c>
      <c r="K130" s="19">
        <v>1</v>
      </c>
      <c r="O130" s="9">
        <v>2004</v>
      </c>
      <c r="P130" s="20" t="s">
        <v>1601</v>
      </c>
      <c r="Q130" s="19">
        <v>3828</v>
      </c>
      <c r="R130" s="19">
        <v>811</v>
      </c>
      <c r="S130" s="19">
        <v>681</v>
      </c>
      <c r="T130" s="19">
        <v>1041</v>
      </c>
      <c r="U130" s="19">
        <v>764</v>
      </c>
      <c r="V130" s="19">
        <v>352</v>
      </c>
      <c r="W130" s="19">
        <v>127</v>
      </c>
      <c r="X130" s="19">
        <v>51</v>
      </c>
      <c r="Y130" s="19">
        <v>1</v>
      </c>
      <c r="AC130" s="9">
        <v>2004</v>
      </c>
      <c r="AD130" s="9" t="s">
        <v>1574</v>
      </c>
      <c r="AE130" s="9">
        <v>6731</v>
      </c>
      <c r="AF130" s="9">
        <v>574</v>
      </c>
      <c r="AG130" s="9">
        <v>1181</v>
      </c>
      <c r="AH130" s="9">
        <v>1779</v>
      </c>
      <c r="AI130" s="9">
        <v>1726</v>
      </c>
      <c r="AJ130" s="9">
        <v>980</v>
      </c>
      <c r="AK130" s="9">
        <v>361</v>
      </c>
      <c r="AL130" s="9">
        <v>127</v>
      </c>
      <c r="AM130" s="9">
        <v>3</v>
      </c>
    </row>
    <row r="131" spans="1:39" x14ac:dyDescent="0.2">
      <c r="A131" s="9">
        <v>2004</v>
      </c>
      <c r="B131" s="20" t="s">
        <v>1602</v>
      </c>
      <c r="C131" s="19">
        <v>2703</v>
      </c>
      <c r="D131" s="19">
        <v>321</v>
      </c>
      <c r="E131" s="19">
        <v>577</v>
      </c>
      <c r="F131" s="19">
        <v>819</v>
      </c>
      <c r="G131" s="19">
        <v>587</v>
      </c>
      <c r="H131" s="19">
        <v>333</v>
      </c>
      <c r="I131" s="19">
        <v>54</v>
      </c>
      <c r="J131" s="19">
        <v>12</v>
      </c>
      <c r="K131" s="20"/>
      <c r="O131" s="9">
        <v>2004</v>
      </c>
      <c r="P131" s="20" t="s">
        <v>1602</v>
      </c>
      <c r="Q131" s="19">
        <v>2703</v>
      </c>
      <c r="R131" s="19">
        <v>321</v>
      </c>
      <c r="S131" s="19">
        <v>577</v>
      </c>
      <c r="T131" s="19">
        <v>819</v>
      </c>
      <c r="U131" s="19">
        <v>587</v>
      </c>
      <c r="V131" s="19">
        <v>333</v>
      </c>
      <c r="W131" s="19">
        <v>54</v>
      </c>
      <c r="X131" s="19">
        <v>12</v>
      </c>
      <c r="Y131" s="20"/>
      <c r="AC131" s="9">
        <v>2005</v>
      </c>
      <c r="AD131" s="9" t="s">
        <v>1574</v>
      </c>
      <c r="AE131" s="9">
        <v>6404</v>
      </c>
      <c r="AF131" s="9">
        <v>597</v>
      </c>
      <c r="AG131" s="9">
        <v>874</v>
      </c>
      <c r="AH131" s="9">
        <v>1614</v>
      </c>
      <c r="AI131" s="9">
        <v>1735</v>
      </c>
      <c r="AJ131" s="9">
        <v>961</v>
      </c>
      <c r="AK131" s="9">
        <v>435</v>
      </c>
      <c r="AL131" s="9">
        <v>160</v>
      </c>
      <c r="AM131" s="9">
        <v>28</v>
      </c>
    </row>
    <row r="132" spans="1:39" x14ac:dyDescent="0.2">
      <c r="A132" s="9">
        <v>2004</v>
      </c>
      <c r="B132" s="20" t="s">
        <v>1603</v>
      </c>
      <c r="C132" s="19">
        <v>7285</v>
      </c>
      <c r="D132" s="19">
        <v>1144</v>
      </c>
      <c r="E132" s="19">
        <v>1910</v>
      </c>
      <c r="F132" s="19">
        <v>2089</v>
      </c>
      <c r="G132" s="19">
        <v>1396</v>
      </c>
      <c r="H132" s="19">
        <v>594</v>
      </c>
      <c r="I132" s="19">
        <v>122</v>
      </c>
      <c r="J132" s="19">
        <v>30</v>
      </c>
      <c r="K132" s="20"/>
      <c r="O132" s="9">
        <v>2004</v>
      </c>
      <c r="P132" s="20" t="s">
        <v>1603</v>
      </c>
      <c r="Q132" s="19">
        <v>7285</v>
      </c>
      <c r="R132" s="19">
        <v>1144</v>
      </c>
      <c r="S132" s="19">
        <v>1910</v>
      </c>
      <c r="T132" s="19">
        <v>2089</v>
      </c>
      <c r="U132" s="19">
        <v>1396</v>
      </c>
      <c r="V132" s="19">
        <v>594</v>
      </c>
      <c r="W132" s="19">
        <v>122</v>
      </c>
      <c r="X132" s="19">
        <v>30</v>
      </c>
      <c r="Y132" s="20"/>
      <c r="AC132" s="9">
        <v>2006</v>
      </c>
      <c r="AD132" s="9" t="s">
        <v>1574</v>
      </c>
      <c r="AE132" s="9">
        <v>6378</v>
      </c>
      <c r="AF132" s="9">
        <v>577</v>
      </c>
      <c r="AG132" s="9">
        <v>727</v>
      </c>
      <c r="AH132" s="9">
        <v>1569</v>
      </c>
      <c r="AI132" s="9">
        <v>1766</v>
      </c>
      <c r="AJ132" s="9">
        <v>1003</v>
      </c>
      <c r="AK132" s="9">
        <v>504</v>
      </c>
      <c r="AL132" s="9">
        <v>205</v>
      </c>
      <c r="AM132" s="9">
        <v>27</v>
      </c>
    </row>
    <row r="133" spans="1:39" x14ac:dyDescent="0.2">
      <c r="A133" s="9">
        <v>2004</v>
      </c>
      <c r="B133" s="20" t="s">
        <v>1604</v>
      </c>
      <c r="C133" s="19">
        <v>140</v>
      </c>
      <c r="D133" s="19">
        <v>7</v>
      </c>
      <c r="E133" s="19">
        <v>18</v>
      </c>
      <c r="F133" s="19">
        <v>49</v>
      </c>
      <c r="G133" s="19">
        <v>29</v>
      </c>
      <c r="H133" s="19">
        <v>26</v>
      </c>
      <c r="I133" s="19">
        <v>9</v>
      </c>
      <c r="J133" s="19">
        <v>2</v>
      </c>
      <c r="K133" s="20"/>
      <c r="O133" s="9">
        <v>2004</v>
      </c>
      <c r="P133" s="20" t="s">
        <v>1604</v>
      </c>
      <c r="Q133" s="19">
        <v>140</v>
      </c>
      <c r="R133" s="19">
        <v>7</v>
      </c>
      <c r="S133" s="19">
        <v>18</v>
      </c>
      <c r="T133" s="19">
        <v>49</v>
      </c>
      <c r="U133" s="19">
        <v>29</v>
      </c>
      <c r="V133" s="19">
        <v>26</v>
      </c>
      <c r="W133" s="19">
        <v>9</v>
      </c>
      <c r="X133" s="19">
        <v>2</v>
      </c>
      <c r="Y133" s="20"/>
      <c r="AC133" s="9">
        <v>2007</v>
      </c>
      <c r="AD133" s="9" t="s">
        <v>1574</v>
      </c>
      <c r="AE133" s="9">
        <v>6979</v>
      </c>
      <c r="AF133" s="9">
        <v>645</v>
      </c>
      <c r="AG133" s="9">
        <v>671</v>
      </c>
      <c r="AH133" s="9">
        <v>1693</v>
      </c>
      <c r="AI133" s="9">
        <v>1978</v>
      </c>
      <c r="AJ133" s="9">
        <v>1150</v>
      </c>
      <c r="AK133" s="9">
        <v>599</v>
      </c>
      <c r="AL133" s="9">
        <v>242</v>
      </c>
      <c r="AM133" s="9">
        <v>1</v>
      </c>
    </row>
    <row r="134" spans="1:39" x14ac:dyDescent="0.2">
      <c r="A134" s="9">
        <v>2003</v>
      </c>
      <c r="B134" s="3" t="s">
        <v>1605</v>
      </c>
      <c r="C134" s="25">
        <v>789</v>
      </c>
      <c r="D134" s="19">
        <v>78</v>
      </c>
      <c r="E134" s="19">
        <v>109</v>
      </c>
      <c r="F134" s="34">
        <f>ROUND(T134/2,0)</f>
        <v>180</v>
      </c>
      <c r="G134" s="35">
        <f>T134-F134</f>
        <v>179</v>
      </c>
      <c r="H134" s="19">
        <v>130</v>
      </c>
      <c r="I134" s="19">
        <v>59</v>
      </c>
      <c r="J134" s="19">
        <v>47</v>
      </c>
      <c r="K134" s="19">
        <v>7</v>
      </c>
      <c r="O134" s="9">
        <v>2003</v>
      </c>
      <c r="P134" s="3" t="s">
        <v>1605</v>
      </c>
      <c r="Q134" s="25">
        <v>789</v>
      </c>
      <c r="R134" s="19">
        <v>78</v>
      </c>
      <c r="S134" s="19">
        <v>109</v>
      </c>
      <c r="T134" s="34">
        <v>359</v>
      </c>
      <c r="U134" s="36"/>
      <c r="V134" s="19">
        <v>130</v>
      </c>
      <c r="W134" s="19">
        <v>59</v>
      </c>
      <c r="X134" s="19">
        <v>47</v>
      </c>
      <c r="Y134" s="19">
        <v>7</v>
      </c>
      <c r="AC134" s="9">
        <v>1996</v>
      </c>
      <c r="AD134" s="9" t="s">
        <v>1575</v>
      </c>
      <c r="AE134" s="9">
        <v>11887</v>
      </c>
      <c r="AF134" s="9">
        <v>3841</v>
      </c>
      <c r="AG134" s="9">
        <v>2745</v>
      </c>
      <c r="AH134" s="9">
        <v>1832</v>
      </c>
      <c r="AI134" s="9">
        <v>1832</v>
      </c>
      <c r="AJ134" s="9">
        <v>1021</v>
      </c>
      <c r="AK134" s="9">
        <v>302</v>
      </c>
      <c r="AL134" s="9">
        <v>310</v>
      </c>
      <c r="AM134" s="9">
        <v>4</v>
      </c>
    </row>
    <row r="135" spans="1:39" x14ac:dyDescent="0.2">
      <c r="A135" s="9">
        <v>2003</v>
      </c>
      <c r="B135" s="20" t="s">
        <v>1574</v>
      </c>
      <c r="C135" s="25">
        <v>6721</v>
      </c>
      <c r="D135" s="19">
        <v>683</v>
      </c>
      <c r="E135" s="19">
        <v>1537</v>
      </c>
      <c r="F135" s="34">
        <f>ROUND(T135/2,0)</f>
        <v>1616</v>
      </c>
      <c r="G135" s="35">
        <f>T135-F135</f>
        <v>1615</v>
      </c>
      <c r="H135" s="19">
        <v>849</v>
      </c>
      <c r="I135" s="19">
        <v>328</v>
      </c>
      <c r="J135" s="19">
        <v>91</v>
      </c>
      <c r="K135" s="19">
        <v>2</v>
      </c>
      <c r="O135" s="9">
        <v>2003</v>
      </c>
      <c r="P135" s="20" t="s">
        <v>1574</v>
      </c>
      <c r="Q135" s="25">
        <v>6721</v>
      </c>
      <c r="R135" s="19">
        <v>683</v>
      </c>
      <c r="S135" s="19">
        <v>1537</v>
      </c>
      <c r="T135" s="34">
        <v>3231</v>
      </c>
      <c r="U135" s="36"/>
      <c r="V135" s="19">
        <v>849</v>
      </c>
      <c r="W135" s="19">
        <v>328</v>
      </c>
      <c r="X135" s="19">
        <v>91</v>
      </c>
      <c r="Y135" s="19">
        <v>2</v>
      </c>
      <c r="AC135" s="9">
        <v>2000</v>
      </c>
      <c r="AD135" s="9" t="s">
        <v>1575</v>
      </c>
      <c r="AE135" s="9">
        <v>12872</v>
      </c>
      <c r="AF135" s="9">
        <v>2756</v>
      </c>
      <c r="AG135" s="9">
        <v>2509</v>
      </c>
      <c r="AH135" s="9">
        <v>2564</v>
      </c>
      <c r="AI135" s="9">
        <v>2564</v>
      </c>
      <c r="AJ135" s="9">
        <v>1640</v>
      </c>
      <c r="AK135" s="9">
        <v>485</v>
      </c>
      <c r="AL135" s="9">
        <v>354</v>
      </c>
    </row>
    <row r="136" spans="1:39" x14ac:dyDescent="0.2">
      <c r="A136" s="9">
        <v>2003</v>
      </c>
      <c r="B136" s="20" t="s">
        <v>1577</v>
      </c>
      <c r="C136" s="25">
        <v>4619</v>
      </c>
      <c r="D136" s="19">
        <v>338</v>
      </c>
      <c r="E136" s="19">
        <v>1138</v>
      </c>
      <c r="F136" s="34">
        <f>ROUND(T136/2,0)</f>
        <v>1109</v>
      </c>
      <c r="G136" s="35">
        <f>T136-F136</f>
        <v>1108</v>
      </c>
      <c r="H136" s="19">
        <v>557</v>
      </c>
      <c r="I136" s="19">
        <v>257</v>
      </c>
      <c r="J136" s="19">
        <v>112</v>
      </c>
      <c r="K136" s="20"/>
      <c r="O136" s="9">
        <v>2003</v>
      </c>
      <c r="P136" s="20" t="s">
        <v>1577</v>
      </c>
      <c r="Q136" s="25">
        <v>4619</v>
      </c>
      <c r="R136" s="19">
        <v>338</v>
      </c>
      <c r="S136" s="19">
        <v>1138</v>
      </c>
      <c r="T136" s="34">
        <v>2217</v>
      </c>
      <c r="U136" s="36"/>
      <c r="V136" s="19">
        <v>557</v>
      </c>
      <c r="W136" s="19">
        <v>257</v>
      </c>
      <c r="X136" s="19">
        <v>112</v>
      </c>
      <c r="Y136" s="20"/>
      <c r="AC136" s="9">
        <v>2001</v>
      </c>
      <c r="AD136" s="9" t="s">
        <v>1575</v>
      </c>
      <c r="AE136" s="9">
        <v>13627</v>
      </c>
      <c r="AF136" s="9">
        <v>2787</v>
      </c>
      <c r="AG136" s="9">
        <v>2431</v>
      </c>
      <c r="AH136" s="9">
        <v>3115</v>
      </c>
      <c r="AI136" s="9">
        <v>3114</v>
      </c>
      <c r="AJ136" s="9">
        <v>1637</v>
      </c>
      <c r="AK136" s="9">
        <v>453</v>
      </c>
      <c r="AL136" s="9">
        <v>53</v>
      </c>
      <c r="AM136" s="9">
        <v>37</v>
      </c>
    </row>
    <row r="137" spans="1:39" x14ac:dyDescent="0.2">
      <c r="A137" s="9">
        <v>2003</v>
      </c>
      <c r="B137" s="20" t="s">
        <v>1578</v>
      </c>
      <c r="C137" s="25">
        <v>24603</v>
      </c>
      <c r="D137" s="19">
        <v>4452</v>
      </c>
      <c r="E137" s="19">
        <v>5115</v>
      </c>
      <c r="F137" s="34">
        <f>ROUND(T137/2,0)</f>
        <v>4987</v>
      </c>
      <c r="G137" s="36">
        <f>T137-F137</f>
        <v>4987</v>
      </c>
      <c r="H137" s="19">
        <v>3819</v>
      </c>
      <c r="I137" s="19">
        <v>1224</v>
      </c>
      <c r="J137" s="19">
        <v>17</v>
      </c>
      <c r="K137" s="19">
        <v>2</v>
      </c>
      <c r="O137" s="9">
        <v>2003</v>
      </c>
      <c r="P137" s="20" t="s">
        <v>1578</v>
      </c>
      <c r="Q137" s="25">
        <v>24603</v>
      </c>
      <c r="R137" s="19">
        <v>4452</v>
      </c>
      <c r="S137" s="19">
        <v>5115</v>
      </c>
      <c r="T137" s="34">
        <v>9974</v>
      </c>
      <c r="U137" s="36"/>
      <c r="V137" s="19">
        <v>3819</v>
      </c>
      <c r="W137" s="19">
        <v>1224</v>
      </c>
      <c r="X137" s="19">
        <v>17</v>
      </c>
      <c r="Y137" s="19">
        <v>2</v>
      </c>
      <c r="AC137" s="9">
        <v>2002</v>
      </c>
      <c r="AD137" s="9" t="s">
        <v>1575</v>
      </c>
      <c r="AE137" s="9">
        <v>11834</v>
      </c>
      <c r="AF137" s="9">
        <v>2184</v>
      </c>
      <c r="AG137" s="9">
        <v>1886</v>
      </c>
      <c r="AH137" s="9">
        <v>2807</v>
      </c>
      <c r="AI137" s="9">
        <v>2806</v>
      </c>
      <c r="AJ137" s="9">
        <v>1632</v>
      </c>
      <c r="AK137" s="9">
        <v>455</v>
      </c>
      <c r="AL137" s="9">
        <v>64</v>
      </c>
    </row>
    <row r="138" spans="1:39" x14ac:dyDescent="0.2">
      <c r="A138" s="9">
        <v>2003</v>
      </c>
      <c r="B138" s="20" t="s">
        <v>1579</v>
      </c>
      <c r="C138" s="25">
        <v>11554</v>
      </c>
      <c r="D138" s="19">
        <v>1885</v>
      </c>
      <c r="E138" s="19">
        <v>2066</v>
      </c>
      <c r="F138" s="34">
        <f>ROUND(T138/2,0)</f>
        <v>2763</v>
      </c>
      <c r="G138" s="35">
        <f>T138-F138</f>
        <v>2762</v>
      </c>
      <c r="H138" s="19">
        <v>1534</v>
      </c>
      <c r="I138" s="19">
        <v>503</v>
      </c>
      <c r="J138" s="19">
        <v>41</v>
      </c>
      <c r="K138" s="20"/>
      <c r="O138" s="9">
        <v>2003</v>
      </c>
      <c r="P138" s="20" t="s">
        <v>1579</v>
      </c>
      <c r="Q138" s="25">
        <v>11554</v>
      </c>
      <c r="R138" s="19">
        <v>1885</v>
      </c>
      <c r="S138" s="19">
        <v>2066</v>
      </c>
      <c r="T138" s="34">
        <v>5525</v>
      </c>
      <c r="U138" s="36"/>
      <c r="V138" s="19">
        <v>1534</v>
      </c>
      <c r="W138" s="19">
        <v>503</v>
      </c>
      <c r="X138" s="19">
        <v>41</v>
      </c>
      <c r="Y138" s="20"/>
      <c r="AC138" s="9">
        <v>2003</v>
      </c>
      <c r="AD138" s="9" t="s">
        <v>1575</v>
      </c>
      <c r="AE138" s="9">
        <v>11915</v>
      </c>
      <c r="AF138" s="9">
        <v>1705</v>
      </c>
      <c r="AG138" s="9">
        <v>2023</v>
      </c>
      <c r="AH138" s="9">
        <v>2836</v>
      </c>
      <c r="AI138" s="9">
        <v>2835</v>
      </c>
      <c r="AJ138" s="9">
        <v>1770</v>
      </c>
      <c r="AK138" s="9">
        <v>614</v>
      </c>
      <c r="AL138" s="9">
        <v>132</v>
      </c>
    </row>
    <row r="139" spans="1:39" x14ac:dyDescent="0.2">
      <c r="A139" s="9">
        <v>2003</v>
      </c>
      <c r="B139" s="20" t="s">
        <v>1573</v>
      </c>
      <c r="C139" s="25">
        <v>11063</v>
      </c>
      <c r="D139" s="19">
        <v>3237</v>
      </c>
      <c r="E139" s="19">
        <v>2768</v>
      </c>
      <c r="F139" s="34">
        <f>ROUND(T139/2,0)</f>
        <v>2030</v>
      </c>
      <c r="G139" s="35">
        <f>T139-F139</f>
        <v>2030</v>
      </c>
      <c r="H139" s="19">
        <v>760</v>
      </c>
      <c r="I139" s="19">
        <v>203</v>
      </c>
      <c r="J139" s="19">
        <v>34</v>
      </c>
      <c r="K139" s="19">
        <v>1</v>
      </c>
      <c r="O139" s="9">
        <v>2003</v>
      </c>
      <c r="P139" s="20" t="s">
        <v>1573</v>
      </c>
      <c r="Q139" s="25">
        <v>11063</v>
      </c>
      <c r="R139" s="19">
        <v>3237</v>
      </c>
      <c r="S139" s="19">
        <v>2768</v>
      </c>
      <c r="T139" s="34">
        <v>4060</v>
      </c>
      <c r="U139" s="36"/>
      <c r="V139" s="19">
        <v>760</v>
      </c>
      <c r="W139" s="19">
        <v>203</v>
      </c>
      <c r="X139" s="19">
        <v>34</v>
      </c>
      <c r="Y139" s="19">
        <v>1</v>
      </c>
      <c r="AC139" s="9">
        <v>2004</v>
      </c>
      <c r="AD139" s="9" t="s">
        <v>1575</v>
      </c>
      <c r="AE139" s="9">
        <v>11950</v>
      </c>
      <c r="AF139" s="9">
        <v>1519</v>
      </c>
      <c r="AG139" s="9">
        <v>1856</v>
      </c>
      <c r="AH139" s="9">
        <v>3029</v>
      </c>
      <c r="AI139" s="9">
        <v>2692</v>
      </c>
      <c r="AJ139" s="9">
        <v>1797</v>
      </c>
      <c r="AK139" s="9">
        <v>805</v>
      </c>
      <c r="AL139" s="9">
        <v>252</v>
      </c>
    </row>
    <row r="140" spans="1:39" x14ac:dyDescent="0.2">
      <c r="A140" s="9">
        <v>2003</v>
      </c>
      <c r="B140" s="20" t="s">
        <v>1580</v>
      </c>
      <c r="C140" s="25">
        <v>21202</v>
      </c>
      <c r="D140" s="19">
        <v>3628</v>
      </c>
      <c r="E140" s="19">
        <v>3158</v>
      </c>
      <c r="F140" s="34">
        <f>ROUND(T140/2,0)</f>
        <v>4663</v>
      </c>
      <c r="G140" s="36">
        <f>T140-F140</f>
        <v>4662</v>
      </c>
      <c r="H140" s="19">
        <v>2790</v>
      </c>
      <c r="I140" s="19">
        <v>1527</v>
      </c>
      <c r="J140" s="19">
        <v>772</v>
      </c>
      <c r="K140" s="19">
        <v>2</v>
      </c>
      <c r="O140" s="9">
        <v>2003</v>
      </c>
      <c r="P140" s="20" t="s">
        <v>1580</v>
      </c>
      <c r="Q140" s="25">
        <v>21202</v>
      </c>
      <c r="R140" s="19">
        <v>3628</v>
      </c>
      <c r="S140" s="19">
        <v>3158</v>
      </c>
      <c r="T140" s="34">
        <v>9325</v>
      </c>
      <c r="U140" s="36"/>
      <c r="V140" s="19">
        <v>2790</v>
      </c>
      <c r="W140" s="19">
        <v>1527</v>
      </c>
      <c r="X140" s="19">
        <v>772</v>
      </c>
      <c r="Y140" s="19">
        <v>2</v>
      </c>
      <c r="AC140" s="9">
        <v>2005</v>
      </c>
      <c r="AD140" s="9" t="s">
        <v>1575</v>
      </c>
      <c r="AE140" s="9">
        <v>11974</v>
      </c>
      <c r="AF140" s="9">
        <v>1379</v>
      </c>
      <c r="AG140" s="9">
        <v>1776</v>
      </c>
      <c r="AH140" s="9">
        <v>2552</v>
      </c>
      <c r="AI140" s="9">
        <v>3152</v>
      </c>
      <c r="AJ140" s="9">
        <v>1728</v>
      </c>
      <c r="AK140" s="9">
        <v>991</v>
      </c>
      <c r="AL140" s="9">
        <v>386</v>
      </c>
      <c r="AM140" s="9">
        <v>10</v>
      </c>
    </row>
    <row r="141" spans="1:39" x14ac:dyDescent="0.2">
      <c r="A141" s="9">
        <v>2003</v>
      </c>
      <c r="B141" s="20" t="s">
        <v>1575</v>
      </c>
      <c r="C141" s="25">
        <v>11915</v>
      </c>
      <c r="D141" s="19">
        <v>1705</v>
      </c>
      <c r="E141" s="19">
        <v>2023</v>
      </c>
      <c r="F141" s="34">
        <f>ROUND(T141/2,0)</f>
        <v>2836</v>
      </c>
      <c r="G141" s="35">
        <f>T141-F141</f>
        <v>2835</v>
      </c>
      <c r="H141" s="19">
        <v>1770</v>
      </c>
      <c r="I141" s="19">
        <v>614</v>
      </c>
      <c r="J141" s="19">
        <v>132</v>
      </c>
      <c r="K141" s="20"/>
      <c r="O141" s="9">
        <v>2003</v>
      </c>
      <c r="P141" s="20" t="s">
        <v>1575</v>
      </c>
      <c r="Q141" s="25">
        <v>11915</v>
      </c>
      <c r="R141" s="19">
        <v>1705</v>
      </c>
      <c r="S141" s="19">
        <v>2023</v>
      </c>
      <c r="T141" s="34">
        <v>5671</v>
      </c>
      <c r="U141" s="36"/>
      <c r="V141" s="19">
        <v>1770</v>
      </c>
      <c r="W141" s="19">
        <v>614</v>
      </c>
      <c r="X141" s="19">
        <v>132</v>
      </c>
      <c r="Y141" s="20"/>
      <c r="AC141" s="9">
        <v>2006</v>
      </c>
      <c r="AD141" s="9" t="s">
        <v>1575</v>
      </c>
      <c r="AE141" s="9">
        <v>11777</v>
      </c>
      <c r="AF141" s="9">
        <v>1031</v>
      </c>
      <c r="AG141" s="9">
        <v>1655</v>
      </c>
      <c r="AH141" s="9">
        <v>2169</v>
      </c>
      <c r="AI141" s="9">
        <v>3396</v>
      </c>
      <c r="AJ141" s="9">
        <v>1834</v>
      </c>
      <c r="AK141" s="9">
        <v>1188</v>
      </c>
      <c r="AL141" s="9">
        <v>491</v>
      </c>
      <c r="AM141" s="9">
        <v>13</v>
      </c>
    </row>
    <row r="142" spans="1:39" x14ac:dyDescent="0.2">
      <c r="A142" s="9">
        <v>2003</v>
      </c>
      <c r="B142" s="20" t="s">
        <v>1581</v>
      </c>
      <c r="C142" s="25">
        <v>12811</v>
      </c>
      <c r="D142" s="19">
        <v>2244</v>
      </c>
      <c r="E142" s="19">
        <v>1839</v>
      </c>
      <c r="F142" s="34">
        <f>ROUND(T142/2,0)</f>
        <v>2878</v>
      </c>
      <c r="G142" s="36">
        <f>T142-F142</f>
        <v>2877</v>
      </c>
      <c r="H142" s="19">
        <v>2035</v>
      </c>
      <c r="I142" s="19">
        <v>726</v>
      </c>
      <c r="J142" s="19">
        <v>211</v>
      </c>
      <c r="K142" s="19">
        <v>1</v>
      </c>
      <c r="O142" s="9">
        <v>2003</v>
      </c>
      <c r="P142" s="20" t="s">
        <v>1581</v>
      </c>
      <c r="Q142" s="25">
        <v>12811</v>
      </c>
      <c r="R142" s="19">
        <v>2244</v>
      </c>
      <c r="S142" s="19">
        <v>1839</v>
      </c>
      <c r="T142" s="34">
        <v>5755</v>
      </c>
      <c r="U142" s="36"/>
      <c r="V142" s="19">
        <v>2035</v>
      </c>
      <c r="W142" s="19">
        <v>726</v>
      </c>
      <c r="X142" s="19">
        <v>211</v>
      </c>
      <c r="Y142" s="19">
        <v>1</v>
      </c>
      <c r="AC142" s="9">
        <v>2007</v>
      </c>
      <c r="AD142" s="9" t="s">
        <v>1575</v>
      </c>
      <c r="AE142" s="9">
        <v>11888</v>
      </c>
      <c r="AF142" s="9">
        <v>766</v>
      </c>
      <c r="AG142" s="9">
        <v>1406</v>
      </c>
      <c r="AH142" s="9">
        <v>1911</v>
      </c>
      <c r="AI142" s="9">
        <v>3802</v>
      </c>
      <c r="AJ142" s="9">
        <v>1924</v>
      </c>
      <c r="AK142" s="9">
        <v>1503</v>
      </c>
      <c r="AL142" s="9">
        <v>576</v>
      </c>
    </row>
    <row r="143" spans="1:39" x14ac:dyDescent="0.2">
      <c r="A143" s="9">
        <v>2003</v>
      </c>
      <c r="B143" s="20" t="s">
        <v>1571</v>
      </c>
      <c r="C143" s="25">
        <v>7262</v>
      </c>
      <c r="D143" s="19">
        <v>549</v>
      </c>
      <c r="E143" s="19">
        <v>1418</v>
      </c>
      <c r="F143" s="34">
        <f>ROUND(T143/2,0)</f>
        <v>1830</v>
      </c>
      <c r="G143" s="35">
        <f>T143-F143</f>
        <v>1829</v>
      </c>
      <c r="H143" s="19">
        <v>1003</v>
      </c>
      <c r="I143" s="19">
        <v>460</v>
      </c>
      <c r="J143" s="19">
        <v>171</v>
      </c>
      <c r="K143" s="19">
        <v>2</v>
      </c>
      <c r="O143" s="9">
        <v>2003</v>
      </c>
      <c r="P143" s="20" t="s">
        <v>1571</v>
      </c>
      <c r="Q143" s="25">
        <v>7262</v>
      </c>
      <c r="R143" s="19">
        <v>549</v>
      </c>
      <c r="S143" s="19">
        <v>1418</v>
      </c>
      <c r="T143" s="34">
        <v>3659</v>
      </c>
      <c r="U143" s="36"/>
      <c r="V143" s="19">
        <v>1003</v>
      </c>
      <c r="W143" s="19">
        <v>460</v>
      </c>
      <c r="X143" s="19">
        <v>171</v>
      </c>
      <c r="Y143" s="19">
        <v>2</v>
      </c>
      <c r="AC143" s="9">
        <v>1996</v>
      </c>
      <c r="AD143" s="9" t="s">
        <v>1576</v>
      </c>
      <c r="AE143" s="9">
        <v>25185</v>
      </c>
      <c r="AF143" s="9">
        <v>10338</v>
      </c>
      <c r="AG143" s="9">
        <v>5063</v>
      </c>
      <c r="AH143" s="9">
        <v>2841</v>
      </c>
      <c r="AI143" s="9">
        <v>2841</v>
      </c>
      <c r="AJ143" s="9">
        <v>2438</v>
      </c>
      <c r="AK143" s="9">
        <v>721</v>
      </c>
      <c r="AL143" s="9">
        <v>928</v>
      </c>
      <c r="AM143" s="9">
        <v>15</v>
      </c>
    </row>
    <row r="144" spans="1:39" x14ac:dyDescent="0.2">
      <c r="A144" s="9">
        <v>2003</v>
      </c>
      <c r="B144" s="20" t="s">
        <v>1582</v>
      </c>
      <c r="C144" s="25">
        <v>19180</v>
      </c>
      <c r="D144" s="19">
        <v>2749</v>
      </c>
      <c r="E144" s="19">
        <v>3525</v>
      </c>
      <c r="F144" s="34">
        <f>ROUND(T144/2,0)</f>
        <v>4346</v>
      </c>
      <c r="G144" s="36">
        <f>T144-F144</f>
        <v>4346</v>
      </c>
      <c r="H144" s="19">
        <v>2336</v>
      </c>
      <c r="I144" s="19">
        <v>1277</v>
      </c>
      <c r="J144" s="19">
        <v>600</v>
      </c>
      <c r="K144" s="19">
        <v>1</v>
      </c>
      <c r="O144" s="9">
        <v>2003</v>
      </c>
      <c r="P144" s="20" t="s">
        <v>1582</v>
      </c>
      <c r="Q144" s="25">
        <v>19180</v>
      </c>
      <c r="R144" s="19">
        <v>2749</v>
      </c>
      <c r="S144" s="19">
        <v>3525</v>
      </c>
      <c r="T144" s="34">
        <v>8692</v>
      </c>
      <c r="U144" s="36"/>
      <c r="V144" s="19">
        <v>2336</v>
      </c>
      <c r="W144" s="19">
        <v>1277</v>
      </c>
      <c r="X144" s="19">
        <v>600</v>
      </c>
      <c r="Y144" s="19">
        <v>1</v>
      </c>
      <c r="AC144" s="9">
        <v>2000</v>
      </c>
      <c r="AD144" s="9" t="s">
        <v>1576</v>
      </c>
      <c r="AE144" s="9">
        <v>19895</v>
      </c>
      <c r="AF144" s="9">
        <v>5264</v>
      </c>
      <c r="AG144" s="9">
        <v>4499</v>
      </c>
      <c r="AH144" s="9">
        <v>3311</v>
      </c>
      <c r="AI144" s="9">
        <v>3310</v>
      </c>
      <c r="AJ144" s="9">
        <v>1931</v>
      </c>
      <c r="AK144" s="9">
        <v>571</v>
      </c>
      <c r="AL144" s="9">
        <v>1001</v>
      </c>
      <c r="AM144" s="9">
        <v>8</v>
      </c>
    </row>
    <row r="145" spans="1:39" x14ac:dyDescent="0.2">
      <c r="A145" s="9">
        <v>2003</v>
      </c>
      <c r="B145" s="20" t="s">
        <v>1583</v>
      </c>
      <c r="C145" s="25">
        <v>16373</v>
      </c>
      <c r="D145" s="19">
        <v>2281</v>
      </c>
      <c r="E145" s="19">
        <v>3877</v>
      </c>
      <c r="F145" s="34">
        <f>ROUND(T145/2,0)</f>
        <v>3909</v>
      </c>
      <c r="G145" s="36">
        <f>T145-F145</f>
        <v>3908</v>
      </c>
      <c r="H145" s="19">
        <v>1436</v>
      </c>
      <c r="I145" s="19">
        <v>529</v>
      </c>
      <c r="J145" s="19">
        <v>428</v>
      </c>
      <c r="K145" s="19">
        <v>5</v>
      </c>
      <c r="O145" s="9">
        <v>2003</v>
      </c>
      <c r="P145" s="20" t="s">
        <v>1583</v>
      </c>
      <c r="Q145" s="25">
        <v>16373</v>
      </c>
      <c r="R145" s="19">
        <v>2281</v>
      </c>
      <c r="S145" s="19">
        <v>3877</v>
      </c>
      <c r="T145" s="34">
        <v>7817</v>
      </c>
      <c r="U145" s="36"/>
      <c r="V145" s="19">
        <v>1436</v>
      </c>
      <c r="W145" s="19">
        <v>529</v>
      </c>
      <c r="X145" s="19">
        <v>428</v>
      </c>
      <c r="Y145" s="19">
        <v>5</v>
      </c>
      <c r="AC145" s="9">
        <v>2001</v>
      </c>
      <c r="AD145" s="9" t="s">
        <v>1576</v>
      </c>
      <c r="AE145" s="9">
        <v>26414</v>
      </c>
      <c r="AF145" s="9">
        <v>9333</v>
      </c>
      <c r="AG145" s="9">
        <v>6079</v>
      </c>
      <c r="AH145" s="9">
        <v>4019</v>
      </c>
      <c r="AI145" s="9">
        <v>4018</v>
      </c>
      <c r="AJ145" s="9">
        <v>1964</v>
      </c>
      <c r="AK145" s="9">
        <v>640</v>
      </c>
      <c r="AL145" s="9">
        <v>324</v>
      </c>
      <c r="AM145" s="9">
        <v>37</v>
      </c>
    </row>
    <row r="146" spans="1:39" x14ac:dyDescent="0.2">
      <c r="A146" s="9">
        <v>2003</v>
      </c>
      <c r="B146" s="20" t="s">
        <v>1584</v>
      </c>
      <c r="C146" s="25">
        <v>14606</v>
      </c>
      <c r="D146" s="19">
        <v>2123</v>
      </c>
      <c r="E146" s="19">
        <v>3087</v>
      </c>
      <c r="F146" s="34">
        <f>ROUND(T146/2,0)</f>
        <v>2479</v>
      </c>
      <c r="G146" s="35">
        <f>T146-F146</f>
        <v>2478</v>
      </c>
      <c r="H146" s="19">
        <v>3236</v>
      </c>
      <c r="I146" s="19">
        <v>865</v>
      </c>
      <c r="J146" s="19">
        <v>338</v>
      </c>
      <c r="K146" s="20"/>
      <c r="O146" s="9">
        <v>2003</v>
      </c>
      <c r="P146" s="20" t="s">
        <v>1584</v>
      </c>
      <c r="Q146" s="25">
        <v>14606</v>
      </c>
      <c r="R146" s="19">
        <v>2123</v>
      </c>
      <c r="S146" s="19">
        <v>3087</v>
      </c>
      <c r="T146" s="34">
        <v>4957</v>
      </c>
      <c r="U146" s="36"/>
      <c r="V146" s="19">
        <v>3236</v>
      </c>
      <c r="W146" s="19">
        <v>865</v>
      </c>
      <c r="X146" s="19">
        <v>338</v>
      </c>
      <c r="Y146" s="20"/>
      <c r="AC146" s="9">
        <v>2002</v>
      </c>
      <c r="AD146" s="9" t="s">
        <v>1576</v>
      </c>
      <c r="AE146" s="9">
        <v>17773</v>
      </c>
      <c r="AF146" s="9">
        <v>4005</v>
      </c>
      <c r="AG146" s="9">
        <v>3863</v>
      </c>
      <c r="AH146" s="9">
        <v>3581</v>
      </c>
      <c r="AI146" s="9">
        <v>3580</v>
      </c>
      <c r="AJ146" s="9">
        <v>1865</v>
      </c>
      <c r="AK146" s="9">
        <v>569</v>
      </c>
      <c r="AL146" s="9">
        <v>308</v>
      </c>
      <c r="AM146" s="9">
        <v>2</v>
      </c>
    </row>
    <row r="147" spans="1:39" x14ac:dyDescent="0.2">
      <c r="A147" s="9">
        <v>2003</v>
      </c>
      <c r="B147" s="20" t="s">
        <v>1585</v>
      </c>
      <c r="C147" s="25">
        <v>9638</v>
      </c>
      <c r="D147" s="19">
        <v>1346</v>
      </c>
      <c r="E147" s="19">
        <v>1902</v>
      </c>
      <c r="F147" s="34">
        <f>ROUND(T147/2,0)</f>
        <v>2623</v>
      </c>
      <c r="G147" s="36">
        <f>T147-F147</f>
        <v>2623</v>
      </c>
      <c r="H147" s="19">
        <v>747</v>
      </c>
      <c r="I147" s="19">
        <v>231</v>
      </c>
      <c r="J147" s="19">
        <v>166</v>
      </c>
      <c r="K147" s="20"/>
      <c r="O147" s="9">
        <v>2003</v>
      </c>
      <c r="P147" s="20" t="s">
        <v>1585</v>
      </c>
      <c r="Q147" s="25">
        <v>9638</v>
      </c>
      <c r="R147" s="19">
        <v>1346</v>
      </c>
      <c r="S147" s="19">
        <v>1902</v>
      </c>
      <c r="T147" s="34">
        <v>5246</v>
      </c>
      <c r="U147" s="36"/>
      <c r="V147" s="19">
        <v>747</v>
      </c>
      <c r="W147" s="19">
        <v>231</v>
      </c>
      <c r="X147" s="19">
        <v>166</v>
      </c>
      <c r="Y147" s="20"/>
      <c r="AC147" s="9">
        <v>2003</v>
      </c>
      <c r="AD147" s="9" t="s">
        <v>1576</v>
      </c>
      <c r="AE147" s="9">
        <v>17835</v>
      </c>
      <c r="AF147" s="9">
        <v>3340</v>
      </c>
      <c r="AG147" s="9">
        <v>3886</v>
      </c>
      <c r="AH147" s="9">
        <v>3675</v>
      </c>
      <c r="AI147" s="9">
        <v>3674</v>
      </c>
      <c r="AJ147" s="9">
        <v>2127</v>
      </c>
      <c r="AK147" s="9">
        <v>732</v>
      </c>
      <c r="AL147" s="9">
        <v>399</v>
      </c>
      <c r="AM147" s="9">
        <v>2</v>
      </c>
    </row>
    <row r="148" spans="1:39" x14ac:dyDescent="0.2">
      <c r="A148" s="9">
        <v>2003</v>
      </c>
      <c r="B148" s="20" t="s">
        <v>1586</v>
      </c>
      <c r="C148" s="25">
        <v>11034</v>
      </c>
      <c r="D148" s="19">
        <v>1607</v>
      </c>
      <c r="E148" s="19">
        <v>2190</v>
      </c>
      <c r="F148" s="34">
        <f>ROUND(T148/2,0)</f>
        <v>2881</v>
      </c>
      <c r="G148" s="36">
        <f>T148-F148</f>
        <v>2880</v>
      </c>
      <c r="H148" s="19">
        <v>1100</v>
      </c>
      <c r="I148" s="19">
        <v>339</v>
      </c>
      <c r="J148" s="19">
        <v>37</v>
      </c>
      <c r="K148" s="20"/>
      <c r="O148" s="9">
        <v>2003</v>
      </c>
      <c r="P148" s="20" t="s">
        <v>1586</v>
      </c>
      <c r="Q148" s="25">
        <v>11034</v>
      </c>
      <c r="R148" s="19">
        <v>1607</v>
      </c>
      <c r="S148" s="19">
        <v>2190</v>
      </c>
      <c r="T148" s="34">
        <v>5761</v>
      </c>
      <c r="U148" s="36"/>
      <c r="V148" s="19">
        <v>1100</v>
      </c>
      <c r="W148" s="19">
        <v>339</v>
      </c>
      <c r="X148" s="19">
        <v>37</v>
      </c>
      <c r="Y148" s="20"/>
      <c r="AC148" s="9">
        <v>2004</v>
      </c>
      <c r="AD148" s="9" t="s">
        <v>1576</v>
      </c>
      <c r="AE148" s="9">
        <v>18038</v>
      </c>
      <c r="AF148" s="9">
        <v>3083</v>
      </c>
      <c r="AG148" s="9">
        <v>3536</v>
      </c>
      <c r="AH148" s="9">
        <v>4546</v>
      </c>
      <c r="AI148" s="9">
        <v>3037</v>
      </c>
      <c r="AJ148" s="9">
        <v>2466</v>
      </c>
      <c r="AK148" s="9">
        <v>851</v>
      </c>
      <c r="AL148" s="9">
        <v>516</v>
      </c>
      <c r="AM148" s="9">
        <v>3</v>
      </c>
    </row>
    <row r="149" spans="1:39" x14ac:dyDescent="0.2">
      <c r="A149" s="9">
        <v>2003</v>
      </c>
      <c r="B149" s="20" t="s">
        <v>1587</v>
      </c>
      <c r="C149" s="25">
        <v>24331</v>
      </c>
      <c r="D149" s="19">
        <v>3921</v>
      </c>
      <c r="E149" s="19">
        <v>6360</v>
      </c>
      <c r="F149" s="34">
        <f>ROUND(T149/2,0)</f>
        <v>5305</v>
      </c>
      <c r="G149" s="35">
        <f>T149-F149</f>
        <v>5304</v>
      </c>
      <c r="H149" s="19">
        <v>3055</v>
      </c>
      <c r="I149" s="19">
        <v>369</v>
      </c>
      <c r="J149" s="19">
        <v>16</v>
      </c>
      <c r="K149" s="19">
        <v>1</v>
      </c>
      <c r="O149" s="9">
        <v>2003</v>
      </c>
      <c r="P149" s="20" t="s">
        <v>1587</v>
      </c>
      <c r="Q149" s="25">
        <v>24331</v>
      </c>
      <c r="R149" s="19">
        <v>3921</v>
      </c>
      <c r="S149" s="19">
        <v>6360</v>
      </c>
      <c r="T149" s="34">
        <v>10609</v>
      </c>
      <c r="U149" s="36"/>
      <c r="V149" s="19">
        <v>3055</v>
      </c>
      <c r="W149" s="19">
        <v>369</v>
      </c>
      <c r="X149" s="19">
        <v>16</v>
      </c>
      <c r="Y149" s="19">
        <v>1</v>
      </c>
      <c r="AC149" s="9">
        <v>2005</v>
      </c>
      <c r="AD149" s="9" t="s">
        <v>1576</v>
      </c>
      <c r="AE149" s="9">
        <v>19223</v>
      </c>
      <c r="AF149" s="9">
        <v>3166</v>
      </c>
      <c r="AG149" s="9">
        <v>4272</v>
      </c>
      <c r="AH149" s="9">
        <v>4200</v>
      </c>
      <c r="AI149" s="9">
        <v>3643</v>
      </c>
      <c r="AJ149" s="9">
        <v>2306</v>
      </c>
      <c r="AK149" s="9">
        <v>1077</v>
      </c>
      <c r="AL149" s="9">
        <v>538</v>
      </c>
      <c r="AM149" s="9">
        <v>21</v>
      </c>
    </row>
    <row r="150" spans="1:39" x14ac:dyDescent="0.2">
      <c r="A150" s="9">
        <v>2003</v>
      </c>
      <c r="B150" s="20" t="s">
        <v>1588</v>
      </c>
      <c r="C150" s="25">
        <v>21473</v>
      </c>
      <c r="D150" s="19">
        <v>3857</v>
      </c>
      <c r="E150" s="19">
        <v>5730</v>
      </c>
      <c r="F150" s="34">
        <f>ROUND(T150/2,0)</f>
        <v>4979</v>
      </c>
      <c r="G150" s="36">
        <f>T150-F150</f>
        <v>4978</v>
      </c>
      <c r="H150" s="19">
        <v>1737</v>
      </c>
      <c r="I150" s="19">
        <v>169</v>
      </c>
      <c r="J150" s="19">
        <v>23</v>
      </c>
      <c r="K150" s="20"/>
      <c r="O150" s="9">
        <v>2003</v>
      </c>
      <c r="P150" s="20" t="s">
        <v>1588</v>
      </c>
      <c r="Q150" s="25">
        <v>21473</v>
      </c>
      <c r="R150" s="19">
        <v>3857</v>
      </c>
      <c r="S150" s="19">
        <v>5730</v>
      </c>
      <c r="T150" s="34">
        <v>9957</v>
      </c>
      <c r="U150" s="36"/>
      <c r="V150" s="19">
        <v>1737</v>
      </c>
      <c r="W150" s="19">
        <v>169</v>
      </c>
      <c r="X150" s="19">
        <v>23</v>
      </c>
      <c r="Y150" s="20"/>
      <c r="AC150" s="9">
        <v>2006</v>
      </c>
      <c r="AD150" s="9" t="s">
        <v>1576</v>
      </c>
      <c r="AE150" s="9">
        <v>18982</v>
      </c>
      <c r="AF150" s="9">
        <v>2707</v>
      </c>
      <c r="AG150" s="9">
        <v>3706</v>
      </c>
      <c r="AH150" s="9">
        <v>4135</v>
      </c>
      <c r="AI150" s="9">
        <v>4173</v>
      </c>
      <c r="AJ150" s="9">
        <v>2313</v>
      </c>
      <c r="AK150" s="9">
        <v>1345</v>
      </c>
      <c r="AL150" s="9">
        <v>577</v>
      </c>
      <c r="AM150" s="9">
        <v>26</v>
      </c>
    </row>
    <row r="151" spans="1:39" x14ac:dyDescent="0.2">
      <c r="A151" s="9">
        <v>2003</v>
      </c>
      <c r="B151" s="20" t="s">
        <v>1589</v>
      </c>
      <c r="C151" s="25">
        <v>26141</v>
      </c>
      <c r="D151" s="19">
        <v>5629</v>
      </c>
      <c r="E151" s="19">
        <v>7651</v>
      </c>
      <c r="F151" s="34">
        <f>ROUND(T151/2,0)</f>
        <v>4821</v>
      </c>
      <c r="G151" s="36">
        <f>T151-F151</f>
        <v>4821</v>
      </c>
      <c r="H151" s="19">
        <v>2356</v>
      </c>
      <c r="I151" s="19">
        <v>794</v>
      </c>
      <c r="J151" s="19">
        <v>68</v>
      </c>
      <c r="K151" s="19">
        <v>1</v>
      </c>
      <c r="O151" s="9">
        <v>2003</v>
      </c>
      <c r="P151" s="20" t="s">
        <v>1589</v>
      </c>
      <c r="Q151" s="25">
        <v>26141</v>
      </c>
      <c r="R151" s="19">
        <v>5629</v>
      </c>
      <c r="S151" s="19">
        <v>7651</v>
      </c>
      <c r="T151" s="34">
        <v>9642</v>
      </c>
      <c r="U151" s="36"/>
      <c r="V151" s="19">
        <v>2356</v>
      </c>
      <c r="W151" s="19">
        <v>794</v>
      </c>
      <c r="X151" s="19">
        <v>68</v>
      </c>
      <c r="Y151" s="19">
        <v>1</v>
      </c>
      <c r="AC151" s="9">
        <v>2007</v>
      </c>
      <c r="AD151" s="9" t="s">
        <v>1576</v>
      </c>
      <c r="AE151" s="9">
        <v>18465</v>
      </c>
      <c r="AF151" s="9">
        <v>1928</v>
      </c>
      <c r="AG151" s="9">
        <v>3003</v>
      </c>
      <c r="AH151" s="9">
        <v>3907</v>
      </c>
      <c r="AI151" s="9">
        <v>4792</v>
      </c>
      <c r="AJ151" s="9">
        <v>2443</v>
      </c>
      <c r="AK151" s="9">
        <v>1769</v>
      </c>
      <c r="AL151" s="9">
        <v>621</v>
      </c>
      <c r="AM151" s="9">
        <v>2</v>
      </c>
    </row>
    <row r="152" spans="1:39" x14ac:dyDescent="0.2">
      <c r="A152" s="9">
        <v>2003</v>
      </c>
      <c r="B152" s="20" t="s">
        <v>1590</v>
      </c>
      <c r="C152" s="25">
        <v>19701</v>
      </c>
      <c r="D152" s="19">
        <v>4502</v>
      </c>
      <c r="E152" s="19">
        <v>5372</v>
      </c>
      <c r="F152" s="34">
        <f>ROUND(T152/2,0)</f>
        <v>3880</v>
      </c>
      <c r="G152" s="36">
        <f>T152-F152</f>
        <v>3880</v>
      </c>
      <c r="H152" s="19">
        <v>1727</v>
      </c>
      <c r="I152" s="19">
        <v>278</v>
      </c>
      <c r="J152" s="19">
        <v>62</v>
      </c>
      <c r="K152" s="20"/>
      <c r="O152" s="9">
        <v>2003</v>
      </c>
      <c r="P152" s="20" t="s">
        <v>1590</v>
      </c>
      <c r="Q152" s="25">
        <v>19701</v>
      </c>
      <c r="R152" s="19">
        <v>4502</v>
      </c>
      <c r="S152" s="19">
        <v>5372</v>
      </c>
      <c r="T152" s="34">
        <v>7760</v>
      </c>
      <c r="U152" s="36"/>
      <c r="V152" s="19">
        <v>1727</v>
      </c>
      <c r="W152" s="19">
        <v>278</v>
      </c>
      <c r="X152" s="19">
        <v>62</v>
      </c>
      <c r="Y152" s="20"/>
      <c r="AC152" s="9">
        <v>1996</v>
      </c>
      <c r="AD152" s="9" t="s">
        <v>1577</v>
      </c>
      <c r="AE152" s="9">
        <v>5097</v>
      </c>
      <c r="AF152" s="9">
        <v>2032</v>
      </c>
      <c r="AG152" s="9">
        <v>1456</v>
      </c>
      <c r="AH152" s="9">
        <v>529</v>
      </c>
      <c r="AI152" s="9">
        <v>529</v>
      </c>
      <c r="AJ152" s="9">
        <v>355</v>
      </c>
      <c r="AK152" s="9">
        <v>105</v>
      </c>
      <c r="AL152" s="9">
        <v>83</v>
      </c>
      <c r="AM152" s="9">
        <v>8</v>
      </c>
    </row>
    <row r="153" spans="1:39" x14ac:dyDescent="0.2">
      <c r="A153" s="9">
        <v>2003</v>
      </c>
      <c r="B153" s="20" t="s">
        <v>1591</v>
      </c>
      <c r="C153" s="25">
        <v>25687</v>
      </c>
      <c r="D153" s="19">
        <v>4879</v>
      </c>
      <c r="E153" s="19">
        <v>5996</v>
      </c>
      <c r="F153" s="34">
        <f>ROUND(T153/2,0)</f>
        <v>5611</v>
      </c>
      <c r="G153" s="35">
        <f>T153-F153</f>
        <v>5610</v>
      </c>
      <c r="H153" s="19">
        <v>2532</v>
      </c>
      <c r="I153" s="19">
        <v>865</v>
      </c>
      <c r="J153" s="19">
        <v>192</v>
      </c>
      <c r="K153" s="19">
        <v>2</v>
      </c>
      <c r="O153" s="9">
        <v>2003</v>
      </c>
      <c r="P153" s="20" t="s">
        <v>1591</v>
      </c>
      <c r="Q153" s="25">
        <v>25687</v>
      </c>
      <c r="R153" s="19">
        <v>4879</v>
      </c>
      <c r="S153" s="19">
        <v>5996</v>
      </c>
      <c r="T153" s="34">
        <v>11221</v>
      </c>
      <c r="U153" s="36"/>
      <c r="V153" s="19">
        <v>2532</v>
      </c>
      <c r="W153" s="19">
        <v>865</v>
      </c>
      <c r="X153" s="19">
        <v>192</v>
      </c>
      <c r="Y153" s="19">
        <v>2</v>
      </c>
      <c r="AC153" s="9">
        <v>2000</v>
      </c>
      <c r="AD153" s="9" t="s">
        <v>1577</v>
      </c>
      <c r="AE153" s="9">
        <v>4790</v>
      </c>
      <c r="AF153" s="9">
        <v>899</v>
      </c>
      <c r="AG153" s="9">
        <v>1284</v>
      </c>
      <c r="AH153" s="9">
        <v>947</v>
      </c>
      <c r="AI153" s="9">
        <v>946</v>
      </c>
      <c r="AJ153" s="9">
        <v>466</v>
      </c>
      <c r="AK153" s="9">
        <v>138</v>
      </c>
      <c r="AL153" s="9">
        <v>110</v>
      </c>
    </row>
    <row r="154" spans="1:39" x14ac:dyDescent="0.2">
      <c r="A154" s="9">
        <v>2003</v>
      </c>
      <c r="B154" s="20" t="s">
        <v>1592</v>
      </c>
      <c r="C154" s="25">
        <v>11631</v>
      </c>
      <c r="D154" s="19">
        <v>1841</v>
      </c>
      <c r="E154" s="19">
        <v>2607</v>
      </c>
      <c r="F154" s="34">
        <f>ROUND(T154/2,0)</f>
        <v>3042</v>
      </c>
      <c r="G154" s="35">
        <f>T154-F154</f>
        <v>3041</v>
      </c>
      <c r="H154" s="19">
        <v>882</v>
      </c>
      <c r="I154" s="19">
        <v>170</v>
      </c>
      <c r="J154" s="19">
        <v>48</v>
      </c>
      <c r="K154" s="20"/>
      <c r="O154" s="9">
        <v>2003</v>
      </c>
      <c r="P154" s="20" t="s">
        <v>1592</v>
      </c>
      <c r="Q154" s="25">
        <v>11631</v>
      </c>
      <c r="R154" s="19">
        <v>1841</v>
      </c>
      <c r="S154" s="19">
        <v>2607</v>
      </c>
      <c r="T154" s="34">
        <v>6083</v>
      </c>
      <c r="U154" s="36"/>
      <c r="V154" s="19">
        <v>882</v>
      </c>
      <c r="W154" s="19">
        <v>170</v>
      </c>
      <c r="X154" s="19">
        <v>48</v>
      </c>
      <c r="Y154" s="20"/>
      <c r="AC154" s="9">
        <v>2001</v>
      </c>
      <c r="AD154" s="9" t="s">
        <v>1577</v>
      </c>
      <c r="AE154" s="9">
        <v>5814</v>
      </c>
      <c r="AF154" s="9">
        <v>783</v>
      </c>
      <c r="AG154" s="9">
        <v>1520</v>
      </c>
      <c r="AH154" s="9">
        <v>1146</v>
      </c>
      <c r="AI154" s="9">
        <v>1145</v>
      </c>
      <c r="AJ154" s="9">
        <v>703</v>
      </c>
      <c r="AK154" s="9">
        <v>284</v>
      </c>
      <c r="AL154" s="9">
        <v>159</v>
      </c>
      <c r="AM154" s="9">
        <v>74</v>
      </c>
    </row>
    <row r="155" spans="1:39" x14ac:dyDescent="0.2">
      <c r="A155" s="9">
        <v>2003</v>
      </c>
      <c r="B155" s="20" t="s">
        <v>1593</v>
      </c>
      <c r="C155" s="25">
        <v>2225</v>
      </c>
      <c r="D155" s="19">
        <v>366</v>
      </c>
      <c r="E155" s="19">
        <v>305</v>
      </c>
      <c r="F155" s="34">
        <f>ROUND(T155/2,0)</f>
        <v>523</v>
      </c>
      <c r="G155" s="36">
        <f>T155-F155</f>
        <v>522</v>
      </c>
      <c r="H155" s="19">
        <v>345</v>
      </c>
      <c r="I155" s="19">
        <v>116</v>
      </c>
      <c r="J155" s="19">
        <v>48</v>
      </c>
      <c r="K155" s="20"/>
      <c r="O155" s="9">
        <v>2003</v>
      </c>
      <c r="P155" s="20" t="s">
        <v>1593</v>
      </c>
      <c r="Q155" s="25">
        <v>2225</v>
      </c>
      <c r="R155" s="19">
        <v>366</v>
      </c>
      <c r="S155" s="19">
        <v>305</v>
      </c>
      <c r="T155" s="34">
        <v>1045</v>
      </c>
      <c r="U155" s="36"/>
      <c r="V155" s="19">
        <v>345</v>
      </c>
      <c r="W155" s="19">
        <v>116</v>
      </c>
      <c r="X155" s="19">
        <v>48</v>
      </c>
      <c r="Y155" s="20"/>
      <c r="AC155" s="9">
        <v>2002</v>
      </c>
      <c r="AD155" s="9" t="s">
        <v>1577</v>
      </c>
      <c r="AE155" s="9">
        <v>4608</v>
      </c>
      <c r="AF155" s="9">
        <v>465</v>
      </c>
      <c r="AG155" s="9">
        <v>1195</v>
      </c>
      <c r="AH155" s="9">
        <v>1065</v>
      </c>
      <c r="AI155" s="9">
        <v>1065</v>
      </c>
      <c r="AJ155" s="9">
        <v>517</v>
      </c>
      <c r="AK155" s="9">
        <v>214</v>
      </c>
      <c r="AL155" s="9">
        <v>87</v>
      </c>
    </row>
    <row r="156" spans="1:39" x14ac:dyDescent="0.2">
      <c r="A156" s="9">
        <v>2003</v>
      </c>
      <c r="B156" s="20" t="s">
        <v>1594</v>
      </c>
      <c r="C156" s="25">
        <v>6398</v>
      </c>
      <c r="D156" s="19">
        <v>1047</v>
      </c>
      <c r="E156" s="19">
        <v>1216</v>
      </c>
      <c r="F156" s="34">
        <f>ROUND(T156/2,0)</f>
        <v>1432</v>
      </c>
      <c r="G156" s="36">
        <f>T156-F156</f>
        <v>1431</v>
      </c>
      <c r="H156" s="19">
        <v>786</v>
      </c>
      <c r="I156" s="19">
        <v>283</v>
      </c>
      <c r="J156" s="19">
        <v>202</v>
      </c>
      <c r="K156" s="19">
        <v>1</v>
      </c>
      <c r="O156" s="9">
        <v>2003</v>
      </c>
      <c r="P156" s="20" t="s">
        <v>1594</v>
      </c>
      <c r="Q156" s="25">
        <v>6398</v>
      </c>
      <c r="R156" s="19">
        <v>1047</v>
      </c>
      <c r="S156" s="19">
        <v>1216</v>
      </c>
      <c r="T156" s="34">
        <v>2863</v>
      </c>
      <c r="U156" s="36"/>
      <c r="V156" s="19">
        <v>786</v>
      </c>
      <c r="W156" s="19">
        <v>283</v>
      </c>
      <c r="X156" s="19">
        <v>202</v>
      </c>
      <c r="Y156" s="19">
        <v>1</v>
      </c>
      <c r="AC156" s="9">
        <v>2003</v>
      </c>
      <c r="AD156" s="9" t="s">
        <v>1577</v>
      </c>
      <c r="AE156" s="9">
        <v>4619</v>
      </c>
      <c r="AF156" s="9">
        <v>338</v>
      </c>
      <c r="AG156" s="9">
        <v>1138</v>
      </c>
      <c r="AH156" s="9">
        <v>1109</v>
      </c>
      <c r="AI156" s="9">
        <v>1108</v>
      </c>
      <c r="AJ156" s="9">
        <v>557</v>
      </c>
      <c r="AK156" s="9">
        <v>257</v>
      </c>
      <c r="AL156" s="9">
        <v>112</v>
      </c>
    </row>
    <row r="157" spans="1:39" x14ac:dyDescent="0.2">
      <c r="A157" s="9">
        <v>2003</v>
      </c>
      <c r="B157" s="20" t="s">
        <v>1576</v>
      </c>
      <c r="C157" s="25">
        <v>17835</v>
      </c>
      <c r="D157" s="19">
        <v>3340</v>
      </c>
      <c r="E157" s="19">
        <v>3886</v>
      </c>
      <c r="F157" s="34">
        <f>ROUND(T157/2,0)</f>
        <v>3675</v>
      </c>
      <c r="G157" s="35">
        <f>T157-F157</f>
        <v>3674</v>
      </c>
      <c r="H157" s="19">
        <v>2127</v>
      </c>
      <c r="I157" s="19">
        <v>732</v>
      </c>
      <c r="J157" s="19">
        <v>399</v>
      </c>
      <c r="K157" s="19">
        <v>2</v>
      </c>
      <c r="O157" s="9">
        <v>2003</v>
      </c>
      <c r="P157" s="20" t="s">
        <v>1576</v>
      </c>
      <c r="Q157" s="25">
        <v>17835</v>
      </c>
      <c r="R157" s="19">
        <v>3340</v>
      </c>
      <c r="S157" s="19">
        <v>3886</v>
      </c>
      <c r="T157" s="34">
        <v>7349</v>
      </c>
      <c r="U157" s="36"/>
      <c r="V157" s="19">
        <v>2127</v>
      </c>
      <c r="W157" s="19">
        <v>732</v>
      </c>
      <c r="X157" s="19">
        <v>399</v>
      </c>
      <c r="Y157" s="19">
        <v>2</v>
      </c>
      <c r="AC157" s="9">
        <v>2004</v>
      </c>
      <c r="AD157" s="9" t="s">
        <v>1577</v>
      </c>
      <c r="AE157" s="9">
        <v>4632</v>
      </c>
      <c r="AF157" s="9">
        <v>213</v>
      </c>
      <c r="AG157" s="9">
        <v>988</v>
      </c>
      <c r="AH157" s="9">
        <v>1374</v>
      </c>
      <c r="AI157" s="9">
        <v>1030</v>
      </c>
      <c r="AJ157" s="9">
        <v>568</v>
      </c>
      <c r="AK157" s="9">
        <v>306</v>
      </c>
      <c r="AL157" s="9">
        <v>153</v>
      </c>
    </row>
    <row r="158" spans="1:39" x14ac:dyDescent="0.2">
      <c r="A158" s="9">
        <v>2003</v>
      </c>
      <c r="B158" s="20" t="s">
        <v>1595</v>
      </c>
      <c r="C158" s="25">
        <v>8381</v>
      </c>
      <c r="D158" s="19">
        <v>1557</v>
      </c>
      <c r="E158" s="19">
        <v>1630</v>
      </c>
      <c r="F158" s="34">
        <f>ROUND(T158/2,0)</f>
        <v>1984</v>
      </c>
      <c r="G158" s="36">
        <f>T158-F158</f>
        <v>1984</v>
      </c>
      <c r="H158" s="19">
        <v>922</v>
      </c>
      <c r="I158" s="19">
        <v>240</v>
      </c>
      <c r="J158" s="19">
        <v>64</v>
      </c>
      <c r="K158" s="20"/>
      <c r="O158" s="9">
        <v>2003</v>
      </c>
      <c r="P158" s="20" t="s">
        <v>1595</v>
      </c>
      <c r="Q158" s="25">
        <v>8381</v>
      </c>
      <c r="R158" s="19">
        <v>1557</v>
      </c>
      <c r="S158" s="19">
        <v>1630</v>
      </c>
      <c r="T158" s="34">
        <v>3968</v>
      </c>
      <c r="U158" s="36"/>
      <c r="V158" s="19">
        <v>922</v>
      </c>
      <c r="W158" s="19">
        <v>240</v>
      </c>
      <c r="X158" s="19">
        <v>64</v>
      </c>
      <c r="Y158" s="20"/>
      <c r="AC158" s="9">
        <v>2005</v>
      </c>
      <c r="AD158" s="9" t="s">
        <v>1577</v>
      </c>
      <c r="AE158" s="9">
        <v>4727</v>
      </c>
      <c r="AF158" s="9">
        <v>271</v>
      </c>
      <c r="AG158" s="9">
        <v>800</v>
      </c>
      <c r="AH158" s="9">
        <v>1193</v>
      </c>
      <c r="AI158" s="9">
        <v>1257</v>
      </c>
      <c r="AJ158" s="9">
        <v>578</v>
      </c>
      <c r="AK158" s="9">
        <v>397</v>
      </c>
      <c r="AL158" s="9">
        <v>198</v>
      </c>
      <c r="AM158" s="9">
        <v>33</v>
      </c>
    </row>
    <row r="159" spans="1:39" x14ac:dyDescent="0.2">
      <c r="A159" s="9">
        <v>2003</v>
      </c>
      <c r="B159" s="20" t="s">
        <v>1572</v>
      </c>
      <c r="C159" s="25">
        <v>11311</v>
      </c>
      <c r="D159" s="19">
        <v>1439</v>
      </c>
      <c r="E159" s="19">
        <v>2425</v>
      </c>
      <c r="F159" s="34">
        <f>ROUND(T159/2,0)</f>
        <v>3025</v>
      </c>
      <c r="G159" s="35">
        <f>T159-F159</f>
        <v>3025</v>
      </c>
      <c r="H159" s="19">
        <v>1094</v>
      </c>
      <c r="I159" s="19">
        <v>238</v>
      </c>
      <c r="J159" s="19">
        <v>65</v>
      </c>
      <c r="K159" s="20"/>
      <c r="O159" s="9">
        <v>2003</v>
      </c>
      <c r="P159" s="20" t="s">
        <v>1572</v>
      </c>
      <c r="Q159" s="25">
        <v>11311</v>
      </c>
      <c r="R159" s="19">
        <v>1439</v>
      </c>
      <c r="S159" s="19">
        <v>2425</v>
      </c>
      <c r="T159" s="34">
        <v>6050</v>
      </c>
      <c r="U159" s="36"/>
      <c r="V159" s="19">
        <v>1094</v>
      </c>
      <c r="W159" s="19">
        <v>238</v>
      </c>
      <c r="X159" s="19">
        <v>65</v>
      </c>
      <c r="Y159" s="20"/>
      <c r="AC159" s="9">
        <v>2006</v>
      </c>
      <c r="AD159" s="9" t="s">
        <v>1577</v>
      </c>
      <c r="AE159" s="9">
        <v>4722</v>
      </c>
      <c r="AF159" s="9">
        <v>268</v>
      </c>
      <c r="AG159" s="9">
        <v>581</v>
      </c>
      <c r="AH159" s="9">
        <v>1132</v>
      </c>
      <c r="AI159" s="9">
        <v>1485</v>
      </c>
      <c r="AJ159" s="9">
        <v>618</v>
      </c>
      <c r="AK159" s="9">
        <v>398</v>
      </c>
      <c r="AL159" s="9">
        <v>220</v>
      </c>
      <c r="AM159" s="9">
        <v>20</v>
      </c>
    </row>
    <row r="160" spans="1:39" x14ac:dyDescent="0.2">
      <c r="A160" s="9">
        <v>2003</v>
      </c>
      <c r="B160" s="20" t="s">
        <v>1596</v>
      </c>
      <c r="C160" s="25">
        <v>1151</v>
      </c>
      <c r="D160" s="19">
        <v>560</v>
      </c>
      <c r="E160" s="19">
        <v>216</v>
      </c>
      <c r="F160" s="34">
        <f>ROUND(T160/2,0)</f>
        <v>151</v>
      </c>
      <c r="G160" s="36">
        <f>T160-F160</f>
        <v>151</v>
      </c>
      <c r="H160" s="19">
        <v>60</v>
      </c>
      <c r="I160" s="19">
        <v>9</v>
      </c>
      <c r="J160" s="19">
        <v>4</v>
      </c>
      <c r="K160" s="20"/>
      <c r="O160" s="9">
        <v>2003</v>
      </c>
      <c r="P160" s="20" t="s">
        <v>1596</v>
      </c>
      <c r="Q160" s="25">
        <v>1151</v>
      </c>
      <c r="R160" s="19">
        <v>560</v>
      </c>
      <c r="S160" s="19">
        <v>216</v>
      </c>
      <c r="T160" s="34">
        <v>302</v>
      </c>
      <c r="U160" s="36"/>
      <c r="V160" s="19">
        <v>60</v>
      </c>
      <c r="W160" s="19">
        <v>9</v>
      </c>
      <c r="X160" s="19">
        <v>4</v>
      </c>
      <c r="Y160" s="20"/>
      <c r="AC160" s="9">
        <v>2007</v>
      </c>
      <c r="AD160" s="9" t="s">
        <v>1577</v>
      </c>
      <c r="AE160" s="9">
        <v>4648</v>
      </c>
      <c r="AF160" s="9">
        <v>227</v>
      </c>
      <c r="AG160" s="9">
        <v>413</v>
      </c>
      <c r="AH160" s="9">
        <v>1181</v>
      </c>
      <c r="AI160" s="9">
        <v>1659</v>
      </c>
      <c r="AJ160" s="9">
        <v>486</v>
      </c>
      <c r="AK160" s="9">
        <v>462</v>
      </c>
      <c r="AL160" s="9">
        <v>219</v>
      </c>
      <c r="AM160" s="9">
        <v>1</v>
      </c>
    </row>
    <row r="161" spans="1:39" x14ac:dyDescent="0.2">
      <c r="A161" s="9">
        <v>2003</v>
      </c>
      <c r="B161" s="20" t="s">
        <v>1599</v>
      </c>
      <c r="C161" s="25">
        <v>11591</v>
      </c>
      <c r="D161" s="19">
        <v>2579</v>
      </c>
      <c r="E161" s="19">
        <v>2628</v>
      </c>
      <c r="F161" s="34">
        <f>ROUND(T161/2,0)</f>
        <v>2610</v>
      </c>
      <c r="G161" s="36">
        <f>T161-F161</f>
        <v>2609</v>
      </c>
      <c r="H161" s="19">
        <v>1006</v>
      </c>
      <c r="I161" s="19">
        <v>142</v>
      </c>
      <c r="J161" s="19">
        <v>17</v>
      </c>
      <c r="K161" s="20"/>
      <c r="O161" s="9">
        <v>2003</v>
      </c>
      <c r="P161" s="20" t="s">
        <v>1599</v>
      </c>
      <c r="Q161" s="25">
        <v>11591</v>
      </c>
      <c r="R161" s="19">
        <v>2579</v>
      </c>
      <c r="S161" s="19">
        <v>2628</v>
      </c>
      <c r="T161" s="34">
        <v>5219</v>
      </c>
      <c r="U161" s="36"/>
      <c r="V161" s="19">
        <v>1006</v>
      </c>
      <c r="W161" s="19">
        <v>142</v>
      </c>
      <c r="X161" s="19">
        <v>17</v>
      </c>
      <c r="Y161" s="20"/>
      <c r="AC161" s="9">
        <v>1996</v>
      </c>
      <c r="AD161" s="9" t="s">
        <v>1602</v>
      </c>
      <c r="AE161" s="9">
        <v>2899</v>
      </c>
      <c r="AF161" s="9">
        <v>1083</v>
      </c>
      <c r="AG161" s="9">
        <v>839</v>
      </c>
      <c r="AH161" s="9">
        <v>347</v>
      </c>
      <c r="AI161" s="9">
        <v>346</v>
      </c>
      <c r="AJ161" s="9">
        <v>172</v>
      </c>
      <c r="AK161" s="9">
        <v>51</v>
      </c>
      <c r="AL161" s="9">
        <v>57</v>
      </c>
      <c r="AM161" s="9">
        <v>4</v>
      </c>
    </row>
    <row r="162" spans="1:39" x14ac:dyDescent="0.2">
      <c r="A162" s="9">
        <v>2003</v>
      </c>
      <c r="B162" s="20" t="s">
        <v>1600</v>
      </c>
      <c r="C162" s="25">
        <v>7719</v>
      </c>
      <c r="D162" s="19">
        <v>1009</v>
      </c>
      <c r="E162" s="19">
        <v>1766</v>
      </c>
      <c r="F162" s="34">
        <f>ROUND(T162/2,0)</f>
        <v>1939</v>
      </c>
      <c r="G162" s="36">
        <f>T162-F162</f>
        <v>1938</v>
      </c>
      <c r="H162" s="19">
        <v>852</v>
      </c>
      <c r="I162" s="19">
        <v>181</v>
      </c>
      <c r="J162" s="19">
        <v>34</v>
      </c>
      <c r="K162" s="20"/>
      <c r="O162" s="9">
        <v>2003</v>
      </c>
      <c r="P162" s="20" t="s">
        <v>1600</v>
      </c>
      <c r="Q162" s="25">
        <v>7719</v>
      </c>
      <c r="R162" s="19">
        <v>1009</v>
      </c>
      <c r="S162" s="19">
        <v>1766</v>
      </c>
      <c r="T162" s="34">
        <v>3877</v>
      </c>
      <c r="U162" s="36"/>
      <c r="V162" s="19">
        <v>852</v>
      </c>
      <c r="W162" s="19">
        <v>181</v>
      </c>
      <c r="X162" s="19">
        <v>34</v>
      </c>
      <c r="Y162" s="20"/>
      <c r="AC162" s="9">
        <v>2000</v>
      </c>
      <c r="AD162" s="9" t="s">
        <v>1602</v>
      </c>
      <c r="AE162" s="9">
        <v>2922</v>
      </c>
      <c r="AF162" s="9">
        <v>647</v>
      </c>
      <c r="AG162" s="9">
        <v>840</v>
      </c>
      <c r="AH162" s="9">
        <v>531</v>
      </c>
      <c r="AI162" s="9">
        <v>531</v>
      </c>
      <c r="AJ162" s="9">
        <v>248</v>
      </c>
      <c r="AK162" s="9">
        <v>73</v>
      </c>
      <c r="AL162" s="9">
        <v>52</v>
      </c>
    </row>
    <row r="163" spans="1:39" x14ac:dyDescent="0.2">
      <c r="A163" s="9">
        <v>2003</v>
      </c>
      <c r="B163" s="20" t="s">
        <v>1601</v>
      </c>
      <c r="C163" s="25">
        <v>3766</v>
      </c>
      <c r="D163" s="19">
        <v>901</v>
      </c>
      <c r="E163" s="19">
        <v>741</v>
      </c>
      <c r="F163" s="34">
        <f>ROUND(T163/2,0)</f>
        <v>849</v>
      </c>
      <c r="G163" s="36">
        <f>T163-F163</f>
        <v>849</v>
      </c>
      <c r="H163" s="19">
        <v>295</v>
      </c>
      <c r="I163" s="19">
        <v>92</v>
      </c>
      <c r="J163" s="19">
        <v>37</v>
      </c>
      <c r="K163" s="19">
        <v>2</v>
      </c>
      <c r="O163" s="9">
        <v>2003</v>
      </c>
      <c r="P163" s="20" t="s">
        <v>1601</v>
      </c>
      <c r="Q163" s="25">
        <v>3766</v>
      </c>
      <c r="R163" s="19">
        <v>901</v>
      </c>
      <c r="S163" s="19">
        <v>741</v>
      </c>
      <c r="T163" s="34">
        <v>1698</v>
      </c>
      <c r="U163" s="36"/>
      <c r="V163" s="19">
        <v>295</v>
      </c>
      <c r="W163" s="19">
        <v>92</v>
      </c>
      <c r="X163" s="19">
        <v>37</v>
      </c>
      <c r="Y163" s="19">
        <v>2</v>
      </c>
      <c r="AC163" s="9">
        <v>2001</v>
      </c>
      <c r="AD163" s="9" t="s">
        <v>1602</v>
      </c>
      <c r="AE163" s="9">
        <v>3310</v>
      </c>
      <c r="AF163" s="9">
        <v>680</v>
      </c>
      <c r="AG163" s="9">
        <v>1124</v>
      </c>
      <c r="AH163" s="9">
        <v>635</v>
      </c>
      <c r="AI163" s="9">
        <v>635</v>
      </c>
      <c r="AJ163" s="9">
        <v>188</v>
      </c>
      <c r="AK163" s="9">
        <v>35</v>
      </c>
      <c r="AL163" s="9">
        <v>3</v>
      </c>
      <c r="AM163" s="9">
        <v>10</v>
      </c>
    </row>
    <row r="164" spans="1:39" x14ac:dyDescent="0.2">
      <c r="A164" s="9">
        <v>2003</v>
      </c>
      <c r="B164" s="20" t="s">
        <v>1602</v>
      </c>
      <c r="C164" s="25">
        <v>2674</v>
      </c>
      <c r="D164" s="19">
        <v>378</v>
      </c>
      <c r="E164" s="19">
        <v>728</v>
      </c>
      <c r="F164" s="34">
        <f>ROUND(T164/2,0)</f>
        <v>623</v>
      </c>
      <c r="G164" s="35">
        <f>T164-F164</f>
        <v>622</v>
      </c>
      <c r="H164" s="19">
        <v>278</v>
      </c>
      <c r="I164" s="19">
        <v>36</v>
      </c>
      <c r="J164" s="19">
        <v>9</v>
      </c>
      <c r="K164" s="20"/>
      <c r="O164" s="9">
        <v>2003</v>
      </c>
      <c r="P164" s="20" t="s">
        <v>1602</v>
      </c>
      <c r="Q164" s="25">
        <v>2674</v>
      </c>
      <c r="R164" s="19">
        <v>378</v>
      </c>
      <c r="S164" s="19">
        <v>728</v>
      </c>
      <c r="T164" s="34">
        <v>1245</v>
      </c>
      <c r="U164" s="36"/>
      <c r="V164" s="19">
        <v>278</v>
      </c>
      <c r="W164" s="19">
        <v>36</v>
      </c>
      <c r="X164" s="19">
        <v>9</v>
      </c>
      <c r="Y164" s="20"/>
      <c r="AC164" s="9">
        <v>2002</v>
      </c>
      <c r="AD164" s="9" t="s">
        <v>1602</v>
      </c>
      <c r="AE164" s="9">
        <v>2647</v>
      </c>
      <c r="AF164" s="9">
        <v>520</v>
      </c>
      <c r="AG164" s="9">
        <v>673</v>
      </c>
      <c r="AH164" s="9">
        <v>607</v>
      </c>
      <c r="AI164" s="9">
        <v>607</v>
      </c>
      <c r="AJ164" s="9">
        <v>221</v>
      </c>
      <c r="AK164" s="9">
        <v>13</v>
      </c>
      <c r="AL164" s="9">
        <v>6</v>
      </c>
    </row>
    <row r="165" spans="1:39" x14ac:dyDescent="0.2">
      <c r="A165" s="9">
        <v>2003</v>
      </c>
      <c r="B165" s="20" t="s">
        <v>1603</v>
      </c>
      <c r="C165" s="25">
        <v>8279</v>
      </c>
      <c r="D165" s="19">
        <v>1587</v>
      </c>
      <c r="E165" s="19">
        <v>2345</v>
      </c>
      <c r="F165" s="34">
        <f>ROUND(T165/2,0)</f>
        <v>1864</v>
      </c>
      <c r="G165" s="36">
        <f>T165-F165</f>
        <v>1863</v>
      </c>
      <c r="H165" s="19">
        <v>537</v>
      </c>
      <c r="I165" s="19">
        <v>68</v>
      </c>
      <c r="J165" s="19">
        <v>15</v>
      </c>
      <c r="K165" s="20"/>
      <c r="O165" s="9">
        <v>2003</v>
      </c>
      <c r="P165" s="20" t="s">
        <v>1603</v>
      </c>
      <c r="Q165" s="25">
        <v>8279</v>
      </c>
      <c r="R165" s="19">
        <v>1587</v>
      </c>
      <c r="S165" s="19">
        <v>2345</v>
      </c>
      <c r="T165" s="34">
        <v>3727</v>
      </c>
      <c r="U165" s="36"/>
      <c r="V165" s="19">
        <v>537</v>
      </c>
      <c r="W165" s="19">
        <v>68</v>
      </c>
      <c r="X165" s="19">
        <v>15</v>
      </c>
      <c r="Y165" s="20"/>
      <c r="AC165" s="9">
        <v>2003</v>
      </c>
      <c r="AD165" s="9" t="s">
        <v>1602</v>
      </c>
      <c r="AE165" s="9">
        <v>2674</v>
      </c>
      <c r="AF165" s="9">
        <v>378</v>
      </c>
      <c r="AG165" s="9">
        <v>728</v>
      </c>
      <c r="AH165" s="9">
        <v>623</v>
      </c>
      <c r="AI165" s="9">
        <v>622</v>
      </c>
      <c r="AJ165" s="9">
        <v>278</v>
      </c>
      <c r="AK165" s="9">
        <v>36</v>
      </c>
      <c r="AL165" s="9">
        <v>9</v>
      </c>
    </row>
    <row r="166" spans="1:39" x14ac:dyDescent="0.2">
      <c r="A166" s="9">
        <v>2003</v>
      </c>
      <c r="B166" s="20" t="s">
        <v>1604</v>
      </c>
      <c r="C166" s="25">
        <v>139</v>
      </c>
      <c r="D166" s="19">
        <v>8</v>
      </c>
      <c r="E166" s="19">
        <v>26</v>
      </c>
      <c r="F166" s="34">
        <f>ROUND(T166/2,0)</f>
        <v>37</v>
      </c>
      <c r="G166" s="35">
        <f>T166-F166</f>
        <v>36</v>
      </c>
      <c r="H166" s="19">
        <v>22</v>
      </c>
      <c r="I166" s="19">
        <v>10</v>
      </c>
      <c r="J166" s="20"/>
      <c r="K166" s="20"/>
      <c r="O166" s="9">
        <v>2003</v>
      </c>
      <c r="P166" s="20" t="s">
        <v>1604</v>
      </c>
      <c r="Q166" s="25">
        <v>139</v>
      </c>
      <c r="R166" s="19">
        <v>8</v>
      </c>
      <c r="S166" s="19">
        <v>26</v>
      </c>
      <c r="T166" s="34">
        <v>73</v>
      </c>
      <c r="U166" s="36"/>
      <c r="V166" s="19">
        <v>22</v>
      </c>
      <c r="W166" s="19">
        <v>10</v>
      </c>
      <c r="X166" s="20"/>
      <c r="Y166" s="20"/>
      <c r="AC166" s="9">
        <v>2004</v>
      </c>
      <c r="AD166" s="9" t="s">
        <v>1602</v>
      </c>
      <c r="AE166" s="9">
        <v>2703</v>
      </c>
      <c r="AF166" s="9">
        <v>321</v>
      </c>
      <c r="AG166" s="9">
        <v>577</v>
      </c>
      <c r="AH166" s="9">
        <v>819</v>
      </c>
      <c r="AI166" s="9">
        <v>587</v>
      </c>
      <c r="AJ166" s="9">
        <v>333</v>
      </c>
      <c r="AK166" s="9">
        <v>54</v>
      </c>
      <c r="AL166" s="9">
        <v>12</v>
      </c>
    </row>
    <row r="167" spans="1:39" x14ac:dyDescent="0.2">
      <c r="A167" s="9">
        <v>2002</v>
      </c>
      <c r="B167" s="3" t="s">
        <v>1605</v>
      </c>
      <c r="C167" s="25">
        <v>815</v>
      </c>
      <c r="D167" s="19">
        <v>89</v>
      </c>
      <c r="E167" s="19">
        <v>120</v>
      </c>
      <c r="F167" s="34">
        <f>ROUND(T167/2,0)</f>
        <v>192</v>
      </c>
      <c r="G167" s="35">
        <f>T167-F167</f>
        <v>191</v>
      </c>
      <c r="H167" s="19">
        <v>123</v>
      </c>
      <c r="I167" s="19">
        <v>53</v>
      </c>
      <c r="J167" s="19">
        <v>45</v>
      </c>
      <c r="K167" s="19">
        <v>2</v>
      </c>
      <c r="O167" s="9">
        <v>2002</v>
      </c>
      <c r="P167" s="3" t="s">
        <v>1605</v>
      </c>
      <c r="Q167" s="25">
        <v>815</v>
      </c>
      <c r="R167" s="19">
        <v>89</v>
      </c>
      <c r="S167" s="19">
        <v>120</v>
      </c>
      <c r="T167" s="34">
        <v>383</v>
      </c>
      <c r="U167" s="36"/>
      <c r="V167" s="19">
        <v>123</v>
      </c>
      <c r="W167" s="19">
        <v>53</v>
      </c>
      <c r="X167" s="19">
        <v>45</v>
      </c>
      <c r="Y167" s="19">
        <v>2</v>
      </c>
      <c r="AC167" s="9">
        <v>2005</v>
      </c>
      <c r="AD167" s="9" t="s">
        <v>1602</v>
      </c>
      <c r="AE167" s="9">
        <v>2737</v>
      </c>
      <c r="AF167" s="9">
        <v>378</v>
      </c>
      <c r="AG167" s="9">
        <v>516</v>
      </c>
      <c r="AH167" s="9">
        <v>720</v>
      </c>
      <c r="AI167" s="9">
        <v>629</v>
      </c>
      <c r="AJ167" s="9">
        <v>375</v>
      </c>
      <c r="AK167" s="9">
        <v>90</v>
      </c>
      <c r="AL167" s="9">
        <v>25</v>
      </c>
      <c r="AM167" s="9">
        <v>4</v>
      </c>
    </row>
    <row r="168" spans="1:39" x14ac:dyDescent="0.2">
      <c r="A168" s="9">
        <v>2002</v>
      </c>
      <c r="B168" s="20" t="s">
        <v>1574</v>
      </c>
      <c r="C168" s="25">
        <v>6680</v>
      </c>
      <c r="D168" s="19">
        <v>797</v>
      </c>
      <c r="E168" s="19">
        <v>1685</v>
      </c>
      <c r="F168" s="34">
        <f>ROUND(T168/2,0)</f>
        <v>1578</v>
      </c>
      <c r="G168" s="35">
        <f>T168-F168</f>
        <v>1577</v>
      </c>
      <c r="H168" s="19">
        <v>712</v>
      </c>
      <c r="I168" s="19">
        <v>264</v>
      </c>
      <c r="J168" s="19">
        <v>67</v>
      </c>
      <c r="K168" s="20"/>
      <c r="O168" s="9">
        <v>2002</v>
      </c>
      <c r="P168" s="20" t="s">
        <v>1574</v>
      </c>
      <c r="Q168" s="25">
        <v>6680</v>
      </c>
      <c r="R168" s="19">
        <v>797</v>
      </c>
      <c r="S168" s="19">
        <v>1685</v>
      </c>
      <c r="T168" s="34">
        <v>3155</v>
      </c>
      <c r="U168" s="36"/>
      <c r="V168" s="19">
        <v>712</v>
      </c>
      <c r="W168" s="19">
        <v>264</v>
      </c>
      <c r="X168" s="19">
        <v>67</v>
      </c>
      <c r="Y168" s="20"/>
      <c r="AC168" s="9">
        <v>2006</v>
      </c>
      <c r="AD168" s="9" t="s">
        <v>1602</v>
      </c>
      <c r="AE168" s="9">
        <v>2809</v>
      </c>
      <c r="AF168" s="9">
        <v>382</v>
      </c>
      <c r="AG168" s="9">
        <v>467</v>
      </c>
      <c r="AH168" s="9">
        <v>695</v>
      </c>
      <c r="AI168" s="9">
        <v>752</v>
      </c>
      <c r="AJ168" s="9">
        <v>322</v>
      </c>
      <c r="AK168" s="9">
        <v>157</v>
      </c>
      <c r="AL168" s="9">
        <v>30</v>
      </c>
      <c r="AM168" s="9">
        <v>4</v>
      </c>
    </row>
    <row r="169" spans="1:39" x14ac:dyDescent="0.2">
      <c r="A169" s="9">
        <v>2002</v>
      </c>
      <c r="B169" s="20" t="s">
        <v>1577</v>
      </c>
      <c r="C169" s="25">
        <v>4608</v>
      </c>
      <c r="D169" s="19">
        <v>465</v>
      </c>
      <c r="E169" s="19">
        <v>1195</v>
      </c>
      <c r="F169" s="34">
        <f>ROUND(T169/2,0)</f>
        <v>1065</v>
      </c>
      <c r="G169" s="35">
        <f>T169-F169</f>
        <v>1065</v>
      </c>
      <c r="H169" s="19">
        <v>517</v>
      </c>
      <c r="I169" s="19">
        <v>214</v>
      </c>
      <c r="J169" s="19">
        <v>87</v>
      </c>
      <c r="K169" s="20"/>
      <c r="O169" s="9">
        <v>2002</v>
      </c>
      <c r="P169" s="20" t="s">
        <v>1577</v>
      </c>
      <c r="Q169" s="25">
        <v>4608</v>
      </c>
      <c r="R169" s="19">
        <v>465</v>
      </c>
      <c r="S169" s="19">
        <v>1195</v>
      </c>
      <c r="T169" s="34">
        <v>2130</v>
      </c>
      <c r="U169" s="36"/>
      <c r="V169" s="19">
        <v>517</v>
      </c>
      <c r="W169" s="19">
        <v>214</v>
      </c>
      <c r="X169" s="19">
        <v>87</v>
      </c>
      <c r="Y169" s="20"/>
      <c r="AC169" s="9">
        <v>2007</v>
      </c>
      <c r="AD169" s="9" t="s">
        <v>1602</v>
      </c>
      <c r="AE169" s="9">
        <v>2898</v>
      </c>
      <c r="AF169" s="9">
        <v>362</v>
      </c>
      <c r="AG169" s="9">
        <v>413</v>
      </c>
      <c r="AH169" s="9">
        <v>648</v>
      </c>
      <c r="AI169" s="9">
        <v>913</v>
      </c>
      <c r="AJ169" s="9">
        <v>323</v>
      </c>
      <c r="AK169" s="9">
        <v>213</v>
      </c>
      <c r="AL169" s="9">
        <v>25</v>
      </c>
      <c r="AM169" s="9">
        <v>1</v>
      </c>
    </row>
    <row r="170" spans="1:39" x14ac:dyDescent="0.2">
      <c r="A170" s="9">
        <v>2002</v>
      </c>
      <c r="B170" s="20" t="s">
        <v>1578</v>
      </c>
      <c r="C170" s="25">
        <v>25029</v>
      </c>
      <c r="D170" s="19">
        <v>5407</v>
      </c>
      <c r="E170" s="19">
        <v>4701</v>
      </c>
      <c r="F170" s="34">
        <f>ROUND(T170/2,0)</f>
        <v>5053</v>
      </c>
      <c r="G170" s="36">
        <f>T170-F170</f>
        <v>5053</v>
      </c>
      <c r="H170" s="19">
        <v>3739</v>
      </c>
      <c r="I170" s="19">
        <v>1059</v>
      </c>
      <c r="J170" s="19">
        <v>16</v>
      </c>
      <c r="K170" s="19">
        <v>1</v>
      </c>
      <c r="O170" s="9">
        <v>2002</v>
      </c>
      <c r="P170" s="20" t="s">
        <v>1578</v>
      </c>
      <c r="Q170" s="25">
        <v>25029</v>
      </c>
      <c r="R170" s="19">
        <v>5407</v>
      </c>
      <c r="S170" s="19">
        <v>4701</v>
      </c>
      <c r="T170" s="34">
        <v>10106</v>
      </c>
      <c r="U170" s="36"/>
      <c r="V170" s="19">
        <v>3739</v>
      </c>
      <c r="W170" s="19">
        <v>1059</v>
      </c>
      <c r="X170" s="19">
        <v>16</v>
      </c>
      <c r="Y170" s="19">
        <v>1</v>
      </c>
      <c r="AC170" s="9">
        <v>1996</v>
      </c>
      <c r="AD170" s="9" t="s">
        <v>1584</v>
      </c>
      <c r="AE170" s="9">
        <v>17354</v>
      </c>
      <c r="AF170" s="9">
        <v>5070</v>
      </c>
      <c r="AG170" s="9">
        <v>3179</v>
      </c>
      <c r="AH170" s="9">
        <v>2085</v>
      </c>
      <c r="AI170" s="9">
        <v>2085</v>
      </c>
      <c r="AJ170" s="9">
        <v>2782</v>
      </c>
      <c r="AK170" s="9">
        <v>822</v>
      </c>
      <c r="AL170" s="9">
        <v>1305</v>
      </c>
      <c r="AM170" s="9">
        <v>26</v>
      </c>
    </row>
    <row r="171" spans="1:39" x14ac:dyDescent="0.2">
      <c r="A171" s="9">
        <v>2002</v>
      </c>
      <c r="B171" s="20" t="s">
        <v>1579</v>
      </c>
      <c r="C171" s="25">
        <v>11499</v>
      </c>
      <c r="D171" s="19">
        <v>2121</v>
      </c>
      <c r="E171" s="19">
        <v>2260</v>
      </c>
      <c r="F171" s="34">
        <f>ROUND(T171/2,0)</f>
        <v>2699</v>
      </c>
      <c r="G171" s="35">
        <f>T171-F171</f>
        <v>2698</v>
      </c>
      <c r="H171" s="19">
        <v>1351</v>
      </c>
      <c r="I171" s="19">
        <v>362</v>
      </c>
      <c r="J171" s="19">
        <v>8</v>
      </c>
      <c r="K171" s="20"/>
      <c r="O171" s="9">
        <v>2002</v>
      </c>
      <c r="P171" s="20" t="s">
        <v>1579</v>
      </c>
      <c r="Q171" s="25">
        <v>11499</v>
      </c>
      <c r="R171" s="19">
        <v>2121</v>
      </c>
      <c r="S171" s="19">
        <v>2260</v>
      </c>
      <c r="T171" s="34">
        <v>5397</v>
      </c>
      <c r="U171" s="36"/>
      <c r="V171" s="19">
        <v>1351</v>
      </c>
      <c r="W171" s="19">
        <v>362</v>
      </c>
      <c r="X171" s="19">
        <v>8</v>
      </c>
      <c r="Y171" s="20"/>
      <c r="AC171" s="9">
        <v>2000</v>
      </c>
      <c r="AD171" s="9" t="s">
        <v>1584</v>
      </c>
      <c r="AE171" s="9">
        <v>16825</v>
      </c>
      <c r="AF171" s="9">
        <v>4486</v>
      </c>
      <c r="AG171" s="9">
        <v>3093</v>
      </c>
      <c r="AH171" s="9">
        <v>1984</v>
      </c>
      <c r="AI171" s="9">
        <v>1984</v>
      </c>
      <c r="AJ171" s="9">
        <v>2809</v>
      </c>
      <c r="AK171" s="9">
        <v>830</v>
      </c>
      <c r="AL171" s="9">
        <v>1638</v>
      </c>
      <c r="AM171" s="9">
        <v>1</v>
      </c>
    </row>
    <row r="172" spans="1:39" x14ac:dyDescent="0.2">
      <c r="A172" s="9">
        <v>2002</v>
      </c>
      <c r="B172" s="20" t="s">
        <v>1573</v>
      </c>
      <c r="C172" s="25">
        <v>11413</v>
      </c>
      <c r="D172" s="19">
        <v>3437</v>
      </c>
      <c r="E172" s="19">
        <v>2777</v>
      </c>
      <c r="F172" s="34">
        <f>ROUND(T172/2,0)</f>
        <v>2084</v>
      </c>
      <c r="G172" s="35">
        <f>T172-F172</f>
        <v>2083</v>
      </c>
      <c r="H172" s="19">
        <v>800</v>
      </c>
      <c r="I172" s="19">
        <v>196</v>
      </c>
      <c r="J172" s="19">
        <v>35</v>
      </c>
      <c r="K172" s="19">
        <v>1</v>
      </c>
      <c r="O172" s="9">
        <v>2002</v>
      </c>
      <c r="P172" s="20" t="s">
        <v>1573</v>
      </c>
      <c r="Q172" s="25">
        <v>11413</v>
      </c>
      <c r="R172" s="19">
        <v>3437</v>
      </c>
      <c r="S172" s="19">
        <v>2777</v>
      </c>
      <c r="T172" s="34">
        <v>4167</v>
      </c>
      <c r="U172" s="36"/>
      <c r="V172" s="19">
        <v>800</v>
      </c>
      <c r="W172" s="19">
        <v>196</v>
      </c>
      <c r="X172" s="19">
        <v>35</v>
      </c>
      <c r="Y172" s="19">
        <v>1</v>
      </c>
      <c r="AC172" s="9">
        <v>2001</v>
      </c>
      <c r="AD172" s="9" t="s">
        <v>1584</v>
      </c>
      <c r="AE172" s="9">
        <v>20317</v>
      </c>
      <c r="AF172" s="9">
        <v>4703</v>
      </c>
      <c r="AG172" s="9">
        <v>4525</v>
      </c>
      <c r="AH172" s="9">
        <v>2506</v>
      </c>
      <c r="AI172" s="9">
        <v>2505</v>
      </c>
      <c r="AJ172" s="9">
        <v>4149</v>
      </c>
      <c r="AK172" s="9">
        <v>1583</v>
      </c>
      <c r="AL172" s="9">
        <v>346</v>
      </c>
    </row>
    <row r="173" spans="1:39" x14ac:dyDescent="0.2">
      <c r="A173" s="9">
        <v>2002</v>
      </c>
      <c r="B173" s="20" t="s">
        <v>1580</v>
      </c>
      <c r="C173" s="25">
        <v>21201</v>
      </c>
      <c r="D173" s="19">
        <v>4085</v>
      </c>
      <c r="E173" s="19">
        <v>3271</v>
      </c>
      <c r="F173" s="34">
        <f>ROUND(T173/2,0)</f>
        <v>4607</v>
      </c>
      <c r="G173" s="36">
        <f>T173-F173</f>
        <v>4607</v>
      </c>
      <c r="H173" s="19">
        <v>2724</v>
      </c>
      <c r="I173" s="19">
        <v>1332</v>
      </c>
      <c r="J173" s="19">
        <v>575</v>
      </c>
      <c r="K173" s="20"/>
      <c r="O173" s="9">
        <v>2002</v>
      </c>
      <c r="P173" s="20" t="s">
        <v>1580</v>
      </c>
      <c r="Q173" s="25">
        <v>21201</v>
      </c>
      <c r="R173" s="19">
        <v>4085</v>
      </c>
      <c r="S173" s="19">
        <v>3271</v>
      </c>
      <c r="T173" s="34">
        <v>9214</v>
      </c>
      <c r="U173" s="36"/>
      <c r="V173" s="19">
        <v>2724</v>
      </c>
      <c r="W173" s="19">
        <v>1332</v>
      </c>
      <c r="X173" s="19">
        <v>575</v>
      </c>
      <c r="Y173" s="20"/>
      <c r="AC173" s="9">
        <v>2002</v>
      </c>
      <c r="AD173" s="9" t="s">
        <v>1584</v>
      </c>
      <c r="AE173" s="9">
        <v>14390</v>
      </c>
      <c r="AF173" s="9">
        <v>2466</v>
      </c>
      <c r="AG173" s="9">
        <v>2907</v>
      </c>
      <c r="AH173" s="9">
        <v>2610</v>
      </c>
      <c r="AI173" s="9">
        <v>2609</v>
      </c>
      <c r="AJ173" s="9">
        <v>2741</v>
      </c>
      <c r="AK173" s="9">
        <v>731</v>
      </c>
      <c r="AL173" s="9">
        <v>326</v>
      </c>
    </row>
    <row r="174" spans="1:39" x14ac:dyDescent="0.2">
      <c r="A174" s="9">
        <v>2002</v>
      </c>
      <c r="B174" s="20" t="s">
        <v>1575</v>
      </c>
      <c r="C174" s="25">
        <v>11834</v>
      </c>
      <c r="D174" s="19">
        <v>2184</v>
      </c>
      <c r="E174" s="19">
        <v>1886</v>
      </c>
      <c r="F174" s="34">
        <f>ROUND(T174/2,0)</f>
        <v>2807</v>
      </c>
      <c r="G174" s="35">
        <f>T174-F174</f>
        <v>2806</v>
      </c>
      <c r="H174" s="19">
        <v>1632</v>
      </c>
      <c r="I174" s="19">
        <v>455</v>
      </c>
      <c r="J174" s="19">
        <v>64</v>
      </c>
      <c r="K174" s="20"/>
      <c r="O174" s="9">
        <v>2002</v>
      </c>
      <c r="P174" s="20" t="s">
        <v>1575</v>
      </c>
      <c r="Q174" s="25">
        <v>11834</v>
      </c>
      <c r="R174" s="19">
        <v>2184</v>
      </c>
      <c r="S174" s="19">
        <v>1886</v>
      </c>
      <c r="T174" s="34">
        <v>5613</v>
      </c>
      <c r="U174" s="36"/>
      <c r="V174" s="19">
        <v>1632</v>
      </c>
      <c r="W174" s="19">
        <v>455</v>
      </c>
      <c r="X174" s="19">
        <v>64</v>
      </c>
      <c r="Y174" s="20"/>
      <c r="AC174" s="9">
        <v>2003</v>
      </c>
      <c r="AD174" s="9" t="s">
        <v>1584</v>
      </c>
      <c r="AE174" s="9">
        <v>14606</v>
      </c>
      <c r="AF174" s="9">
        <v>2123</v>
      </c>
      <c r="AG174" s="9">
        <v>3087</v>
      </c>
      <c r="AH174" s="9">
        <v>2479</v>
      </c>
      <c r="AI174" s="9">
        <v>2478</v>
      </c>
      <c r="AJ174" s="9">
        <v>3236</v>
      </c>
      <c r="AK174" s="9">
        <v>865</v>
      </c>
      <c r="AL174" s="9">
        <v>338</v>
      </c>
    </row>
    <row r="175" spans="1:39" x14ac:dyDescent="0.2">
      <c r="A175" s="9">
        <v>2002</v>
      </c>
      <c r="B175" s="20" t="s">
        <v>1581</v>
      </c>
      <c r="C175" s="25">
        <v>12183</v>
      </c>
      <c r="D175" s="19">
        <v>2031</v>
      </c>
      <c r="E175" s="19">
        <v>1881</v>
      </c>
      <c r="F175" s="34">
        <f>ROUND(T175/2,0)</f>
        <v>2876</v>
      </c>
      <c r="G175" s="36">
        <f>T175-F175</f>
        <v>2876</v>
      </c>
      <c r="H175" s="19">
        <v>1838</v>
      </c>
      <c r="I175" s="19">
        <v>558</v>
      </c>
      <c r="J175" s="19">
        <v>122</v>
      </c>
      <c r="K175" s="19">
        <v>1</v>
      </c>
      <c r="O175" s="9">
        <v>2002</v>
      </c>
      <c r="P175" s="20" t="s">
        <v>1581</v>
      </c>
      <c r="Q175" s="25">
        <v>12183</v>
      </c>
      <c r="R175" s="19">
        <v>2031</v>
      </c>
      <c r="S175" s="19">
        <v>1881</v>
      </c>
      <c r="T175" s="34">
        <v>5752</v>
      </c>
      <c r="U175" s="36"/>
      <c r="V175" s="19">
        <v>1838</v>
      </c>
      <c r="W175" s="19">
        <v>558</v>
      </c>
      <c r="X175" s="19">
        <v>122</v>
      </c>
      <c r="Y175" s="19">
        <v>1</v>
      </c>
      <c r="AC175" s="9">
        <v>2004</v>
      </c>
      <c r="AD175" s="9" t="s">
        <v>1584</v>
      </c>
      <c r="AE175" s="9">
        <v>14561</v>
      </c>
      <c r="AF175" s="9">
        <v>1957</v>
      </c>
      <c r="AG175" s="9">
        <v>2752</v>
      </c>
      <c r="AH175" s="9">
        <v>3132</v>
      </c>
      <c r="AI175" s="9">
        <v>2436</v>
      </c>
      <c r="AJ175" s="9">
        <v>2927</v>
      </c>
      <c r="AK175" s="9">
        <v>996</v>
      </c>
      <c r="AL175" s="9">
        <v>360</v>
      </c>
      <c r="AM175" s="9">
        <v>1</v>
      </c>
    </row>
    <row r="176" spans="1:39" x14ac:dyDescent="0.2">
      <c r="A176" s="9">
        <v>2002</v>
      </c>
      <c r="B176" s="20" t="s">
        <v>1571</v>
      </c>
      <c r="C176" s="25">
        <v>7108</v>
      </c>
      <c r="D176" s="19">
        <v>654</v>
      </c>
      <c r="E176" s="19">
        <v>1576</v>
      </c>
      <c r="F176" s="34">
        <f>ROUND(T176/2,0)</f>
        <v>1739</v>
      </c>
      <c r="G176" s="35">
        <f>T176-F176</f>
        <v>1738</v>
      </c>
      <c r="H176" s="19">
        <v>939</v>
      </c>
      <c r="I176" s="19">
        <v>345</v>
      </c>
      <c r="J176" s="19">
        <v>115</v>
      </c>
      <c r="K176" s="19">
        <v>2</v>
      </c>
      <c r="O176" s="9">
        <v>2002</v>
      </c>
      <c r="P176" s="20" t="s">
        <v>1571</v>
      </c>
      <c r="Q176" s="25">
        <v>7108</v>
      </c>
      <c r="R176" s="19">
        <v>654</v>
      </c>
      <c r="S176" s="19">
        <v>1576</v>
      </c>
      <c r="T176" s="34">
        <v>3477</v>
      </c>
      <c r="U176" s="36"/>
      <c r="V176" s="19">
        <v>939</v>
      </c>
      <c r="W176" s="19">
        <v>345</v>
      </c>
      <c r="X176" s="19">
        <v>115</v>
      </c>
      <c r="Y176" s="19">
        <v>2</v>
      </c>
      <c r="AC176" s="9">
        <v>2005</v>
      </c>
      <c r="AD176" s="9" t="s">
        <v>1584</v>
      </c>
      <c r="AE176" s="9">
        <v>14264</v>
      </c>
      <c r="AF176" s="9">
        <v>1412</v>
      </c>
      <c r="AG176" s="9">
        <v>3007</v>
      </c>
      <c r="AH176" s="9">
        <v>3053</v>
      </c>
      <c r="AI176" s="9">
        <v>3201</v>
      </c>
      <c r="AJ176" s="9">
        <v>2094</v>
      </c>
      <c r="AK176" s="9">
        <v>960</v>
      </c>
      <c r="AL176" s="9">
        <v>537</v>
      </c>
      <c r="AM176" s="9">
        <v>0</v>
      </c>
    </row>
    <row r="177" spans="1:39" x14ac:dyDescent="0.2">
      <c r="A177" s="9">
        <v>2002</v>
      </c>
      <c r="B177" s="20" t="s">
        <v>1582</v>
      </c>
      <c r="C177" s="25">
        <v>19129</v>
      </c>
      <c r="D177" s="19">
        <v>3422</v>
      </c>
      <c r="E177" s="19">
        <v>3429</v>
      </c>
      <c r="F177" s="34">
        <f>ROUND(T177/2,0)</f>
        <v>4250</v>
      </c>
      <c r="G177" s="36">
        <f>T177-F177</f>
        <v>4249</v>
      </c>
      <c r="H177" s="19">
        <v>2319</v>
      </c>
      <c r="I177" s="19">
        <v>1081</v>
      </c>
      <c r="J177" s="19">
        <v>379</v>
      </c>
      <c r="K177" s="20"/>
      <c r="O177" s="9">
        <v>2002</v>
      </c>
      <c r="P177" s="20" t="s">
        <v>1582</v>
      </c>
      <c r="Q177" s="25">
        <v>19129</v>
      </c>
      <c r="R177" s="19">
        <v>3422</v>
      </c>
      <c r="S177" s="19">
        <v>3429</v>
      </c>
      <c r="T177" s="34">
        <v>8499</v>
      </c>
      <c r="U177" s="36"/>
      <c r="V177" s="19">
        <v>2319</v>
      </c>
      <c r="W177" s="19">
        <v>1081</v>
      </c>
      <c r="X177" s="19">
        <v>379</v>
      </c>
      <c r="Y177" s="20"/>
      <c r="AC177" s="9">
        <v>2006</v>
      </c>
      <c r="AD177" s="9" t="s">
        <v>1584</v>
      </c>
      <c r="AE177" s="9">
        <v>11583</v>
      </c>
      <c r="AF177" s="9">
        <v>1069</v>
      </c>
      <c r="AG177" s="9">
        <v>1884</v>
      </c>
      <c r="AH177" s="9">
        <v>2731</v>
      </c>
      <c r="AI177" s="9">
        <v>3167</v>
      </c>
      <c r="AJ177" s="9">
        <v>1356</v>
      </c>
      <c r="AK177" s="9">
        <v>882</v>
      </c>
      <c r="AL177" s="9">
        <v>457</v>
      </c>
      <c r="AM177" s="9">
        <v>37</v>
      </c>
    </row>
    <row r="178" spans="1:39" x14ac:dyDescent="0.2">
      <c r="A178" s="9">
        <v>2002</v>
      </c>
      <c r="B178" s="20" t="s">
        <v>1583</v>
      </c>
      <c r="C178" s="25">
        <v>16987</v>
      </c>
      <c r="D178" s="19">
        <v>2966</v>
      </c>
      <c r="E178" s="19">
        <v>4017</v>
      </c>
      <c r="F178" s="34">
        <f>ROUND(T178/2,0)</f>
        <v>3933</v>
      </c>
      <c r="G178" s="36">
        <f>T178-F178</f>
        <v>3933</v>
      </c>
      <c r="H178" s="19">
        <v>1252</v>
      </c>
      <c r="I178" s="19">
        <v>518</v>
      </c>
      <c r="J178" s="19">
        <v>368</v>
      </c>
      <c r="K178" s="20"/>
      <c r="O178" s="9">
        <v>2002</v>
      </c>
      <c r="P178" s="20" t="s">
        <v>1583</v>
      </c>
      <c r="Q178" s="25">
        <v>16987</v>
      </c>
      <c r="R178" s="19">
        <v>2966</v>
      </c>
      <c r="S178" s="19">
        <v>4017</v>
      </c>
      <c r="T178" s="34">
        <v>7866</v>
      </c>
      <c r="U178" s="36"/>
      <c r="V178" s="19">
        <v>1252</v>
      </c>
      <c r="W178" s="19">
        <v>518</v>
      </c>
      <c r="X178" s="19">
        <v>368</v>
      </c>
      <c r="Y178" s="20"/>
      <c r="AC178" s="9">
        <v>2007</v>
      </c>
      <c r="AD178" s="9" t="s">
        <v>1584</v>
      </c>
      <c r="AE178" s="9">
        <v>12500</v>
      </c>
      <c r="AF178" s="9">
        <v>1022</v>
      </c>
      <c r="AG178" s="9">
        <v>1587</v>
      </c>
      <c r="AH178" s="9">
        <v>2967</v>
      </c>
      <c r="AI178" s="9">
        <v>3855</v>
      </c>
      <c r="AJ178" s="9">
        <v>1379</v>
      </c>
      <c r="AK178" s="9">
        <v>1147</v>
      </c>
      <c r="AL178" s="9">
        <v>541</v>
      </c>
      <c r="AM178" s="9">
        <v>2</v>
      </c>
    </row>
    <row r="179" spans="1:39" x14ac:dyDescent="0.2">
      <c r="A179" s="9">
        <v>2002</v>
      </c>
      <c r="B179" s="20" t="s">
        <v>1584</v>
      </c>
      <c r="C179" s="25">
        <v>14390</v>
      </c>
      <c r="D179" s="19">
        <v>2466</v>
      </c>
      <c r="E179" s="19">
        <v>2907</v>
      </c>
      <c r="F179" s="34">
        <f>ROUND(T179/2,0)</f>
        <v>2610</v>
      </c>
      <c r="G179" s="35">
        <f>T179-F179</f>
        <v>2609</v>
      </c>
      <c r="H179" s="19">
        <v>2741</v>
      </c>
      <c r="I179" s="19">
        <v>731</v>
      </c>
      <c r="J179" s="19">
        <v>326</v>
      </c>
      <c r="K179" s="20"/>
      <c r="O179" s="9">
        <v>2002</v>
      </c>
      <c r="P179" s="20" t="s">
        <v>1584</v>
      </c>
      <c r="Q179" s="25">
        <v>14390</v>
      </c>
      <c r="R179" s="19">
        <v>2466</v>
      </c>
      <c r="S179" s="19">
        <v>2907</v>
      </c>
      <c r="T179" s="34">
        <v>5219</v>
      </c>
      <c r="U179" s="36"/>
      <c r="V179" s="19">
        <v>2741</v>
      </c>
      <c r="W179" s="19">
        <v>731</v>
      </c>
      <c r="X179" s="19">
        <v>326</v>
      </c>
      <c r="Y179" s="20"/>
      <c r="AC179" s="9">
        <v>1996</v>
      </c>
      <c r="AD179" s="9" t="s">
        <v>1587</v>
      </c>
      <c r="AE179" s="9">
        <v>31028</v>
      </c>
      <c r="AF179" s="9">
        <v>12214</v>
      </c>
      <c r="AG179" s="9">
        <v>7085</v>
      </c>
      <c r="AH179" s="9">
        <v>3925</v>
      </c>
      <c r="AI179" s="9">
        <v>3925</v>
      </c>
      <c r="AJ179" s="9">
        <v>2219</v>
      </c>
      <c r="AK179" s="9">
        <v>656</v>
      </c>
      <c r="AL179" s="9">
        <v>996</v>
      </c>
      <c r="AM179" s="9">
        <v>8</v>
      </c>
    </row>
    <row r="180" spans="1:39" x14ac:dyDescent="0.2">
      <c r="A180" s="9">
        <v>2002</v>
      </c>
      <c r="B180" s="20" t="s">
        <v>1585</v>
      </c>
      <c r="C180" s="25">
        <v>9584</v>
      </c>
      <c r="D180" s="19">
        <v>1650</v>
      </c>
      <c r="E180" s="19">
        <v>2004</v>
      </c>
      <c r="F180" s="34">
        <f>ROUND(T180/2,0)</f>
        <v>2513</v>
      </c>
      <c r="G180" s="36">
        <f>T180-F180</f>
        <v>2513</v>
      </c>
      <c r="H180" s="19">
        <v>571</v>
      </c>
      <c r="I180" s="19">
        <v>208</v>
      </c>
      <c r="J180" s="19">
        <v>124</v>
      </c>
      <c r="K180" s="19">
        <v>1</v>
      </c>
      <c r="O180" s="9">
        <v>2002</v>
      </c>
      <c r="P180" s="20" t="s">
        <v>1585</v>
      </c>
      <c r="Q180" s="25">
        <v>9584</v>
      </c>
      <c r="R180" s="19">
        <v>1650</v>
      </c>
      <c r="S180" s="19">
        <v>2004</v>
      </c>
      <c r="T180" s="34">
        <v>5026</v>
      </c>
      <c r="U180" s="36"/>
      <c r="V180" s="19">
        <v>571</v>
      </c>
      <c r="W180" s="19">
        <v>208</v>
      </c>
      <c r="X180" s="19">
        <v>124</v>
      </c>
      <c r="Y180" s="19">
        <v>1</v>
      </c>
      <c r="AC180" s="9">
        <v>2000</v>
      </c>
      <c r="AD180" s="9" t="s">
        <v>1587</v>
      </c>
      <c r="AE180" s="9">
        <v>30473</v>
      </c>
      <c r="AF180" s="9">
        <v>7269</v>
      </c>
      <c r="AG180" s="9">
        <v>7099</v>
      </c>
      <c r="AH180" s="9">
        <v>5382</v>
      </c>
      <c r="AI180" s="9">
        <v>5381</v>
      </c>
      <c r="AJ180" s="9">
        <v>3277</v>
      </c>
      <c r="AK180" s="9">
        <v>969</v>
      </c>
      <c r="AL180" s="9">
        <v>1094</v>
      </c>
      <c r="AM180" s="9">
        <v>2</v>
      </c>
    </row>
    <row r="181" spans="1:39" x14ac:dyDescent="0.2">
      <c r="A181" s="9">
        <v>2002</v>
      </c>
      <c r="B181" s="20" t="s">
        <v>1586</v>
      </c>
      <c r="C181" s="25">
        <v>10940</v>
      </c>
      <c r="D181" s="19">
        <v>1794</v>
      </c>
      <c r="E181" s="19">
        <v>2340</v>
      </c>
      <c r="F181" s="34">
        <f>ROUND(T181/2,0)</f>
        <v>2808</v>
      </c>
      <c r="G181" s="36">
        <f>T181-F181</f>
        <v>2808</v>
      </c>
      <c r="H181" s="19">
        <v>913</v>
      </c>
      <c r="I181" s="19">
        <v>256</v>
      </c>
      <c r="J181" s="19">
        <v>21</v>
      </c>
      <c r="K181" s="20"/>
      <c r="O181" s="9">
        <v>2002</v>
      </c>
      <c r="P181" s="20" t="s">
        <v>1586</v>
      </c>
      <c r="Q181" s="25">
        <v>10940</v>
      </c>
      <c r="R181" s="19">
        <v>1794</v>
      </c>
      <c r="S181" s="19">
        <v>2340</v>
      </c>
      <c r="T181" s="34">
        <v>5616</v>
      </c>
      <c r="U181" s="36"/>
      <c r="V181" s="19">
        <v>913</v>
      </c>
      <c r="W181" s="19">
        <v>256</v>
      </c>
      <c r="X181" s="19">
        <v>21</v>
      </c>
      <c r="Y181" s="20"/>
      <c r="AC181" s="9">
        <v>2001</v>
      </c>
      <c r="AD181" s="9" t="s">
        <v>1587</v>
      </c>
      <c r="AE181" s="9">
        <v>28298</v>
      </c>
      <c r="AF181" s="9">
        <v>8126</v>
      </c>
      <c r="AG181" s="9">
        <v>7350</v>
      </c>
      <c r="AH181" s="9">
        <v>5207</v>
      </c>
      <c r="AI181" s="9">
        <v>5206</v>
      </c>
      <c r="AJ181" s="9">
        <v>2241</v>
      </c>
      <c r="AK181" s="9">
        <v>119</v>
      </c>
      <c r="AL181" s="9">
        <v>25</v>
      </c>
      <c r="AM181" s="9">
        <v>24</v>
      </c>
    </row>
    <row r="182" spans="1:39" x14ac:dyDescent="0.2">
      <c r="A182" s="9">
        <v>2002</v>
      </c>
      <c r="B182" s="20" t="s">
        <v>1587</v>
      </c>
      <c r="C182" s="25">
        <v>24911</v>
      </c>
      <c r="D182" s="19">
        <v>4936</v>
      </c>
      <c r="E182" s="19">
        <v>6198</v>
      </c>
      <c r="F182" s="34">
        <f>ROUND(T182/2,0)</f>
        <v>5579</v>
      </c>
      <c r="G182" s="35">
        <f>T182-F182</f>
        <v>5578</v>
      </c>
      <c r="H182" s="19">
        <v>2486</v>
      </c>
      <c r="I182" s="19">
        <v>114</v>
      </c>
      <c r="J182" s="19">
        <v>20</v>
      </c>
      <c r="K182" s="20"/>
      <c r="O182" s="9">
        <v>2002</v>
      </c>
      <c r="P182" s="20" t="s">
        <v>1587</v>
      </c>
      <c r="Q182" s="25">
        <v>24911</v>
      </c>
      <c r="R182" s="19">
        <v>4936</v>
      </c>
      <c r="S182" s="19">
        <v>6198</v>
      </c>
      <c r="T182" s="34">
        <v>11157</v>
      </c>
      <c r="U182" s="36"/>
      <c r="V182" s="19">
        <v>2486</v>
      </c>
      <c r="W182" s="19">
        <v>114</v>
      </c>
      <c r="X182" s="19">
        <v>20</v>
      </c>
      <c r="Y182" s="20"/>
      <c r="AC182" s="9">
        <v>2002</v>
      </c>
      <c r="AD182" s="9" t="s">
        <v>1587</v>
      </c>
      <c r="AE182" s="9">
        <v>24911</v>
      </c>
      <c r="AF182" s="9">
        <v>4936</v>
      </c>
      <c r="AG182" s="9">
        <v>6198</v>
      </c>
      <c r="AH182" s="9">
        <v>5579</v>
      </c>
      <c r="AI182" s="9">
        <v>5578</v>
      </c>
      <c r="AJ182" s="9">
        <v>2486</v>
      </c>
      <c r="AK182" s="9">
        <v>114</v>
      </c>
      <c r="AL182" s="9">
        <v>20</v>
      </c>
    </row>
    <row r="183" spans="1:39" x14ac:dyDescent="0.2">
      <c r="A183" s="9">
        <v>2002</v>
      </c>
      <c r="B183" s="20" t="s">
        <v>1588</v>
      </c>
      <c r="C183" s="25">
        <v>21314</v>
      </c>
      <c r="D183" s="19">
        <v>4598</v>
      </c>
      <c r="E183" s="19">
        <v>5720</v>
      </c>
      <c r="F183" s="34">
        <f>ROUND(T183/2,0)</f>
        <v>4734</v>
      </c>
      <c r="G183" s="36">
        <f>T183-F183</f>
        <v>4734</v>
      </c>
      <c r="H183" s="19">
        <v>1437</v>
      </c>
      <c r="I183" s="19">
        <v>76</v>
      </c>
      <c r="J183" s="19">
        <v>15</v>
      </c>
      <c r="K183" s="20"/>
      <c r="O183" s="9">
        <v>2002</v>
      </c>
      <c r="P183" s="20" t="s">
        <v>1588</v>
      </c>
      <c r="Q183" s="25">
        <v>21314</v>
      </c>
      <c r="R183" s="19">
        <v>4598</v>
      </c>
      <c r="S183" s="19">
        <v>5720</v>
      </c>
      <c r="T183" s="34">
        <v>9468</v>
      </c>
      <c r="U183" s="36"/>
      <c r="V183" s="19">
        <v>1437</v>
      </c>
      <c r="W183" s="19">
        <v>76</v>
      </c>
      <c r="X183" s="19">
        <v>15</v>
      </c>
      <c r="Y183" s="20"/>
      <c r="AC183" s="9">
        <v>2003</v>
      </c>
      <c r="AD183" s="9" t="s">
        <v>1587</v>
      </c>
      <c r="AE183" s="9">
        <v>24331</v>
      </c>
      <c r="AF183" s="9">
        <v>3921</v>
      </c>
      <c r="AG183" s="9">
        <v>6360</v>
      </c>
      <c r="AH183" s="9">
        <v>5305</v>
      </c>
      <c r="AI183" s="9">
        <v>5304</v>
      </c>
      <c r="AJ183" s="9">
        <v>3055</v>
      </c>
      <c r="AK183" s="9">
        <v>369</v>
      </c>
      <c r="AL183" s="9">
        <v>16</v>
      </c>
      <c r="AM183" s="9">
        <v>1</v>
      </c>
    </row>
    <row r="184" spans="1:39" x14ac:dyDescent="0.2">
      <c r="A184" s="9">
        <v>2002</v>
      </c>
      <c r="B184" s="20" t="s">
        <v>1589</v>
      </c>
      <c r="C184" s="25">
        <v>27136</v>
      </c>
      <c r="D184" s="19">
        <v>6121</v>
      </c>
      <c r="E184" s="19">
        <v>7724</v>
      </c>
      <c r="F184" s="34">
        <f>ROUND(T184/2,0)</f>
        <v>5294</v>
      </c>
      <c r="G184" s="36">
        <f>T184-F184</f>
        <v>5293</v>
      </c>
      <c r="H184" s="19">
        <v>2030</v>
      </c>
      <c r="I184" s="19">
        <v>641</v>
      </c>
      <c r="J184" s="19">
        <v>32</v>
      </c>
      <c r="K184" s="19">
        <v>1</v>
      </c>
      <c r="O184" s="9">
        <v>2002</v>
      </c>
      <c r="P184" s="20" t="s">
        <v>1589</v>
      </c>
      <c r="Q184" s="25">
        <v>27136</v>
      </c>
      <c r="R184" s="19">
        <v>6121</v>
      </c>
      <c r="S184" s="19">
        <v>7724</v>
      </c>
      <c r="T184" s="34">
        <v>10587</v>
      </c>
      <c r="U184" s="36"/>
      <c r="V184" s="19">
        <v>2030</v>
      </c>
      <c r="W184" s="19">
        <v>641</v>
      </c>
      <c r="X184" s="19">
        <v>32</v>
      </c>
      <c r="Y184" s="19">
        <v>1</v>
      </c>
      <c r="AC184" s="9">
        <v>2004</v>
      </c>
      <c r="AD184" s="9" t="s">
        <v>1587</v>
      </c>
      <c r="AE184" s="9">
        <v>24354</v>
      </c>
      <c r="AF184" s="9">
        <v>3219</v>
      </c>
      <c r="AG184" s="9">
        <v>6164</v>
      </c>
      <c r="AH184" s="9">
        <v>6110</v>
      </c>
      <c r="AI184" s="9">
        <v>4738</v>
      </c>
      <c r="AJ184" s="9">
        <v>3397</v>
      </c>
      <c r="AK184" s="9">
        <v>706</v>
      </c>
      <c r="AL184" s="9">
        <v>19</v>
      </c>
      <c r="AM184" s="9">
        <v>1</v>
      </c>
    </row>
    <row r="185" spans="1:39" x14ac:dyDescent="0.2">
      <c r="A185" s="9">
        <v>2002</v>
      </c>
      <c r="B185" s="20" t="s">
        <v>1590</v>
      </c>
      <c r="C185" s="25">
        <v>19864</v>
      </c>
      <c r="D185" s="19">
        <v>4943</v>
      </c>
      <c r="E185" s="19">
        <v>5756</v>
      </c>
      <c r="F185" s="34">
        <f>ROUND(T185/2,0)</f>
        <v>3726</v>
      </c>
      <c r="G185" s="36">
        <f>T185-F185</f>
        <v>3726</v>
      </c>
      <c r="H185" s="19">
        <v>1522</v>
      </c>
      <c r="I185" s="19">
        <v>135</v>
      </c>
      <c r="J185" s="19">
        <v>56</v>
      </c>
      <c r="K185" s="20"/>
      <c r="O185" s="9">
        <v>2002</v>
      </c>
      <c r="P185" s="20" t="s">
        <v>1590</v>
      </c>
      <c r="Q185" s="25">
        <v>19864</v>
      </c>
      <c r="R185" s="19">
        <v>4943</v>
      </c>
      <c r="S185" s="19">
        <v>5756</v>
      </c>
      <c r="T185" s="34">
        <v>7452</v>
      </c>
      <c r="U185" s="36"/>
      <c r="V185" s="19">
        <v>1522</v>
      </c>
      <c r="W185" s="19">
        <v>135</v>
      </c>
      <c r="X185" s="19">
        <v>56</v>
      </c>
      <c r="Y185" s="20"/>
      <c r="AC185" s="9">
        <v>2005</v>
      </c>
      <c r="AD185" s="9" t="s">
        <v>1587</v>
      </c>
      <c r="AE185" s="9">
        <v>23826</v>
      </c>
      <c r="AF185" s="9">
        <v>3477</v>
      </c>
      <c r="AG185" s="9">
        <v>5714</v>
      </c>
      <c r="AH185" s="9">
        <v>5235</v>
      </c>
      <c r="AI185" s="9">
        <v>5099</v>
      </c>
      <c r="AJ185" s="9">
        <v>3139</v>
      </c>
      <c r="AK185" s="9">
        <v>1105</v>
      </c>
      <c r="AL185" s="9">
        <v>43</v>
      </c>
      <c r="AM185" s="9">
        <v>14</v>
      </c>
    </row>
    <row r="186" spans="1:39" x14ac:dyDescent="0.2">
      <c r="A186" s="9">
        <v>2002</v>
      </c>
      <c r="B186" s="20" t="s">
        <v>1591</v>
      </c>
      <c r="C186" s="25">
        <v>25507</v>
      </c>
      <c r="D186" s="19">
        <v>5792</v>
      </c>
      <c r="E186" s="19">
        <v>6871</v>
      </c>
      <c r="F186" s="34">
        <f>ROUND(T186/2,0)</f>
        <v>4963</v>
      </c>
      <c r="G186" s="35">
        <f>T186-F186</f>
        <v>4962</v>
      </c>
      <c r="H186" s="19">
        <v>2167</v>
      </c>
      <c r="I186" s="19">
        <v>653</v>
      </c>
      <c r="J186" s="19">
        <v>98</v>
      </c>
      <c r="K186" s="19">
        <v>1</v>
      </c>
      <c r="O186" s="9">
        <v>2002</v>
      </c>
      <c r="P186" s="20" t="s">
        <v>1591</v>
      </c>
      <c r="Q186" s="25">
        <v>25507</v>
      </c>
      <c r="R186" s="19">
        <v>5792</v>
      </c>
      <c r="S186" s="19">
        <v>6871</v>
      </c>
      <c r="T186" s="34">
        <v>9925</v>
      </c>
      <c r="U186" s="36"/>
      <c r="V186" s="19">
        <v>2167</v>
      </c>
      <c r="W186" s="19">
        <v>653</v>
      </c>
      <c r="X186" s="19">
        <v>98</v>
      </c>
      <c r="Y186" s="19">
        <v>1</v>
      </c>
      <c r="AC186" s="9">
        <v>2006</v>
      </c>
      <c r="AD186" s="9" t="s">
        <v>1587</v>
      </c>
      <c r="AE186" s="9">
        <v>23897</v>
      </c>
      <c r="AF186" s="9">
        <v>2930</v>
      </c>
      <c r="AG186" s="9">
        <v>4757</v>
      </c>
      <c r="AH186" s="9">
        <v>5544</v>
      </c>
      <c r="AI186" s="9">
        <v>5775</v>
      </c>
      <c r="AJ186" s="9">
        <v>3111</v>
      </c>
      <c r="AK186" s="9">
        <v>1602</v>
      </c>
      <c r="AL186" s="9">
        <v>167</v>
      </c>
      <c r="AM186" s="9">
        <v>11</v>
      </c>
    </row>
    <row r="187" spans="1:39" x14ac:dyDescent="0.2">
      <c r="A187" s="9">
        <v>2002</v>
      </c>
      <c r="B187" s="20" t="s">
        <v>1592</v>
      </c>
      <c r="C187" s="25">
        <v>11609</v>
      </c>
      <c r="D187" s="19">
        <v>2117</v>
      </c>
      <c r="E187" s="19">
        <v>2806</v>
      </c>
      <c r="F187" s="34">
        <f>ROUND(T187/2,0)</f>
        <v>2885</v>
      </c>
      <c r="G187" s="35">
        <f>T187-F187</f>
        <v>2885</v>
      </c>
      <c r="H187" s="19">
        <v>737</v>
      </c>
      <c r="I187" s="19">
        <v>135</v>
      </c>
      <c r="J187" s="19">
        <v>44</v>
      </c>
      <c r="K187" s="20"/>
      <c r="O187" s="9">
        <v>2002</v>
      </c>
      <c r="P187" s="20" t="s">
        <v>1592</v>
      </c>
      <c r="Q187" s="25">
        <v>11609</v>
      </c>
      <c r="R187" s="19">
        <v>2117</v>
      </c>
      <c r="S187" s="19">
        <v>2806</v>
      </c>
      <c r="T187" s="34">
        <v>5770</v>
      </c>
      <c r="U187" s="36"/>
      <c r="V187" s="19">
        <v>737</v>
      </c>
      <c r="W187" s="19">
        <v>135</v>
      </c>
      <c r="X187" s="19">
        <v>44</v>
      </c>
      <c r="Y187" s="20"/>
      <c r="AC187" s="9">
        <v>2007</v>
      </c>
      <c r="AD187" s="9" t="s">
        <v>1587</v>
      </c>
      <c r="AE187" s="9">
        <v>25381</v>
      </c>
      <c r="AF187" s="9">
        <v>2035</v>
      </c>
      <c r="AG187" s="9">
        <v>3984</v>
      </c>
      <c r="AH187" s="9">
        <v>6210</v>
      </c>
      <c r="AI187" s="9">
        <v>7001</v>
      </c>
      <c r="AJ187" s="9">
        <v>3478</v>
      </c>
      <c r="AK187" s="9">
        <v>2329</v>
      </c>
      <c r="AL187" s="9">
        <v>338</v>
      </c>
      <c r="AM187" s="9">
        <v>6</v>
      </c>
    </row>
    <row r="188" spans="1:39" x14ac:dyDescent="0.2">
      <c r="A188" s="9">
        <v>2002</v>
      </c>
      <c r="B188" s="20" t="s">
        <v>1593</v>
      </c>
      <c r="C188" s="25">
        <v>2183</v>
      </c>
      <c r="D188" s="19">
        <v>409</v>
      </c>
      <c r="E188" s="19">
        <v>325</v>
      </c>
      <c r="F188" s="34">
        <f>ROUND(T188/2,0)</f>
        <v>514</v>
      </c>
      <c r="G188" s="36">
        <f>T188-F188</f>
        <v>514</v>
      </c>
      <c r="H188" s="19">
        <v>288</v>
      </c>
      <c r="I188" s="19">
        <v>91</v>
      </c>
      <c r="J188" s="19">
        <v>42</v>
      </c>
      <c r="K188" s="20"/>
      <c r="O188" s="9">
        <v>2002</v>
      </c>
      <c r="P188" s="20" t="s">
        <v>1593</v>
      </c>
      <c r="Q188" s="25">
        <v>2183</v>
      </c>
      <c r="R188" s="19">
        <v>409</v>
      </c>
      <c r="S188" s="19">
        <v>325</v>
      </c>
      <c r="T188" s="34">
        <v>1028</v>
      </c>
      <c r="U188" s="36"/>
      <c r="V188" s="19">
        <v>288</v>
      </c>
      <c r="W188" s="19">
        <v>91</v>
      </c>
      <c r="X188" s="19">
        <v>42</v>
      </c>
      <c r="Y188" s="20"/>
      <c r="AC188" s="9">
        <v>1996</v>
      </c>
      <c r="AD188" s="9" t="s">
        <v>1579</v>
      </c>
      <c r="AE188" s="9">
        <v>12182</v>
      </c>
      <c r="AF188" s="9">
        <v>4233</v>
      </c>
      <c r="AG188" s="9">
        <v>2949</v>
      </c>
      <c r="AH188" s="9">
        <v>1693</v>
      </c>
      <c r="AI188" s="9">
        <v>1693</v>
      </c>
      <c r="AJ188" s="9">
        <v>966</v>
      </c>
      <c r="AK188" s="9">
        <v>285</v>
      </c>
      <c r="AL188" s="9">
        <v>362</v>
      </c>
      <c r="AM188" s="9">
        <v>1</v>
      </c>
    </row>
    <row r="189" spans="1:39" x14ac:dyDescent="0.2">
      <c r="A189" s="9">
        <v>2002</v>
      </c>
      <c r="B189" s="20" t="s">
        <v>1594</v>
      </c>
      <c r="C189" s="25">
        <v>6393</v>
      </c>
      <c r="D189" s="19">
        <v>1062</v>
      </c>
      <c r="E189" s="19">
        <v>1164</v>
      </c>
      <c r="F189" s="34">
        <f>ROUND(T189/2,0)</f>
        <v>1432</v>
      </c>
      <c r="G189" s="36">
        <f>T189-F189</f>
        <v>1431</v>
      </c>
      <c r="H189" s="19">
        <v>831</v>
      </c>
      <c r="I189" s="19">
        <v>276</v>
      </c>
      <c r="J189" s="19">
        <v>196</v>
      </c>
      <c r="K189" s="19">
        <v>1</v>
      </c>
      <c r="O189" s="9">
        <v>2002</v>
      </c>
      <c r="P189" s="20" t="s">
        <v>1594</v>
      </c>
      <c r="Q189" s="25">
        <v>6393</v>
      </c>
      <c r="R189" s="19">
        <v>1062</v>
      </c>
      <c r="S189" s="19">
        <v>1164</v>
      </c>
      <c r="T189" s="34">
        <v>2863</v>
      </c>
      <c r="U189" s="36"/>
      <c r="V189" s="19">
        <v>831</v>
      </c>
      <c r="W189" s="19">
        <v>276</v>
      </c>
      <c r="X189" s="19">
        <v>196</v>
      </c>
      <c r="Y189" s="19">
        <v>1</v>
      </c>
      <c r="AC189" s="9">
        <v>2000</v>
      </c>
      <c r="AD189" s="9" t="s">
        <v>1579</v>
      </c>
      <c r="AE189" s="9">
        <v>12496</v>
      </c>
      <c r="AF189" s="9">
        <v>2720</v>
      </c>
      <c r="AG189" s="9">
        <v>2935</v>
      </c>
      <c r="AH189" s="9">
        <v>2382</v>
      </c>
      <c r="AI189" s="9">
        <v>2382</v>
      </c>
      <c r="AJ189" s="9">
        <v>1327</v>
      </c>
      <c r="AK189" s="9">
        <v>392</v>
      </c>
      <c r="AL189" s="9">
        <v>357</v>
      </c>
      <c r="AM189" s="9">
        <v>1</v>
      </c>
    </row>
    <row r="190" spans="1:39" x14ac:dyDescent="0.2">
      <c r="A190" s="9">
        <v>2002</v>
      </c>
      <c r="B190" s="20" t="s">
        <v>1576</v>
      </c>
      <c r="C190" s="25">
        <v>17773</v>
      </c>
      <c r="D190" s="19">
        <v>4005</v>
      </c>
      <c r="E190" s="19">
        <v>3863</v>
      </c>
      <c r="F190" s="34">
        <f>ROUND(T190/2,0)</f>
        <v>3581</v>
      </c>
      <c r="G190" s="35">
        <f>T190-F190</f>
        <v>3580</v>
      </c>
      <c r="H190" s="19">
        <v>1865</v>
      </c>
      <c r="I190" s="19">
        <v>569</v>
      </c>
      <c r="J190" s="19">
        <v>308</v>
      </c>
      <c r="K190" s="19">
        <v>2</v>
      </c>
      <c r="O190" s="9">
        <v>2002</v>
      </c>
      <c r="P190" s="20" t="s">
        <v>1576</v>
      </c>
      <c r="Q190" s="25">
        <v>17773</v>
      </c>
      <c r="R190" s="19">
        <v>4005</v>
      </c>
      <c r="S190" s="19">
        <v>3863</v>
      </c>
      <c r="T190" s="34">
        <v>7161</v>
      </c>
      <c r="U190" s="36"/>
      <c r="V190" s="19">
        <v>1865</v>
      </c>
      <c r="W190" s="19">
        <v>569</v>
      </c>
      <c r="X190" s="19">
        <v>308</v>
      </c>
      <c r="Y190" s="19">
        <v>2</v>
      </c>
      <c r="AC190" s="9">
        <v>2001</v>
      </c>
      <c r="AD190" s="9" t="s">
        <v>1579</v>
      </c>
      <c r="AE190" s="9">
        <v>16802</v>
      </c>
      <c r="AF190" s="9">
        <v>5157</v>
      </c>
      <c r="AG190" s="9">
        <v>3839</v>
      </c>
      <c r="AH190" s="9">
        <v>2969</v>
      </c>
      <c r="AI190" s="9">
        <v>2968</v>
      </c>
      <c r="AJ190" s="9">
        <v>1389</v>
      </c>
      <c r="AK190" s="9">
        <v>366</v>
      </c>
      <c r="AL190" s="9">
        <v>66</v>
      </c>
      <c r="AM190" s="9">
        <v>48</v>
      </c>
    </row>
    <row r="191" spans="1:39" x14ac:dyDescent="0.2">
      <c r="A191" s="9">
        <v>2002</v>
      </c>
      <c r="B191" s="20" t="s">
        <v>1595</v>
      </c>
      <c r="C191" s="25">
        <v>8384</v>
      </c>
      <c r="D191" s="19">
        <v>1835</v>
      </c>
      <c r="E191" s="19">
        <v>1594</v>
      </c>
      <c r="F191" s="34">
        <f>ROUND(T191/2,0)</f>
        <v>1992</v>
      </c>
      <c r="G191" s="36">
        <f>T191-F191</f>
        <v>1992</v>
      </c>
      <c r="H191" s="19">
        <v>749</v>
      </c>
      <c r="I191" s="19">
        <v>173</v>
      </c>
      <c r="J191" s="19">
        <v>48</v>
      </c>
      <c r="K191" s="19">
        <v>1</v>
      </c>
      <c r="O191" s="9">
        <v>2002</v>
      </c>
      <c r="P191" s="20" t="s">
        <v>1595</v>
      </c>
      <c r="Q191" s="25">
        <v>8384</v>
      </c>
      <c r="R191" s="19">
        <v>1835</v>
      </c>
      <c r="S191" s="19">
        <v>1594</v>
      </c>
      <c r="T191" s="34">
        <v>3984</v>
      </c>
      <c r="U191" s="36"/>
      <c r="V191" s="19">
        <v>749</v>
      </c>
      <c r="W191" s="19">
        <v>173</v>
      </c>
      <c r="X191" s="19">
        <v>48</v>
      </c>
      <c r="Y191" s="19">
        <v>1</v>
      </c>
      <c r="AC191" s="9">
        <v>2002</v>
      </c>
      <c r="AD191" s="9" t="s">
        <v>1579</v>
      </c>
      <c r="AE191" s="9">
        <v>11499</v>
      </c>
      <c r="AF191" s="9">
        <v>2121</v>
      </c>
      <c r="AG191" s="9">
        <v>2260</v>
      </c>
      <c r="AH191" s="9">
        <v>2699</v>
      </c>
      <c r="AI191" s="9">
        <v>2698</v>
      </c>
      <c r="AJ191" s="9">
        <v>1351</v>
      </c>
      <c r="AK191" s="9">
        <v>362</v>
      </c>
      <c r="AL191" s="9">
        <v>8</v>
      </c>
    </row>
    <row r="192" spans="1:39" x14ac:dyDescent="0.2">
      <c r="A192" s="9">
        <v>2002</v>
      </c>
      <c r="B192" s="20" t="s">
        <v>1572</v>
      </c>
      <c r="C192" s="25">
        <v>11519</v>
      </c>
      <c r="D192" s="19">
        <v>1858</v>
      </c>
      <c r="E192" s="19">
        <v>2695</v>
      </c>
      <c r="F192" s="34">
        <f>ROUND(T192/2,0)</f>
        <v>2955</v>
      </c>
      <c r="G192" s="35">
        <f>T192-F192</f>
        <v>2955</v>
      </c>
      <c r="H192" s="19">
        <v>831</v>
      </c>
      <c r="I192" s="19">
        <v>192</v>
      </c>
      <c r="J192" s="19">
        <v>33</v>
      </c>
      <c r="K192" s="20"/>
      <c r="O192" s="9">
        <v>2002</v>
      </c>
      <c r="P192" s="20" t="s">
        <v>1572</v>
      </c>
      <c r="Q192" s="25">
        <v>11519</v>
      </c>
      <c r="R192" s="19">
        <v>1858</v>
      </c>
      <c r="S192" s="19">
        <v>2695</v>
      </c>
      <c r="T192" s="34">
        <v>5910</v>
      </c>
      <c r="U192" s="36"/>
      <c r="V192" s="19">
        <v>831</v>
      </c>
      <c r="W192" s="19">
        <v>192</v>
      </c>
      <c r="X192" s="19">
        <v>33</v>
      </c>
      <c r="Y192" s="20"/>
      <c r="AC192" s="9">
        <v>2003</v>
      </c>
      <c r="AD192" s="9" t="s">
        <v>1579</v>
      </c>
      <c r="AE192" s="9">
        <v>11554</v>
      </c>
      <c r="AF192" s="9">
        <v>1885</v>
      </c>
      <c r="AG192" s="9">
        <v>2066</v>
      </c>
      <c r="AH192" s="9">
        <v>2763</v>
      </c>
      <c r="AI192" s="9">
        <v>2762</v>
      </c>
      <c r="AJ192" s="9">
        <v>1534</v>
      </c>
      <c r="AK192" s="9">
        <v>503</v>
      </c>
      <c r="AL192" s="9">
        <v>41</v>
      </c>
    </row>
    <row r="193" spans="1:39" x14ac:dyDescent="0.2">
      <c r="A193" s="9">
        <v>2002</v>
      </c>
      <c r="B193" s="20" t="s">
        <v>1596</v>
      </c>
      <c r="C193" s="25">
        <v>1130</v>
      </c>
      <c r="D193" s="19">
        <v>575</v>
      </c>
      <c r="E193" s="19">
        <v>190</v>
      </c>
      <c r="F193" s="34">
        <f>ROUND(T193/2,0)</f>
        <v>151</v>
      </c>
      <c r="G193" s="36">
        <f>T193-F193</f>
        <v>150</v>
      </c>
      <c r="H193" s="19">
        <v>53</v>
      </c>
      <c r="I193" s="19">
        <v>8</v>
      </c>
      <c r="J193" s="19">
        <v>3</v>
      </c>
      <c r="K193" s="20"/>
      <c r="O193" s="9">
        <v>2002</v>
      </c>
      <c r="P193" s="20" t="s">
        <v>1596</v>
      </c>
      <c r="Q193" s="25">
        <v>1130</v>
      </c>
      <c r="R193" s="19">
        <v>575</v>
      </c>
      <c r="S193" s="19">
        <v>190</v>
      </c>
      <c r="T193" s="34">
        <v>301</v>
      </c>
      <c r="U193" s="36"/>
      <c r="V193" s="19">
        <v>53</v>
      </c>
      <c r="W193" s="19">
        <v>8</v>
      </c>
      <c r="X193" s="19">
        <v>3</v>
      </c>
      <c r="Y193" s="20"/>
      <c r="AC193" s="9">
        <v>2004</v>
      </c>
      <c r="AD193" s="9" t="s">
        <v>1579</v>
      </c>
      <c r="AE193" s="9">
        <v>11614</v>
      </c>
      <c r="AF193" s="9">
        <v>1664</v>
      </c>
      <c r="AG193" s="9">
        <v>1784</v>
      </c>
      <c r="AH193" s="9">
        <v>3186</v>
      </c>
      <c r="AI193" s="9">
        <v>2473</v>
      </c>
      <c r="AJ193" s="9">
        <v>1735</v>
      </c>
      <c r="AK193" s="9">
        <v>643</v>
      </c>
      <c r="AL193" s="9">
        <v>128</v>
      </c>
      <c r="AM193" s="9">
        <v>1</v>
      </c>
    </row>
    <row r="194" spans="1:39" x14ac:dyDescent="0.2">
      <c r="A194" s="9">
        <v>2002</v>
      </c>
      <c r="B194" s="20" t="s">
        <v>1599</v>
      </c>
      <c r="C194" s="25">
        <v>11487</v>
      </c>
      <c r="D194" s="19">
        <v>2927</v>
      </c>
      <c r="E194" s="19">
        <v>2486</v>
      </c>
      <c r="F194" s="34">
        <f>ROUND(T194/2,0)</f>
        <v>2574</v>
      </c>
      <c r="G194" s="36">
        <f>T194-F194</f>
        <v>2574</v>
      </c>
      <c r="H194" s="19">
        <v>805</v>
      </c>
      <c r="I194" s="19">
        <v>108</v>
      </c>
      <c r="J194" s="19">
        <v>13</v>
      </c>
      <c r="K194" s="20"/>
      <c r="O194" s="9">
        <v>2002</v>
      </c>
      <c r="P194" s="20" t="s">
        <v>1599</v>
      </c>
      <c r="Q194" s="25">
        <v>11487</v>
      </c>
      <c r="R194" s="19">
        <v>2927</v>
      </c>
      <c r="S194" s="19">
        <v>2486</v>
      </c>
      <c r="T194" s="34">
        <v>5148</v>
      </c>
      <c r="U194" s="36"/>
      <c r="V194" s="19">
        <v>805</v>
      </c>
      <c r="W194" s="19">
        <v>108</v>
      </c>
      <c r="X194" s="19">
        <v>13</v>
      </c>
      <c r="Y194" s="20"/>
      <c r="AC194" s="9">
        <v>2005</v>
      </c>
      <c r="AD194" s="9" t="s">
        <v>1579</v>
      </c>
      <c r="AE194" s="9">
        <v>12393</v>
      </c>
      <c r="AF194" s="9">
        <v>2108</v>
      </c>
      <c r="AG194" s="9">
        <v>1903</v>
      </c>
      <c r="AH194" s="9">
        <v>2841</v>
      </c>
      <c r="AI194" s="9">
        <v>2693</v>
      </c>
      <c r="AJ194" s="9">
        <v>1790</v>
      </c>
      <c r="AK194" s="9">
        <v>766</v>
      </c>
      <c r="AL194" s="9">
        <v>258</v>
      </c>
      <c r="AM194" s="9">
        <v>34</v>
      </c>
    </row>
    <row r="195" spans="1:39" x14ac:dyDescent="0.2">
      <c r="A195" s="9">
        <v>2002</v>
      </c>
      <c r="B195" s="20" t="s">
        <v>1600</v>
      </c>
      <c r="C195" s="25">
        <v>7677</v>
      </c>
      <c r="D195" s="19">
        <v>1189</v>
      </c>
      <c r="E195" s="19">
        <v>2051</v>
      </c>
      <c r="F195" s="34">
        <f>ROUND(T195/2,0)</f>
        <v>1837</v>
      </c>
      <c r="G195" s="36">
        <f>T195-F195</f>
        <v>1836</v>
      </c>
      <c r="H195" s="19">
        <v>599</v>
      </c>
      <c r="I195" s="19">
        <v>141</v>
      </c>
      <c r="J195" s="19">
        <v>24</v>
      </c>
      <c r="K195" s="20"/>
      <c r="O195" s="9">
        <v>2002</v>
      </c>
      <c r="P195" s="20" t="s">
        <v>1600</v>
      </c>
      <c r="Q195" s="25">
        <v>7677</v>
      </c>
      <c r="R195" s="19">
        <v>1189</v>
      </c>
      <c r="S195" s="19">
        <v>2051</v>
      </c>
      <c r="T195" s="34">
        <v>3673</v>
      </c>
      <c r="U195" s="36"/>
      <c r="V195" s="19">
        <v>599</v>
      </c>
      <c r="W195" s="19">
        <v>141</v>
      </c>
      <c r="X195" s="19">
        <v>24</v>
      </c>
      <c r="Y195" s="20"/>
      <c r="AC195" s="9">
        <v>2006</v>
      </c>
      <c r="AD195" s="9" t="s">
        <v>1579</v>
      </c>
      <c r="AE195" s="9">
        <v>12547</v>
      </c>
      <c r="AF195" s="9">
        <v>1923</v>
      </c>
      <c r="AG195" s="9">
        <v>1774</v>
      </c>
      <c r="AH195" s="9">
        <v>2583</v>
      </c>
      <c r="AI195" s="9">
        <v>3070</v>
      </c>
      <c r="AJ195" s="9">
        <v>1838</v>
      </c>
      <c r="AK195" s="9">
        <v>976</v>
      </c>
      <c r="AL195" s="9">
        <v>358</v>
      </c>
      <c r="AM195" s="9">
        <v>25</v>
      </c>
    </row>
    <row r="196" spans="1:39" x14ac:dyDescent="0.2">
      <c r="A196" s="9">
        <v>2002</v>
      </c>
      <c r="B196" s="20" t="s">
        <v>1601</v>
      </c>
      <c r="C196" s="25">
        <v>3668</v>
      </c>
      <c r="D196" s="19">
        <v>898</v>
      </c>
      <c r="E196" s="19">
        <v>826</v>
      </c>
      <c r="F196" s="34">
        <f>ROUND(T196/2,0)</f>
        <v>788</v>
      </c>
      <c r="G196" s="36">
        <f>T196-F196</f>
        <v>787</v>
      </c>
      <c r="H196" s="19">
        <v>267</v>
      </c>
      <c r="I196" s="19">
        <v>71</v>
      </c>
      <c r="J196" s="19">
        <v>31</v>
      </c>
      <c r="K196" s="20"/>
      <c r="O196" s="9">
        <v>2002</v>
      </c>
      <c r="P196" s="20" t="s">
        <v>1601</v>
      </c>
      <c r="Q196" s="25">
        <v>3668</v>
      </c>
      <c r="R196" s="19">
        <v>898</v>
      </c>
      <c r="S196" s="19">
        <v>826</v>
      </c>
      <c r="T196" s="34">
        <v>1575</v>
      </c>
      <c r="U196" s="36"/>
      <c r="V196" s="19">
        <v>267</v>
      </c>
      <c r="W196" s="19">
        <v>71</v>
      </c>
      <c r="X196" s="19">
        <v>31</v>
      </c>
      <c r="Y196" s="20"/>
      <c r="AC196" s="9">
        <v>2007</v>
      </c>
      <c r="AD196" s="9" t="s">
        <v>1579</v>
      </c>
      <c r="AE196" s="9">
        <v>12308</v>
      </c>
      <c r="AF196" s="9">
        <v>1215</v>
      </c>
      <c r="AG196" s="9">
        <v>1495</v>
      </c>
      <c r="AH196" s="9">
        <v>2307</v>
      </c>
      <c r="AI196" s="9">
        <v>3622</v>
      </c>
      <c r="AJ196" s="9">
        <v>1916</v>
      </c>
      <c r="AK196" s="9">
        <v>1287</v>
      </c>
      <c r="AL196" s="9">
        <v>464</v>
      </c>
      <c r="AM196" s="9">
        <v>2</v>
      </c>
    </row>
    <row r="197" spans="1:39" x14ac:dyDescent="0.2">
      <c r="A197" s="9">
        <v>2002</v>
      </c>
      <c r="B197" s="20" t="s">
        <v>1602</v>
      </c>
      <c r="C197" s="25">
        <v>2647</v>
      </c>
      <c r="D197" s="19">
        <v>520</v>
      </c>
      <c r="E197" s="19">
        <v>673</v>
      </c>
      <c r="F197" s="34">
        <f>ROUND(T197/2,0)</f>
        <v>607</v>
      </c>
      <c r="G197" s="35">
        <f>T197-F197</f>
        <v>607</v>
      </c>
      <c r="H197" s="19">
        <v>221</v>
      </c>
      <c r="I197" s="19">
        <v>13</v>
      </c>
      <c r="J197" s="19">
        <v>6</v>
      </c>
      <c r="K197" s="20"/>
      <c r="O197" s="9">
        <v>2002</v>
      </c>
      <c r="P197" s="20" t="s">
        <v>1602</v>
      </c>
      <c r="Q197" s="25">
        <v>2647</v>
      </c>
      <c r="R197" s="19">
        <v>520</v>
      </c>
      <c r="S197" s="19">
        <v>673</v>
      </c>
      <c r="T197" s="34">
        <v>1214</v>
      </c>
      <c r="U197" s="36"/>
      <c r="V197" s="19">
        <v>221</v>
      </c>
      <c r="W197" s="19">
        <v>13</v>
      </c>
      <c r="X197" s="19">
        <v>6</v>
      </c>
      <c r="Y197" s="20"/>
      <c r="AC197" s="9">
        <v>1996</v>
      </c>
      <c r="AD197" s="9" t="s">
        <v>1591</v>
      </c>
      <c r="AE197" s="9">
        <v>26593</v>
      </c>
      <c r="AF197" s="9">
        <v>11375</v>
      </c>
      <c r="AG197" s="9">
        <v>6044</v>
      </c>
      <c r="AH197" s="9">
        <v>3131</v>
      </c>
      <c r="AI197" s="9">
        <v>3131</v>
      </c>
      <c r="AJ197" s="9">
        <v>1645</v>
      </c>
      <c r="AK197" s="9">
        <v>486</v>
      </c>
      <c r="AL197" s="9">
        <v>741</v>
      </c>
      <c r="AM197" s="9">
        <v>40</v>
      </c>
    </row>
    <row r="198" spans="1:39" x14ac:dyDescent="0.2">
      <c r="A198" s="9">
        <v>2002</v>
      </c>
      <c r="B198" s="20" t="s">
        <v>1603</v>
      </c>
      <c r="C198" s="25">
        <v>8395</v>
      </c>
      <c r="D198" s="19">
        <v>1640</v>
      </c>
      <c r="E198" s="19">
        <v>2317</v>
      </c>
      <c r="F198" s="34">
        <f>ROUND(T198/2,0)</f>
        <v>1867</v>
      </c>
      <c r="G198" s="36">
        <f>T198-F198</f>
        <v>1867</v>
      </c>
      <c r="H198" s="19">
        <v>589</v>
      </c>
      <c r="I198" s="19">
        <v>101</v>
      </c>
      <c r="J198" s="19">
        <v>14</v>
      </c>
      <c r="K198" s="20"/>
      <c r="O198" s="9">
        <v>2002</v>
      </c>
      <c r="P198" s="20" t="s">
        <v>1603</v>
      </c>
      <c r="Q198" s="25">
        <v>8395</v>
      </c>
      <c r="R198" s="19">
        <v>1640</v>
      </c>
      <c r="S198" s="19">
        <v>2317</v>
      </c>
      <c r="T198" s="34">
        <v>3734</v>
      </c>
      <c r="U198" s="36"/>
      <c r="V198" s="19">
        <v>589</v>
      </c>
      <c r="W198" s="19">
        <v>101</v>
      </c>
      <c r="X198" s="19">
        <v>14</v>
      </c>
      <c r="Y198" s="20"/>
      <c r="AC198" s="9">
        <v>2000</v>
      </c>
      <c r="AD198" s="9" t="s">
        <v>1591</v>
      </c>
      <c r="AE198" s="9">
        <v>27248</v>
      </c>
      <c r="AF198" s="9">
        <v>9389</v>
      </c>
      <c r="AG198" s="9">
        <v>5441</v>
      </c>
      <c r="AH198" s="9">
        <v>4444</v>
      </c>
      <c r="AI198" s="9">
        <v>4443</v>
      </c>
      <c r="AJ198" s="9">
        <v>2214</v>
      </c>
      <c r="AK198" s="9">
        <v>654</v>
      </c>
      <c r="AL198" s="9">
        <v>663</v>
      </c>
    </row>
    <row r="199" spans="1:39" x14ac:dyDescent="0.2">
      <c r="A199" s="9">
        <v>2002</v>
      </c>
      <c r="B199" s="20" t="s">
        <v>1604</v>
      </c>
      <c r="C199" s="25">
        <v>138</v>
      </c>
      <c r="D199" s="19">
        <v>11</v>
      </c>
      <c r="E199" s="19">
        <v>32</v>
      </c>
      <c r="F199" s="34">
        <f>ROUND(T199/2,0)</f>
        <v>37</v>
      </c>
      <c r="G199" s="35">
        <f>T199-F199</f>
        <v>36</v>
      </c>
      <c r="H199" s="19">
        <v>12</v>
      </c>
      <c r="I199" s="19">
        <v>10</v>
      </c>
      <c r="J199" s="20"/>
      <c r="K199" s="20"/>
      <c r="O199" s="9">
        <v>2002</v>
      </c>
      <c r="P199" s="20" t="s">
        <v>1604</v>
      </c>
      <c r="Q199" s="25">
        <v>138</v>
      </c>
      <c r="R199" s="19">
        <v>11</v>
      </c>
      <c r="S199" s="19">
        <v>32</v>
      </c>
      <c r="T199" s="34">
        <v>73</v>
      </c>
      <c r="U199" s="36"/>
      <c r="V199" s="19">
        <v>12</v>
      </c>
      <c r="W199" s="19">
        <v>10</v>
      </c>
      <c r="X199" s="20"/>
      <c r="Y199" s="20"/>
      <c r="AC199" s="9">
        <v>2001</v>
      </c>
      <c r="AD199" s="9" t="s">
        <v>1591</v>
      </c>
      <c r="AE199" s="9">
        <v>33480</v>
      </c>
      <c r="AF199" s="9">
        <v>10457</v>
      </c>
      <c r="AG199" s="9">
        <v>8803</v>
      </c>
      <c r="AH199" s="9">
        <v>5420</v>
      </c>
      <c r="AI199" s="9">
        <v>5419</v>
      </c>
      <c r="AJ199" s="9">
        <v>2334</v>
      </c>
      <c r="AK199" s="9">
        <v>792</v>
      </c>
      <c r="AL199" s="9">
        <v>253</v>
      </c>
      <c r="AM199" s="9">
        <v>2</v>
      </c>
    </row>
    <row r="200" spans="1:39" x14ac:dyDescent="0.2">
      <c r="A200" s="9">
        <v>2001</v>
      </c>
      <c r="B200" s="3" t="s">
        <v>1605</v>
      </c>
      <c r="C200" s="25">
        <v>1049</v>
      </c>
      <c r="D200" s="19">
        <v>246</v>
      </c>
      <c r="E200" s="19">
        <v>171</v>
      </c>
      <c r="F200" s="34">
        <f>ROUND(T200/2,0)</f>
        <v>211</v>
      </c>
      <c r="G200" s="35">
        <f>T200-F200</f>
        <v>210</v>
      </c>
      <c r="H200" s="19">
        <v>116</v>
      </c>
      <c r="I200" s="19">
        <v>49</v>
      </c>
      <c r="J200" s="19">
        <v>38</v>
      </c>
      <c r="K200" s="19">
        <v>8</v>
      </c>
      <c r="O200" s="9">
        <v>2001</v>
      </c>
      <c r="P200" s="3" t="s">
        <v>1605</v>
      </c>
      <c r="Q200" s="25">
        <v>1049</v>
      </c>
      <c r="R200" s="19">
        <v>246</v>
      </c>
      <c r="S200" s="19">
        <v>171</v>
      </c>
      <c r="T200" s="34">
        <v>421</v>
      </c>
      <c r="U200" s="36"/>
      <c r="V200" s="19">
        <v>116</v>
      </c>
      <c r="W200" s="19">
        <v>49</v>
      </c>
      <c r="X200" s="19">
        <v>38</v>
      </c>
      <c r="Y200" s="19">
        <v>8</v>
      </c>
      <c r="AC200" s="9">
        <v>2002</v>
      </c>
      <c r="AD200" s="9" t="s">
        <v>1591</v>
      </c>
      <c r="AE200" s="9">
        <v>25507</v>
      </c>
      <c r="AF200" s="9">
        <v>5792</v>
      </c>
      <c r="AG200" s="9">
        <v>6871</v>
      </c>
      <c r="AH200" s="9">
        <v>4963</v>
      </c>
      <c r="AI200" s="9">
        <v>4962</v>
      </c>
      <c r="AJ200" s="9">
        <v>2167</v>
      </c>
      <c r="AK200" s="9">
        <v>653</v>
      </c>
      <c r="AL200" s="9">
        <v>98</v>
      </c>
      <c r="AM200" s="9">
        <v>1</v>
      </c>
    </row>
    <row r="201" spans="1:39" x14ac:dyDescent="0.2">
      <c r="A201" s="9">
        <v>2001</v>
      </c>
      <c r="B201" s="20" t="s">
        <v>1574</v>
      </c>
      <c r="C201" s="25">
        <v>7480</v>
      </c>
      <c r="D201" s="19">
        <v>1076</v>
      </c>
      <c r="E201" s="19">
        <v>1832</v>
      </c>
      <c r="F201" s="34">
        <f>ROUND(T201/2,0)</f>
        <v>1699</v>
      </c>
      <c r="G201" s="35">
        <f>T201-F201</f>
        <v>1698</v>
      </c>
      <c r="H201" s="19">
        <v>821</v>
      </c>
      <c r="I201" s="19">
        <v>244</v>
      </c>
      <c r="J201" s="19">
        <v>73</v>
      </c>
      <c r="K201" s="19">
        <v>37</v>
      </c>
      <c r="O201" s="9">
        <v>2001</v>
      </c>
      <c r="P201" s="20" t="s">
        <v>1574</v>
      </c>
      <c r="Q201" s="25">
        <v>7480</v>
      </c>
      <c r="R201" s="19">
        <v>1076</v>
      </c>
      <c r="S201" s="19">
        <v>1832</v>
      </c>
      <c r="T201" s="34">
        <v>3397</v>
      </c>
      <c r="U201" s="36"/>
      <c r="V201" s="19">
        <v>821</v>
      </c>
      <c r="W201" s="19">
        <v>244</v>
      </c>
      <c r="X201" s="19">
        <v>73</v>
      </c>
      <c r="Y201" s="19">
        <v>37</v>
      </c>
      <c r="AC201" s="9">
        <v>2003</v>
      </c>
      <c r="AD201" s="9" t="s">
        <v>1591</v>
      </c>
      <c r="AE201" s="9">
        <v>25687</v>
      </c>
      <c r="AF201" s="9">
        <v>4879</v>
      </c>
      <c r="AG201" s="9">
        <v>5996</v>
      </c>
      <c r="AH201" s="9">
        <v>5611</v>
      </c>
      <c r="AI201" s="9">
        <v>5610</v>
      </c>
      <c r="AJ201" s="9">
        <v>2532</v>
      </c>
      <c r="AK201" s="9">
        <v>865</v>
      </c>
      <c r="AL201" s="9">
        <v>192</v>
      </c>
      <c r="AM201" s="9">
        <v>2</v>
      </c>
    </row>
    <row r="202" spans="1:39" x14ac:dyDescent="0.2">
      <c r="A202" s="9">
        <v>2001</v>
      </c>
      <c r="B202" s="20" t="s">
        <v>1577</v>
      </c>
      <c r="C202" s="25">
        <v>5814</v>
      </c>
      <c r="D202" s="19">
        <v>783</v>
      </c>
      <c r="E202" s="19">
        <v>1520</v>
      </c>
      <c r="F202" s="34">
        <f>ROUND(T202/2,0)</f>
        <v>1146</v>
      </c>
      <c r="G202" s="35">
        <f>T202-F202</f>
        <v>1145</v>
      </c>
      <c r="H202" s="19">
        <v>703</v>
      </c>
      <c r="I202" s="19">
        <v>284</v>
      </c>
      <c r="J202" s="19">
        <v>159</v>
      </c>
      <c r="K202" s="19">
        <v>74</v>
      </c>
      <c r="O202" s="9">
        <v>2001</v>
      </c>
      <c r="P202" s="20" t="s">
        <v>1577</v>
      </c>
      <c r="Q202" s="25">
        <v>5814</v>
      </c>
      <c r="R202" s="19">
        <v>783</v>
      </c>
      <c r="S202" s="19">
        <v>1520</v>
      </c>
      <c r="T202" s="34">
        <v>2291</v>
      </c>
      <c r="U202" s="36"/>
      <c r="V202" s="19">
        <v>703</v>
      </c>
      <c r="W202" s="19">
        <v>284</v>
      </c>
      <c r="X202" s="19">
        <v>159</v>
      </c>
      <c r="Y202" s="19">
        <v>74</v>
      </c>
      <c r="AC202" s="9">
        <v>2004</v>
      </c>
      <c r="AD202" s="9" t="s">
        <v>1591</v>
      </c>
      <c r="AE202" s="9">
        <v>25787</v>
      </c>
      <c r="AF202" s="9">
        <v>4203</v>
      </c>
      <c r="AG202" s="9">
        <v>6601</v>
      </c>
      <c r="AH202" s="9">
        <v>5718</v>
      </c>
      <c r="AI202" s="9">
        <v>4916</v>
      </c>
      <c r="AJ202" s="9">
        <v>2941</v>
      </c>
      <c r="AK202" s="9">
        <v>1066</v>
      </c>
      <c r="AL202" s="9">
        <v>341</v>
      </c>
      <c r="AM202" s="9">
        <v>1</v>
      </c>
    </row>
    <row r="203" spans="1:39" x14ac:dyDescent="0.2">
      <c r="A203" s="9">
        <v>2001</v>
      </c>
      <c r="B203" s="20" t="s">
        <v>1571</v>
      </c>
      <c r="C203" s="25">
        <v>8316</v>
      </c>
      <c r="D203" s="19">
        <v>1021</v>
      </c>
      <c r="E203" s="19">
        <v>1973</v>
      </c>
      <c r="F203" s="34">
        <f>ROUND(T203/2,0)</f>
        <v>1634</v>
      </c>
      <c r="G203" s="35">
        <f>T203-F203</f>
        <v>1634</v>
      </c>
      <c r="H203" s="19">
        <v>1154</v>
      </c>
      <c r="I203" s="19">
        <v>538</v>
      </c>
      <c r="J203" s="19">
        <v>315</v>
      </c>
      <c r="K203" s="19">
        <v>47</v>
      </c>
      <c r="O203" s="9">
        <v>2001</v>
      </c>
      <c r="P203" s="20" t="s">
        <v>1571</v>
      </c>
      <c r="Q203" s="25">
        <v>8316</v>
      </c>
      <c r="R203" s="19">
        <v>1021</v>
      </c>
      <c r="S203" s="19">
        <v>1973</v>
      </c>
      <c r="T203" s="34">
        <v>3268</v>
      </c>
      <c r="U203" s="36"/>
      <c r="V203" s="19">
        <v>1154</v>
      </c>
      <c r="W203" s="19">
        <v>538</v>
      </c>
      <c r="X203" s="19">
        <v>315</v>
      </c>
      <c r="Y203" s="19">
        <v>47</v>
      </c>
      <c r="AC203" s="9">
        <v>2005</v>
      </c>
      <c r="AD203" s="9" t="s">
        <v>1591</v>
      </c>
      <c r="AE203" s="9">
        <v>30650</v>
      </c>
      <c r="AF203" s="9">
        <v>6503</v>
      </c>
      <c r="AG203" s="9">
        <v>7417</v>
      </c>
      <c r="AH203" s="9">
        <v>6278</v>
      </c>
      <c r="AI203" s="9">
        <v>5368</v>
      </c>
      <c r="AJ203" s="9">
        <v>3272</v>
      </c>
      <c r="AK203" s="9">
        <v>1256</v>
      </c>
      <c r="AL203" s="9">
        <v>554</v>
      </c>
      <c r="AM203" s="9">
        <v>2</v>
      </c>
    </row>
    <row r="204" spans="1:39" x14ac:dyDescent="0.2">
      <c r="A204" s="9">
        <v>2001</v>
      </c>
      <c r="B204" s="20" t="s">
        <v>1594</v>
      </c>
      <c r="C204" s="25">
        <v>9486</v>
      </c>
      <c r="D204" s="19">
        <v>2993</v>
      </c>
      <c r="E204" s="19">
        <v>1815</v>
      </c>
      <c r="F204" s="34">
        <f>ROUND(T204/2,0)</f>
        <v>1598</v>
      </c>
      <c r="G204" s="36">
        <f>T204-F204</f>
        <v>1597</v>
      </c>
      <c r="H204" s="19">
        <v>969</v>
      </c>
      <c r="I204" s="19">
        <v>320</v>
      </c>
      <c r="J204" s="19">
        <v>194</v>
      </c>
      <c r="K204" s="20"/>
      <c r="O204" s="9">
        <v>2001</v>
      </c>
      <c r="P204" s="20" t="s">
        <v>1594</v>
      </c>
      <c r="Q204" s="25">
        <v>9486</v>
      </c>
      <c r="R204" s="19">
        <v>2993</v>
      </c>
      <c r="S204" s="19">
        <v>1815</v>
      </c>
      <c r="T204" s="34">
        <v>3195</v>
      </c>
      <c r="U204" s="36"/>
      <c r="V204" s="19">
        <v>969</v>
      </c>
      <c r="W204" s="19">
        <v>320</v>
      </c>
      <c r="X204" s="19">
        <v>194</v>
      </c>
      <c r="Y204" s="20"/>
      <c r="AC204" s="9">
        <v>2006</v>
      </c>
      <c r="AD204" s="9" t="s">
        <v>1591</v>
      </c>
      <c r="AE204" s="9">
        <v>30807</v>
      </c>
      <c r="AF204" s="9">
        <v>6137</v>
      </c>
      <c r="AG204" s="9">
        <v>7049</v>
      </c>
      <c r="AH204" s="9">
        <v>6240</v>
      </c>
      <c r="AI204" s="9">
        <v>5803</v>
      </c>
      <c r="AJ204" s="9">
        <v>3431</v>
      </c>
      <c r="AK204" s="9">
        <v>1501</v>
      </c>
      <c r="AL204" s="9">
        <v>643</v>
      </c>
      <c r="AM204" s="9">
        <v>3</v>
      </c>
    </row>
    <row r="205" spans="1:39" x14ac:dyDescent="0.2">
      <c r="A205" s="9">
        <v>2001</v>
      </c>
      <c r="B205" s="20" t="s">
        <v>1578</v>
      </c>
      <c r="C205" s="25">
        <v>28822</v>
      </c>
      <c r="D205" s="19">
        <v>7644</v>
      </c>
      <c r="E205" s="19">
        <v>5213</v>
      </c>
      <c r="F205" s="34">
        <f>ROUND(T205/2,0)</f>
        <v>5424</v>
      </c>
      <c r="G205" s="36">
        <f>T205-F205</f>
        <v>5424</v>
      </c>
      <c r="H205" s="19">
        <v>3849</v>
      </c>
      <c r="I205" s="19">
        <v>1105</v>
      </c>
      <c r="J205" s="19">
        <v>112</v>
      </c>
      <c r="K205" s="19">
        <v>51</v>
      </c>
      <c r="O205" s="9">
        <v>2001</v>
      </c>
      <c r="P205" s="20" t="s">
        <v>1578</v>
      </c>
      <c r="Q205" s="25">
        <v>28822</v>
      </c>
      <c r="R205" s="19">
        <v>7644</v>
      </c>
      <c r="S205" s="19">
        <v>5213</v>
      </c>
      <c r="T205" s="34">
        <v>10848</v>
      </c>
      <c r="U205" s="36"/>
      <c r="V205" s="19">
        <v>3849</v>
      </c>
      <c r="W205" s="19">
        <v>1105</v>
      </c>
      <c r="X205" s="19">
        <v>112</v>
      </c>
      <c r="Y205" s="19">
        <v>51</v>
      </c>
      <c r="AC205" s="9">
        <v>2007</v>
      </c>
      <c r="AD205" s="9" t="s">
        <v>1591</v>
      </c>
      <c r="AE205" s="9">
        <v>26237</v>
      </c>
      <c r="AF205" s="9">
        <v>2906</v>
      </c>
      <c r="AG205" s="9">
        <v>5081</v>
      </c>
      <c r="AH205" s="9">
        <v>5872</v>
      </c>
      <c r="AI205" s="9">
        <v>6119</v>
      </c>
      <c r="AJ205" s="9">
        <v>3596</v>
      </c>
      <c r="AK205" s="9">
        <v>1870</v>
      </c>
      <c r="AL205" s="9">
        <v>793</v>
      </c>
    </row>
    <row r="206" spans="1:39" x14ac:dyDescent="0.2">
      <c r="A206" s="9">
        <v>2001</v>
      </c>
      <c r="B206" s="20" t="s">
        <v>1579</v>
      </c>
      <c r="C206" s="25">
        <v>16802</v>
      </c>
      <c r="D206" s="19">
        <v>5157</v>
      </c>
      <c r="E206" s="19">
        <v>3839</v>
      </c>
      <c r="F206" s="34">
        <f>ROUND(T206/2,0)</f>
        <v>2969</v>
      </c>
      <c r="G206" s="35">
        <f>T206-F206</f>
        <v>2968</v>
      </c>
      <c r="H206" s="19">
        <v>1389</v>
      </c>
      <c r="I206" s="19">
        <v>366</v>
      </c>
      <c r="J206" s="19">
        <v>66</v>
      </c>
      <c r="K206" s="19">
        <v>48</v>
      </c>
      <c r="O206" s="9">
        <v>2001</v>
      </c>
      <c r="P206" s="20" t="s">
        <v>1579</v>
      </c>
      <c r="Q206" s="25">
        <v>16802</v>
      </c>
      <c r="R206" s="19">
        <v>5157</v>
      </c>
      <c r="S206" s="19">
        <v>3839</v>
      </c>
      <c r="T206" s="34">
        <v>5937</v>
      </c>
      <c r="U206" s="36"/>
      <c r="V206" s="19">
        <v>1389</v>
      </c>
      <c r="W206" s="19">
        <v>366</v>
      </c>
      <c r="X206" s="19">
        <v>66</v>
      </c>
      <c r="Y206" s="19">
        <v>48</v>
      </c>
      <c r="AC206" s="9">
        <v>1996</v>
      </c>
      <c r="AD206" s="9" t="s">
        <v>1592</v>
      </c>
      <c r="AE206" s="9">
        <v>13753</v>
      </c>
      <c r="AF206" s="9">
        <v>5500</v>
      </c>
      <c r="AG206" s="9">
        <v>3842</v>
      </c>
      <c r="AH206" s="9">
        <v>1336</v>
      </c>
      <c r="AI206" s="9">
        <v>1336</v>
      </c>
      <c r="AJ206" s="9">
        <v>960</v>
      </c>
      <c r="AK206" s="9">
        <v>284</v>
      </c>
      <c r="AL206" s="9">
        <v>484</v>
      </c>
      <c r="AM206" s="9">
        <v>11</v>
      </c>
    </row>
    <row r="207" spans="1:39" x14ac:dyDescent="0.2">
      <c r="A207" s="9">
        <v>2001</v>
      </c>
      <c r="B207" s="20" t="s">
        <v>1573</v>
      </c>
      <c r="C207" s="25">
        <v>15424</v>
      </c>
      <c r="D207" s="19">
        <v>6295</v>
      </c>
      <c r="E207" s="19">
        <v>3526</v>
      </c>
      <c r="F207" s="34">
        <f>ROUND(T207/2,0)</f>
        <v>2258</v>
      </c>
      <c r="G207" s="35">
        <f>T207-F207</f>
        <v>2257</v>
      </c>
      <c r="H207" s="19">
        <v>829</v>
      </c>
      <c r="I207" s="19">
        <v>232</v>
      </c>
      <c r="J207" s="19">
        <v>27</v>
      </c>
      <c r="K207" s="20"/>
      <c r="O207" s="9">
        <v>2001</v>
      </c>
      <c r="P207" s="20" t="s">
        <v>1573</v>
      </c>
      <c r="Q207" s="25">
        <v>15424</v>
      </c>
      <c r="R207" s="19">
        <v>6295</v>
      </c>
      <c r="S207" s="19">
        <v>3526</v>
      </c>
      <c r="T207" s="34">
        <v>4515</v>
      </c>
      <c r="U207" s="36"/>
      <c r="V207" s="19">
        <v>829</v>
      </c>
      <c r="W207" s="19">
        <v>232</v>
      </c>
      <c r="X207" s="19">
        <v>27</v>
      </c>
      <c r="Y207" s="20"/>
      <c r="AC207" s="9">
        <v>2000</v>
      </c>
      <c r="AD207" s="9" t="s">
        <v>1592</v>
      </c>
      <c r="AE207" s="9">
        <v>13807</v>
      </c>
      <c r="AF207" s="9">
        <v>3105</v>
      </c>
      <c r="AG207" s="9">
        <v>3417</v>
      </c>
      <c r="AH207" s="9">
        <v>2627</v>
      </c>
      <c r="AI207" s="9">
        <v>2627</v>
      </c>
      <c r="AJ207" s="9">
        <v>1252</v>
      </c>
      <c r="AK207" s="9">
        <v>370</v>
      </c>
      <c r="AL207" s="9">
        <v>409</v>
      </c>
    </row>
    <row r="208" spans="1:39" x14ac:dyDescent="0.2">
      <c r="A208" s="9">
        <v>2001</v>
      </c>
      <c r="B208" s="20" t="s">
        <v>1580</v>
      </c>
      <c r="C208" s="25">
        <v>28001</v>
      </c>
      <c r="D208" s="19">
        <v>5759</v>
      </c>
      <c r="E208" s="19">
        <v>4910</v>
      </c>
      <c r="F208" s="34">
        <f>ROUND(T208/2,0)</f>
        <v>6060</v>
      </c>
      <c r="G208" s="36">
        <f>T208-F208</f>
        <v>6059</v>
      </c>
      <c r="H208" s="19">
        <v>3171</v>
      </c>
      <c r="I208" s="19">
        <v>1420</v>
      </c>
      <c r="J208" s="19">
        <v>594</v>
      </c>
      <c r="K208" s="19">
        <v>28</v>
      </c>
      <c r="O208" s="9">
        <v>2001</v>
      </c>
      <c r="P208" s="20" t="s">
        <v>1580</v>
      </c>
      <c r="Q208" s="25">
        <v>28001</v>
      </c>
      <c r="R208" s="19">
        <v>5759</v>
      </c>
      <c r="S208" s="19">
        <v>4910</v>
      </c>
      <c r="T208" s="34">
        <v>12119</v>
      </c>
      <c r="U208" s="36"/>
      <c r="V208" s="19">
        <v>3171</v>
      </c>
      <c r="W208" s="19">
        <v>1420</v>
      </c>
      <c r="X208" s="19">
        <v>594</v>
      </c>
      <c r="Y208" s="19">
        <v>28</v>
      </c>
      <c r="AC208" s="9">
        <v>2001</v>
      </c>
      <c r="AD208" s="9" t="s">
        <v>1592</v>
      </c>
      <c r="AE208" s="9">
        <v>14902</v>
      </c>
      <c r="AF208" s="9">
        <v>4169</v>
      </c>
      <c r="AG208" s="9">
        <v>3869</v>
      </c>
      <c r="AH208" s="9">
        <v>2982</v>
      </c>
      <c r="AI208" s="9">
        <v>2981</v>
      </c>
      <c r="AJ208" s="9">
        <v>713</v>
      </c>
      <c r="AK208" s="9">
        <v>125</v>
      </c>
      <c r="AL208" s="9">
        <v>59</v>
      </c>
      <c r="AM208" s="9">
        <v>4</v>
      </c>
    </row>
    <row r="209" spans="1:39" x14ac:dyDescent="0.2">
      <c r="A209" s="9">
        <v>2001</v>
      </c>
      <c r="B209" s="20" t="s">
        <v>1575</v>
      </c>
      <c r="C209" s="25">
        <v>13627</v>
      </c>
      <c r="D209" s="19">
        <v>2787</v>
      </c>
      <c r="E209" s="19">
        <v>2431</v>
      </c>
      <c r="F209" s="34">
        <f>ROUND(T209/2,0)</f>
        <v>3115</v>
      </c>
      <c r="G209" s="35">
        <f>T209-F209</f>
        <v>3114</v>
      </c>
      <c r="H209" s="19">
        <v>1637</v>
      </c>
      <c r="I209" s="19">
        <v>453</v>
      </c>
      <c r="J209" s="19">
        <v>53</v>
      </c>
      <c r="K209" s="19">
        <v>37</v>
      </c>
      <c r="O209" s="9">
        <v>2001</v>
      </c>
      <c r="P209" s="20" t="s">
        <v>1575</v>
      </c>
      <c r="Q209" s="25">
        <v>13627</v>
      </c>
      <c r="R209" s="19">
        <v>2787</v>
      </c>
      <c r="S209" s="19">
        <v>2431</v>
      </c>
      <c r="T209" s="34">
        <v>6229</v>
      </c>
      <c r="U209" s="36"/>
      <c r="V209" s="19">
        <v>1637</v>
      </c>
      <c r="W209" s="19">
        <v>453</v>
      </c>
      <c r="X209" s="19">
        <v>53</v>
      </c>
      <c r="Y209" s="19">
        <v>37</v>
      </c>
      <c r="AC209" s="9">
        <v>2002</v>
      </c>
      <c r="AD209" s="9" t="s">
        <v>1592</v>
      </c>
      <c r="AE209" s="9">
        <v>11609</v>
      </c>
      <c r="AF209" s="9">
        <v>2117</v>
      </c>
      <c r="AG209" s="9">
        <v>2806</v>
      </c>
      <c r="AH209" s="9">
        <v>2885</v>
      </c>
      <c r="AI209" s="9">
        <v>2885</v>
      </c>
      <c r="AJ209" s="9">
        <v>737</v>
      </c>
      <c r="AK209" s="9">
        <v>135</v>
      </c>
      <c r="AL209" s="9">
        <v>44</v>
      </c>
    </row>
    <row r="210" spans="1:39" x14ac:dyDescent="0.2">
      <c r="A210" s="9">
        <v>2001</v>
      </c>
      <c r="B210" s="20" t="s">
        <v>1581</v>
      </c>
      <c r="C210" s="25">
        <v>16088</v>
      </c>
      <c r="D210" s="19">
        <v>3657</v>
      </c>
      <c r="E210" s="19">
        <v>3068</v>
      </c>
      <c r="F210" s="34">
        <f>ROUND(T210/2,0)</f>
        <v>3299</v>
      </c>
      <c r="G210" s="36">
        <f>T210-F210</f>
        <v>3299</v>
      </c>
      <c r="H210" s="19">
        <v>1952</v>
      </c>
      <c r="I210" s="19">
        <v>598</v>
      </c>
      <c r="J210" s="19">
        <v>192</v>
      </c>
      <c r="K210" s="19">
        <v>23</v>
      </c>
      <c r="O210" s="9">
        <v>2001</v>
      </c>
      <c r="P210" s="20" t="s">
        <v>1581</v>
      </c>
      <c r="Q210" s="25">
        <v>16088</v>
      </c>
      <c r="R210" s="19">
        <v>3657</v>
      </c>
      <c r="S210" s="19">
        <v>3068</v>
      </c>
      <c r="T210" s="34">
        <v>6598</v>
      </c>
      <c r="U210" s="36"/>
      <c r="V210" s="19">
        <v>1952</v>
      </c>
      <c r="W210" s="19">
        <v>598</v>
      </c>
      <c r="X210" s="19">
        <v>192</v>
      </c>
      <c r="Y210" s="19">
        <v>23</v>
      </c>
      <c r="AC210" s="9">
        <v>2003</v>
      </c>
      <c r="AD210" s="9" t="s">
        <v>1592</v>
      </c>
      <c r="AE210" s="9">
        <v>11631</v>
      </c>
      <c r="AF210" s="9">
        <v>1841</v>
      </c>
      <c r="AG210" s="9">
        <v>2607</v>
      </c>
      <c r="AH210" s="9">
        <v>3042</v>
      </c>
      <c r="AI210" s="9">
        <v>3041</v>
      </c>
      <c r="AJ210" s="9">
        <v>882</v>
      </c>
      <c r="AK210" s="9">
        <v>170</v>
      </c>
      <c r="AL210" s="9">
        <v>48</v>
      </c>
    </row>
    <row r="211" spans="1:39" x14ac:dyDescent="0.2">
      <c r="A211" s="9">
        <v>2001</v>
      </c>
      <c r="B211" s="20" t="s">
        <v>1582</v>
      </c>
      <c r="C211" s="25">
        <v>28285</v>
      </c>
      <c r="D211" s="19">
        <v>5649</v>
      </c>
      <c r="E211" s="19">
        <v>5380</v>
      </c>
      <c r="F211" s="34">
        <f>ROUND(T211/2,0)</f>
        <v>6252</v>
      </c>
      <c r="G211" s="36">
        <f>T211-F211</f>
        <v>6252</v>
      </c>
      <c r="H211" s="19">
        <v>2893</v>
      </c>
      <c r="I211" s="19">
        <v>1347</v>
      </c>
      <c r="J211" s="19">
        <v>381</v>
      </c>
      <c r="K211" s="19">
        <v>131</v>
      </c>
      <c r="O211" s="9">
        <v>2001</v>
      </c>
      <c r="P211" s="20" t="s">
        <v>1582</v>
      </c>
      <c r="Q211" s="25">
        <v>28285</v>
      </c>
      <c r="R211" s="19">
        <v>5649</v>
      </c>
      <c r="S211" s="19">
        <v>5380</v>
      </c>
      <c r="T211" s="34">
        <v>12504</v>
      </c>
      <c r="U211" s="36"/>
      <c r="V211" s="19">
        <v>2893</v>
      </c>
      <c r="W211" s="19">
        <v>1347</v>
      </c>
      <c r="X211" s="19">
        <v>381</v>
      </c>
      <c r="Y211" s="19">
        <v>131</v>
      </c>
      <c r="AC211" s="9">
        <v>2004</v>
      </c>
      <c r="AD211" s="9" t="s">
        <v>1592</v>
      </c>
      <c r="AE211" s="9">
        <v>11645</v>
      </c>
      <c r="AF211" s="9">
        <v>1521</v>
      </c>
      <c r="AG211" s="9">
        <v>2304</v>
      </c>
      <c r="AH211" s="9">
        <v>3658</v>
      </c>
      <c r="AI211" s="9">
        <v>2762</v>
      </c>
      <c r="AJ211" s="9">
        <v>1093</v>
      </c>
      <c r="AK211" s="9">
        <v>233</v>
      </c>
      <c r="AL211" s="9">
        <v>74</v>
      </c>
    </row>
    <row r="212" spans="1:39" x14ac:dyDescent="0.2">
      <c r="A212" s="9">
        <v>2001</v>
      </c>
      <c r="B212" s="20" t="s">
        <v>1584</v>
      </c>
      <c r="C212" s="25">
        <v>20317</v>
      </c>
      <c r="D212" s="19">
        <v>4703</v>
      </c>
      <c r="E212" s="19">
        <v>4525</v>
      </c>
      <c r="F212" s="34">
        <f>ROUND(T212/2,0)</f>
        <v>2506</v>
      </c>
      <c r="G212" s="35">
        <f>T212-F212</f>
        <v>2505</v>
      </c>
      <c r="H212" s="19">
        <v>4149</v>
      </c>
      <c r="I212" s="19">
        <v>1583</v>
      </c>
      <c r="J212" s="19">
        <v>346</v>
      </c>
      <c r="K212" s="20"/>
      <c r="O212" s="9">
        <v>2001</v>
      </c>
      <c r="P212" s="20" t="s">
        <v>1584</v>
      </c>
      <c r="Q212" s="25">
        <v>20317</v>
      </c>
      <c r="R212" s="19">
        <v>4703</v>
      </c>
      <c r="S212" s="19">
        <v>4525</v>
      </c>
      <c r="T212" s="34">
        <v>5011</v>
      </c>
      <c r="U212" s="36"/>
      <c r="V212" s="19">
        <v>4149</v>
      </c>
      <c r="W212" s="19">
        <v>1583</v>
      </c>
      <c r="X212" s="19">
        <v>346</v>
      </c>
      <c r="Y212" s="20"/>
      <c r="AC212" s="9">
        <v>2005</v>
      </c>
      <c r="AD212" s="9" t="s">
        <v>1592</v>
      </c>
      <c r="AE212" s="9">
        <v>11624</v>
      </c>
      <c r="AF212" s="9">
        <v>1619</v>
      </c>
      <c r="AG212" s="9">
        <v>2142</v>
      </c>
      <c r="AH212" s="9">
        <v>3052</v>
      </c>
      <c r="AI212" s="9">
        <v>3265</v>
      </c>
      <c r="AJ212" s="9">
        <v>1085</v>
      </c>
      <c r="AK212" s="9">
        <v>361</v>
      </c>
      <c r="AL212" s="9">
        <v>97</v>
      </c>
      <c r="AM212" s="9">
        <v>3</v>
      </c>
    </row>
    <row r="213" spans="1:39" x14ac:dyDescent="0.2">
      <c r="A213" s="9">
        <v>2001</v>
      </c>
      <c r="B213" s="20" t="s">
        <v>1585</v>
      </c>
      <c r="C213" s="25">
        <v>11659</v>
      </c>
      <c r="D213" s="19">
        <v>2849</v>
      </c>
      <c r="E213" s="19">
        <v>2729</v>
      </c>
      <c r="F213" s="34">
        <f>ROUND(T213/2,0)</f>
        <v>2588</v>
      </c>
      <c r="G213" s="36">
        <f>T213-F213</f>
        <v>2587</v>
      </c>
      <c r="H213" s="19">
        <v>549</v>
      </c>
      <c r="I213" s="19">
        <v>211</v>
      </c>
      <c r="J213" s="19">
        <v>109</v>
      </c>
      <c r="K213" s="19">
        <v>37</v>
      </c>
      <c r="O213" s="9">
        <v>2001</v>
      </c>
      <c r="P213" s="20" t="s">
        <v>1585</v>
      </c>
      <c r="Q213" s="25">
        <v>11659</v>
      </c>
      <c r="R213" s="19">
        <v>2849</v>
      </c>
      <c r="S213" s="19">
        <v>2729</v>
      </c>
      <c r="T213" s="34">
        <v>5175</v>
      </c>
      <c r="U213" s="36"/>
      <c r="V213" s="19">
        <v>549</v>
      </c>
      <c r="W213" s="19">
        <v>211</v>
      </c>
      <c r="X213" s="19">
        <v>109</v>
      </c>
      <c r="Y213" s="19">
        <v>37</v>
      </c>
      <c r="AC213" s="9">
        <v>2006</v>
      </c>
      <c r="AD213" s="9" t="s">
        <v>1592</v>
      </c>
      <c r="AE213" s="9">
        <v>11523</v>
      </c>
      <c r="AF213" s="9">
        <v>1369</v>
      </c>
      <c r="AG213" s="9">
        <v>1908</v>
      </c>
      <c r="AH213" s="9">
        <v>2860</v>
      </c>
      <c r="AI213" s="9">
        <v>3589</v>
      </c>
      <c r="AJ213" s="9">
        <v>1192</v>
      </c>
      <c r="AK213" s="9">
        <v>485</v>
      </c>
      <c r="AL213" s="9">
        <v>111</v>
      </c>
      <c r="AM213" s="9">
        <v>9</v>
      </c>
    </row>
    <row r="214" spans="1:39" x14ac:dyDescent="0.2">
      <c r="A214" s="9">
        <v>2001</v>
      </c>
      <c r="B214" s="20" t="s">
        <v>1583</v>
      </c>
      <c r="C214" s="25">
        <v>20390</v>
      </c>
      <c r="D214" s="19">
        <v>4381</v>
      </c>
      <c r="E214" s="19">
        <v>5115</v>
      </c>
      <c r="F214" s="34">
        <f>ROUND(T214/2,0)</f>
        <v>4225</v>
      </c>
      <c r="G214" s="36">
        <f>T214-F214</f>
        <v>4225</v>
      </c>
      <c r="H214" s="19">
        <v>1266</v>
      </c>
      <c r="I214" s="19">
        <v>755</v>
      </c>
      <c r="J214" s="19">
        <v>365</v>
      </c>
      <c r="K214" s="19">
        <v>58</v>
      </c>
      <c r="O214" s="9">
        <v>2001</v>
      </c>
      <c r="P214" s="20" t="s">
        <v>1583</v>
      </c>
      <c r="Q214" s="25">
        <v>20390</v>
      </c>
      <c r="R214" s="19">
        <v>4381</v>
      </c>
      <c r="S214" s="19">
        <v>5115</v>
      </c>
      <c r="T214" s="34">
        <v>8450</v>
      </c>
      <c r="U214" s="36"/>
      <c r="V214" s="19">
        <v>1266</v>
      </c>
      <c r="W214" s="19">
        <v>755</v>
      </c>
      <c r="X214" s="19">
        <v>365</v>
      </c>
      <c r="Y214" s="19">
        <v>58</v>
      </c>
      <c r="AC214" s="9">
        <v>2007</v>
      </c>
      <c r="AD214" s="9" t="s">
        <v>1592</v>
      </c>
      <c r="AE214" s="9">
        <v>11994</v>
      </c>
      <c r="AF214" s="9">
        <v>945</v>
      </c>
      <c r="AG214" s="9">
        <v>1721</v>
      </c>
      <c r="AH214" s="9">
        <v>2793</v>
      </c>
      <c r="AI214" s="9">
        <v>4303</v>
      </c>
      <c r="AJ214" s="9">
        <v>1450</v>
      </c>
      <c r="AK214" s="9">
        <v>640</v>
      </c>
      <c r="AL214" s="9">
        <v>141</v>
      </c>
      <c r="AM214" s="9">
        <v>1</v>
      </c>
    </row>
    <row r="215" spans="1:39" x14ac:dyDescent="0.2">
      <c r="A215" s="9">
        <v>2001</v>
      </c>
      <c r="B215" s="20" t="s">
        <v>1586</v>
      </c>
      <c r="C215" s="25">
        <v>13382</v>
      </c>
      <c r="D215" s="19">
        <v>3029</v>
      </c>
      <c r="E215" s="19">
        <v>3278</v>
      </c>
      <c r="F215" s="34">
        <f>ROUND(T215/2,0)</f>
        <v>2885</v>
      </c>
      <c r="G215" s="36">
        <f>T215-F215</f>
        <v>2885</v>
      </c>
      <c r="H215" s="19">
        <v>924</v>
      </c>
      <c r="I215" s="19">
        <v>282</v>
      </c>
      <c r="J215" s="19">
        <v>46</v>
      </c>
      <c r="K215" s="19">
        <v>53</v>
      </c>
      <c r="O215" s="9">
        <v>2001</v>
      </c>
      <c r="P215" s="20" t="s">
        <v>1586</v>
      </c>
      <c r="Q215" s="25">
        <v>13382</v>
      </c>
      <c r="R215" s="19">
        <v>3029</v>
      </c>
      <c r="S215" s="19">
        <v>3278</v>
      </c>
      <c r="T215" s="34">
        <v>5770</v>
      </c>
      <c r="U215" s="36"/>
      <c r="V215" s="19">
        <v>924</v>
      </c>
      <c r="W215" s="19">
        <v>282</v>
      </c>
      <c r="X215" s="19">
        <v>46</v>
      </c>
      <c r="Y215" s="19">
        <v>53</v>
      </c>
      <c r="AC215" s="9">
        <v>1996</v>
      </c>
      <c r="AD215" s="9" t="s">
        <v>1605</v>
      </c>
      <c r="AE215" s="9">
        <v>799</v>
      </c>
      <c r="AF215" s="9">
        <v>150</v>
      </c>
      <c r="AG215" s="9">
        <v>112</v>
      </c>
      <c r="AH215" s="9">
        <v>184</v>
      </c>
      <c r="AI215" s="9">
        <v>184</v>
      </c>
      <c r="AJ215" s="9">
        <v>107</v>
      </c>
      <c r="AK215" s="9">
        <v>32</v>
      </c>
      <c r="AL215" s="9">
        <v>26</v>
      </c>
      <c r="AM215" s="9">
        <v>4</v>
      </c>
    </row>
    <row r="216" spans="1:39" x14ac:dyDescent="0.2">
      <c r="A216" s="9">
        <v>2001</v>
      </c>
      <c r="B216" s="20" t="s">
        <v>1587</v>
      </c>
      <c r="C216" s="25">
        <v>28298</v>
      </c>
      <c r="D216" s="19">
        <v>8126</v>
      </c>
      <c r="E216" s="19">
        <v>7350</v>
      </c>
      <c r="F216" s="34">
        <f>ROUND(T216/2,0)</f>
        <v>5207</v>
      </c>
      <c r="G216" s="35">
        <f>T216-F216</f>
        <v>5206</v>
      </c>
      <c r="H216" s="19">
        <v>2241</v>
      </c>
      <c r="I216" s="19">
        <v>119</v>
      </c>
      <c r="J216" s="19">
        <v>25</v>
      </c>
      <c r="K216" s="19">
        <v>24</v>
      </c>
      <c r="O216" s="9">
        <v>2001</v>
      </c>
      <c r="P216" s="20" t="s">
        <v>1587</v>
      </c>
      <c r="Q216" s="25">
        <v>28298</v>
      </c>
      <c r="R216" s="19">
        <v>8126</v>
      </c>
      <c r="S216" s="19">
        <v>7350</v>
      </c>
      <c r="T216" s="34">
        <v>10413</v>
      </c>
      <c r="U216" s="36"/>
      <c r="V216" s="19">
        <v>2241</v>
      </c>
      <c r="W216" s="19">
        <v>119</v>
      </c>
      <c r="X216" s="19">
        <v>25</v>
      </c>
      <c r="Y216" s="19">
        <v>24</v>
      </c>
      <c r="AC216" s="9">
        <v>2000</v>
      </c>
      <c r="AD216" s="9" t="s">
        <v>1605</v>
      </c>
      <c r="AE216" s="9">
        <v>774</v>
      </c>
      <c r="AF216" s="9">
        <v>92</v>
      </c>
      <c r="AG216" s="9">
        <v>146</v>
      </c>
      <c r="AH216" s="9">
        <v>181</v>
      </c>
      <c r="AI216" s="9">
        <v>181</v>
      </c>
      <c r="AJ216" s="9">
        <v>108</v>
      </c>
      <c r="AK216" s="9">
        <v>32</v>
      </c>
      <c r="AL216" s="9">
        <v>29</v>
      </c>
      <c r="AM216" s="9">
        <v>5</v>
      </c>
    </row>
    <row r="217" spans="1:39" x14ac:dyDescent="0.2">
      <c r="A217" s="9">
        <v>2001</v>
      </c>
      <c r="B217" s="20" t="s">
        <v>1588</v>
      </c>
      <c r="C217" s="25">
        <v>23297</v>
      </c>
      <c r="D217" s="19">
        <v>6428</v>
      </c>
      <c r="E217" s="19">
        <v>6517</v>
      </c>
      <c r="F217" s="34">
        <f>ROUND(T217/2,0)</f>
        <v>4496</v>
      </c>
      <c r="G217" s="36">
        <f>T217-F217</f>
        <v>4496</v>
      </c>
      <c r="H217" s="19">
        <v>1206</v>
      </c>
      <c r="I217" s="19">
        <v>99</v>
      </c>
      <c r="J217" s="19">
        <v>55</v>
      </c>
      <c r="K217" s="20"/>
      <c r="O217" s="9">
        <v>2001</v>
      </c>
      <c r="P217" s="20" t="s">
        <v>1588</v>
      </c>
      <c r="Q217" s="25">
        <v>23297</v>
      </c>
      <c r="R217" s="19">
        <v>6428</v>
      </c>
      <c r="S217" s="19">
        <v>6517</v>
      </c>
      <c r="T217" s="34">
        <v>8992</v>
      </c>
      <c r="U217" s="36"/>
      <c r="V217" s="19">
        <v>1206</v>
      </c>
      <c r="W217" s="19">
        <v>99</v>
      </c>
      <c r="X217" s="19">
        <v>55</v>
      </c>
      <c r="Y217" s="20"/>
      <c r="AC217" s="9">
        <v>2001</v>
      </c>
      <c r="AD217" s="9" t="s">
        <v>1605</v>
      </c>
      <c r="AE217" s="9">
        <v>1049</v>
      </c>
      <c r="AF217" s="9">
        <v>246</v>
      </c>
      <c r="AG217" s="9">
        <v>171</v>
      </c>
      <c r="AH217" s="9">
        <v>211</v>
      </c>
      <c r="AI217" s="9">
        <v>210</v>
      </c>
      <c r="AJ217" s="9">
        <v>116</v>
      </c>
      <c r="AK217" s="9">
        <v>49</v>
      </c>
      <c r="AL217" s="9">
        <v>38</v>
      </c>
      <c r="AM217" s="9">
        <v>8</v>
      </c>
    </row>
    <row r="218" spans="1:39" x14ac:dyDescent="0.2">
      <c r="A218" s="9">
        <v>2001</v>
      </c>
      <c r="B218" s="20" t="s">
        <v>1589</v>
      </c>
      <c r="C218" s="25">
        <v>30819</v>
      </c>
      <c r="D218" s="19">
        <v>10667</v>
      </c>
      <c r="E218" s="19">
        <v>7788</v>
      </c>
      <c r="F218" s="34">
        <f>ROUND(T218/2,0)</f>
        <v>4676</v>
      </c>
      <c r="G218" s="36">
        <f>T218-F218</f>
        <v>4675</v>
      </c>
      <c r="H218" s="19">
        <v>2292</v>
      </c>
      <c r="I218" s="19">
        <v>661</v>
      </c>
      <c r="J218" s="19">
        <v>59</v>
      </c>
      <c r="K218" s="19">
        <v>1</v>
      </c>
      <c r="O218" s="9">
        <v>2001</v>
      </c>
      <c r="P218" s="20" t="s">
        <v>1589</v>
      </c>
      <c r="Q218" s="25">
        <v>30819</v>
      </c>
      <c r="R218" s="19">
        <v>10667</v>
      </c>
      <c r="S218" s="19">
        <v>7788</v>
      </c>
      <c r="T218" s="34">
        <v>9351</v>
      </c>
      <c r="U218" s="36"/>
      <c r="V218" s="19">
        <v>2292</v>
      </c>
      <c r="W218" s="19">
        <v>661</v>
      </c>
      <c r="X218" s="19">
        <v>59</v>
      </c>
      <c r="Y218" s="19">
        <v>1</v>
      </c>
      <c r="AC218" s="9">
        <v>2002</v>
      </c>
      <c r="AD218" s="9" t="s">
        <v>1605</v>
      </c>
      <c r="AE218" s="9">
        <v>815</v>
      </c>
      <c r="AF218" s="9">
        <v>89</v>
      </c>
      <c r="AG218" s="9">
        <v>120</v>
      </c>
      <c r="AH218" s="9">
        <v>192</v>
      </c>
      <c r="AI218" s="9">
        <v>191</v>
      </c>
      <c r="AJ218" s="9">
        <v>123</v>
      </c>
      <c r="AK218" s="9">
        <v>53</v>
      </c>
      <c r="AL218" s="9">
        <v>45</v>
      </c>
      <c r="AM218" s="9">
        <v>2</v>
      </c>
    </row>
    <row r="219" spans="1:39" x14ac:dyDescent="0.2">
      <c r="A219" s="9">
        <v>2001</v>
      </c>
      <c r="B219" s="20" t="s">
        <v>1590</v>
      </c>
      <c r="C219" s="25">
        <v>22197</v>
      </c>
      <c r="D219" s="19">
        <v>6449</v>
      </c>
      <c r="E219" s="19">
        <v>6462</v>
      </c>
      <c r="F219" s="34">
        <f>ROUND(T219/2,0)</f>
        <v>3762</v>
      </c>
      <c r="G219" s="36">
        <f>T219-F219</f>
        <v>3762</v>
      </c>
      <c r="H219" s="19">
        <v>1476</v>
      </c>
      <c r="I219" s="19">
        <v>169</v>
      </c>
      <c r="J219" s="19">
        <v>117</v>
      </c>
      <c r="K219" s="20"/>
      <c r="O219" s="9">
        <v>2001</v>
      </c>
      <c r="P219" s="20" t="s">
        <v>1590</v>
      </c>
      <c r="Q219" s="25">
        <v>22197</v>
      </c>
      <c r="R219" s="19">
        <v>6449</v>
      </c>
      <c r="S219" s="19">
        <v>6462</v>
      </c>
      <c r="T219" s="34">
        <v>7524</v>
      </c>
      <c r="U219" s="36"/>
      <c r="V219" s="19">
        <v>1476</v>
      </c>
      <c r="W219" s="19">
        <v>169</v>
      </c>
      <c r="X219" s="19">
        <v>117</v>
      </c>
      <c r="Y219" s="20"/>
      <c r="AC219" s="9">
        <v>2003</v>
      </c>
      <c r="AD219" s="9" t="s">
        <v>1605</v>
      </c>
      <c r="AE219" s="9">
        <v>789</v>
      </c>
      <c r="AF219" s="9">
        <v>78</v>
      </c>
      <c r="AG219" s="9">
        <v>109</v>
      </c>
      <c r="AH219" s="9">
        <v>180</v>
      </c>
      <c r="AI219" s="9">
        <v>179</v>
      </c>
      <c r="AJ219" s="9">
        <v>130</v>
      </c>
      <c r="AK219" s="9">
        <v>59</v>
      </c>
      <c r="AL219" s="9">
        <v>47</v>
      </c>
      <c r="AM219" s="9">
        <v>7</v>
      </c>
    </row>
    <row r="220" spans="1:39" x14ac:dyDescent="0.2">
      <c r="A220" s="9">
        <v>2001</v>
      </c>
      <c r="B220" s="20" t="s">
        <v>1591</v>
      </c>
      <c r="C220" s="25">
        <v>33480</v>
      </c>
      <c r="D220" s="19">
        <v>10457</v>
      </c>
      <c r="E220" s="19">
        <v>8803</v>
      </c>
      <c r="F220" s="34">
        <f>ROUND(T220/2,0)</f>
        <v>5420</v>
      </c>
      <c r="G220" s="35">
        <f>T220-F220</f>
        <v>5419</v>
      </c>
      <c r="H220" s="19">
        <v>2334</v>
      </c>
      <c r="I220" s="19">
        <v>792</v>
      </c>
      <c r="J220" s="19">
        <v>253</v>
      </c>
      <c r="K220" s="19">
        <v>2</v>
      </c>
      <c r="O220" s="9">
        <v>2001</v>
      </c>
      <c r="P220" s="20" t="s">
        <v>1591</v>
      </c>
      <c r="Q220" s="25">
        <v>33480</v>
      </c>
      <c r="R220" s="19">
        <v>10457</v>
      </c>
      <c r="S220" s="19">
        <v>8803</v>
      </c>
      <c r="T220" s="34">
        <v>10839</v>
      </c>
      <c r="U220" s="36"/>
      <c r="V220" s="19">
        <v>2334</v>
      </c>
      <c r="W220" s="19">
        <v>792</v>
      </c>
      <c r="X220" s="19">
        <v>253</v>
      </c>
      <c r="Y220" s="19">
        <v>2</v>
      </c>
      <c r="AC220" s="9">
        <v>2004</v>
      </c>
      <c r="AD220" s="9" t="s">
        <v>1605</v>
      </c>
      <c r="AE220" s="9">
        <v>807</v>
      </c>
      <c r="AF220" s="9">
        <v>92</v>
      </c>
      <c r="AG220" s="9">
        <v>93</v>
      </c>
      <c r="AH220" s="9">
        <v>162</v>
      </c>
      <c r="AI220" s="9">
        <v>198</v>
      </c>
      <c r="AJ220" s="9">
        <v>127</v>
      </c>
      <c r="AK220" s="9">
        <v>79</v>
      </c>
      <c r="AL220" s="9">
        <v>53</v>
      </c>
      <c r="AM220" s="9">
        <v>3</v>
      </c>
    </row>
    <row r="221" spans="1:39" x14ac:dyDescent="0.2">
      <c r="A221" s="9">
        <v>2001</v>
      </c>
      <c r="B221" s="20" t="s">
        <v>1592</v>
      </c>
      <c r="C221" s="25">
        <v>14902</v>
      </c>
      <c r="D221" s="19">
        <v>4169</v>
      </c>
      <c r="E221" s="19">
        <v>3869</v>
      </c>
      <c r="F221" s="34">
        <f>ROUND(T221/2,0)</f>
        <v>2982</v>
      </c>
      <c r="G221" s="35">
        <f>T221-F221</f>
        <v>2981</v>
      </c>
      <c r="H221" s="19">
        <v>713</v>
      </c>
      <c r="I221" s="19">
        <v>125</v>
      </c>
      <c r="J221" s="19">
        <v>59</v>
      </c>
      <c r="K221" s="19">
        <v>4</v>
      </c>
      <c r="O221" s="9">
        <v>2001</v>
      </c>
      <c r="P221" s="20" t="s">
        <v>1592</v>
      </c>
      <c r="Q221" s="25">
        <v>14902</v>
      </c>
      <c r="R221" s="19">
        <v>4169</v>
      </c>
      <c r="S221" s="19">
        <v>3869</v>
      </c>
      <c r="T221" s="34">
        <v>5963</v>
      </c>
      <c r="U221" s="36"/>
      <c r="V221" s="19">
        <v>713</v>
      </c>
      <c r="W221" s="19">
        <v>125</v>
      </c>
      <c r="X221" s="19">
        <v>59</v>
      </c>
      <c r="Y221" s="19">
        <v>4</v>
      </c>
      <c r="AC221" s="9">
        <v>2005</v>
      </c>
      <c r="AD221" s="9" t="s">
        <v>1605</v>
      </c>
      <c r="AE221" s="9">
        <v>899</v>
      </c>
      <c r="AF221" s="9">
        <v>191</v>
      </c>
      <c r="AG221" s="9">
        <v>124</v>
      </c>
      <c r="AH221" s="9">
        <v>119</v>
      </c>
      <c r="AI221" s="9">
        <v>208</v>
      </c>
      <c r="AJ221" s="9">
        <v>125</v>
      </c>
      <c r="AK221" s="9">
        <v>73</v>
      </c>
      <c r="AL221" s="9">
        <v>50</v>
      </c>
      <c r="AM221" s="9">
        <v>9</v>
      </c>
    </row>
    <row r="222" spans="1:39" x14ac:dyDescent="0.2">
      <c r="A222" s="9">
        <v>2001</v>
      </c>
      <c r="B222" s="20" t="s">
        <v>1593</v>
      </c>
      <c r="C222" s="25">
        <v>2635</v>
      </c>
      <c r="D222" s="19">
        <v>608</v>
      </c>
      <c r="E222" s="19">
        <v>494</v>
      </c>
      <c r="F222" s="34">
        <f>ROUND(T222/2,0)</f>
        <v>576</v>
      </c>
      <c r="G222" s="36">
        <f>T222-F222</f>
        <v>576</v>
      </c>
      <c r="H222" s="19">
        <v>252</v>
      </c>
      <c r="I222" s="19">
        <v>93</v>
      </c>
      <c r="J222" s="19">
        <v>31</v>
      </c>
      <c r="K222" s="20"/>
      <c r="O222" s="9">
        <v>2001</v>
      </c>
      <c r="P222" s="20" t="s">
        <v>1593</v>
      </c>
      <c r="Q222" s="25">
        <v>2635</v>
      </c>
      <c r="R222" s="19">
        <v>608</v>
      </c>
      <c r="S222" s="19">
        <v>494</v>
      </c>
      <c r="T222" s="34">
        <v>1152</v>
      </c>
      <c r="U222" s="36"/>
      <c r="V222" s="19">
        <v>252</v>
      </c>
      <c r="W222" s="19">
        <v>93</v>
      </c>
      <c r="X222" s="19">
        <v>31</v>
      </c>
      <c r="Y222" s="20"/>
      <c r="AC222" s="9">
        <v>2006</v>
      </c>
      <c r="AD222" s="9" t="s">
        <v>1605</v>
      </c>
      <c r="AE222" s="9">
        <v>913</v>
      </c>
      <c r="AF222" s="9">
        <v>192</v>
      </c>
      <c r="AG222" s="9">
        <v>121</v>
      </c>
      <c r="AH222" s="9">
        <v>112</v>
      </c>
      <c r="AI222" s="9">
        <v>217</v>
      </c>
      <c r="AJ222" s="9">
        <v>129</v>
      </c>
      <c r="AK222" s="9">
        <v>85</v>
      </c>
      <c r="AL222" s="9">
        <v>54</v>
      </c>
      <c r="AM222" s="9">
        <v>3</v>
      </c>
    </row>
    <row r="223" spans="1:39" x14ac:dyDescent="0.2">
      <c r="A223" s="9">
        <v>2001</v>
      </c>
      <c r="B223" s="20" t="s">
        <v>1576</v>
      </c>
      <c r="C223" s="25">
        <v>26414</v>
      </c>
      <c r="D223" s="19">
        <v>9333</v>
      </c>
      <c r="E223" s="19">
        <v>6079</v>
      </c>
      <c r="F223" s="34">
        <f>ROUND(T223/2,0)</f>
        <v>4019</v>
      </c>
      <c r="G223" s="35">
        <f>T223-F223</f>
        <v>4018</v>
      </c>
      <c r="H223" s="19">
        <v>1964</v>
      </c>
      <c r="I223" s="19">
        <v>640</v>
      </c>
      <c r="J223" s="19">
        <v>324</v>
      </c>
      <c r="K223" s="19">
        <v>37</v>
      </c>
      <c r="O223" s="9">
        <v>2001</v>
      </c>
      <c r="P223" s="20" t="s">
        <v>1576</v>
      </c>
      <c r="Q223" s="25">
        <v>26414</v>
      </c>
      <c r="R223" s="19">
        <v>9333</v>
      </c>
      <c r="S223" s="19">
        <v>6079</v>
      </c>
      <c r="T223" s="34">
        <v>8037</v>
      </c>
      <c r="U223" s="36"/>
      <c r="V223" s="19">
        <v>1964</v>
      </c>
      <c r="W223" s="19">
        <v>640</v>
      </c>
      <c r="X223" s="19">
        <v>324</v>
      </c>
      <c r="Y223" s="19">
        <v>37</v>
      </c>
      <c r="AC223" s="9">
        <v>2007</v>
      </c>
      <c r="AD223" s="9" t="s">
        <v>1605</v>
      </c>
      <c r="AE223" s="9">
        <v>901</v>
      </c>
      <c r="AF223" s="9">
        <v>101</v>
      </c>
      <c r="AG223" s="9">
        <v>108</v>
      </c>
      <c r="AH223" s="9">
        <v>114</v>
      </c>
      <c r="AI223" s="9">
        <v>250</v>
      </c>
      <c r="AJ223" s="9">
        <v>135</v>
      </c>
      <c r="AK223" s="9">
        <v>104</v>
      </c>
      <c r="AL223" s="9">
        <v>85</v>
      </c>
      <c r="AM223" s="9">
        <v>4</v>
      </c>
    </row>
    <row r="224" spans="1:39" x14ac:dyDescent="0.2">
      <c r="A224" s="9">
        <v>2001</v>
      </c>
      <c r="B224" s="20" t="s">
        <v>1595</v>
      </c>
      <c r="C224" s="25">
        <v>10559</v>
      </c>
      <c r="D224" s="19">
        <v>3658</v>
      </c>
      <c r="E224" s="19">
        <v>2117</v>
      </c>
      <c r="F224" s="34">
        <f>ROUND(T224/2,0)</f>
        <v>1973</v>
      </c>
      <c r="G224" s="36">
        <f>T224-F224</f>
        <v>1973</v>
      </c>
      <c r="H224" s="19">
        <v>643</v>
      </c>
      <c r="I224" s="19">
        <v>166</v>
      </c>
      <c r="J224" s="19">
        <v>26</v>
      </c>
      <c r="K224" s="19">
        <v>3</v>
      </c>
      <c r="O224" s="9">
        <v>2001</v>
      </c>
      <c r="P224" s="20" t="s">
        <v>1595</v>
      </c>
      <c r="Q224" s="25">
        <v>10559</v>
      </c>
      <c r="R224" s="19">
        <v>3658</v>
      </c>
      <c r="S224" s="19">
        <v>2117</v>
      </c>
      <c r="T224" s="34">
        <v>3946</v>
      </c>
      <c r="U224" s="36"/>
      <c r="V224" s="19">
        <v>643</v>
      </c>
      <c r="W224" s="19">
        <v>166</v>
      </c>
      <c r="X224" s="19">
        <v>26</v>
      </c>
      <c r="Y224" s="19">
        <v>3</v>
      </c>
      <c r="AC224" s="9">
        <v>1996</v>
      </c>
      <c r="AD224" s="9" t="s">
        <v>1604</v>
      </c>
      <c r="AE224" s="9">
        <v>220</v>
      </c>
      <c r="AF224" s="9">
        <v>67</v>
      </c>
      <c r="AG224" s="9">
        <v>37</v>
      </c>
      <c r="AH224" s="9">
        <v>26</v>
      </c>
      <c r="AI224" s="9">
        <v>26</v>
      </c>
      <c r="AJ224" s="9">
        <v>37</v>
      </c>
      <c r="AK224" s="9">
        <v>11</v>
      </c>
      <c r="AL224" s="9">
        <v>14</v>
      </c>
      <c r="AM224" s="9">
        <v>2</v>
      </c>
    </row>
    <row r="225" spans="1:39" x14ac:dyDescent="0.2">
      <c r="A225" s="9">
        <v>2001</v>
      </c>
      <c r="B225" s="20" t="s">
        <v>1572</v>
      </c>
      <c r="C225" s="25">
        <v>12553</v>
      </c>
      <c r="D225" s="19">
        <v>2648</v>
      </c>
      <c r="E225" s="19">
        <v>3410</v>
      </c>
      <c r="F225" s="34">
        <f>ROUND(T225/2,0)</f>
        <v>2750</v>
      </c>
      <c r="G225" s="35">
        <f>T225-F225</f>
        <v>2749</v>
      </c>
      <c r="H225" s="19">
        <v>722</v>
      </c>
      <c r="I225" s="19">
        <v>215</v>
      </c>
      <c r="J225" s="19">
        <v>59</v>
      </c>
      <c r="K225" s="20"/>
      <c r="O225" s="9">
        <v>2001</v>
      </c>
      <c r="P225" s="20" t="s">
        <v>1572</v>
      </c>
      <c r="Q225" s="25">
        <v>12553</v>
      </c>
      <c r="R225" s="19">
        <v>2648</v>
      </c>
      <c r="S225" s="19">
        <v>3410</v>
      </c>
      <c r="T225" s="34">
        <v>5499</v>
      </c>
      <c r="U225" s="36"/>
      <c r="V225" s="19">
        <v>722</v>
      </c>
      <c r="W225" s="19">
        <v>215</v>
      </c>
      <c r="X225" s="19">
        <v>59</v>
      </c>
      <c r="Y225" s="20"/>
      <c r="AC225" s="9">
        <v>2000</v>
      </c>
      <c r="AD225" s="9" t="s">
        <v>1604</v>
      </c>
      <c r="AE225" s="9">
        <v>190</v>
      </c>
      <c r="AF225" s="9">
        <v>17</v>
      </c>
      <c r="AG225" s="9">
        <v>52</v>
      </c>
      <c r="AH225" s="9">
        <v>30</v>
      </c>
      <c r="AI225" s="9">
        <v>30</v>
      </c>
      <c r="AJ225" s="9">
        <v>33</v>
      </c>
      <c r="AK225" s="9">
        <v>10</v>
      </c>
      <c r="AL225" s="9">
        <v>18</v>
      </c>
    </row>
    <row r="226" spans="1:39" x14ac:dyDescent="0.2">
      <c r="A226" s="9">
        <v>2001</v>
      </c>
      <c r="B226" s="20" t="s">
        <v>1596</v>
      </c>
      <c r="C226" s="25">
        <v>1174</v>
      </c>
      <c r="D226" s="19">
        <v>612</v>
      </c>
      <c r="E226" s="19">
        <v>210</v>
      </c>
      <c r="F226" s="34">
        <f>ROUND(T226/2,0)</f>
        <v>152</v>
      </c>
      <c r="G226" s="36">
        <f>T226-F226</f>
        <v>151</v>
      </c>
      <c r="H226" s="19">
        <v>36</v>
      </c>
      <c r="I226" s="19">
        <v>10</v>
      </c>
      <c r="J226" s="19">
        <v>3</v>
      </c>
      <c r="K226" s="20"/>
      <c r="O226" s="9">
        <v>2001</v>
      </c>
      <c r="P226" s="20" t="s">
        <v>1596</v>
      </c>
      <c r="Q226" s="25">
        <v>1174</v>
      </c>
      <c r="R226" s="19">
        <v>612</v>
      </c>
      <c r="S226" s="19">
        <v>210</v>
      </c>
      <c r="T226" s="34">
        <v>303</v>
      </c>
      <c r="U226" s="36"/>
      <c r="V226" s="19">
        <v>36</v>
      </c>
      <c r="W226" s="19">
        <v>10</v>
      </c>
      <c r="X226" s="19">
        <v>3</v>
      </c>
      <c r="Y226" s="20"/>
      <c r="AC226" s="9">
        <v>2001</v>
      </c>
      <c r="AD226" s="9" t="s">
        <v>1604</v>
      </c>
      <c r="AE226" s="9">
        <v>222</v>
      </c>
      <c r="AF226" s="9">
        <v>71</v>
      </c>
      <c r="AG226" s="9">
        <v>52</v>
      </c>
      <c r="AH226" s="9">
        <v>41</v>
      </c>
      <c r="AI226" s="9">
        <v>40</v>
      </c>
      <c r="AJ226" s="9">
        <v>13</v>
      </c>
      <c r="AK226" s="9">
        <v>5</v>
      </c>
    </row>
    <row r="227" spans="1:39" x14ac:dyDescent="0.2">
      <c r="A227" s="9">
        <v>2001</v>
      </c>
      <c r="B227" s="20" t="s">
        <v>1599</v>
      </c>
      <c r="C227" s="25">
        <v>13068</v>
      </c>
      <c r="D227" s="19">
        <v>3786</v>
      </c>
      <c r="E227" s="19">
        <v>2767</v>
      </c>
      <c r="F227" s="34">
        <f>ROUND(T227/2,0)</f>
        <v>2766</v>
      </c>
      <c r="G227" s="36">
        <f>T227-F227</f>
        <v>2765</v>
      </c>
      <c r="H227" s="19">
        <v>814</v>
      </c>
      <c r="I227" s="19">
        <v>121</v>
      </c>
      <c r="J227" s="19">
        <v>27</v>
      </c>
      <c r="K227" s="19">
        <v>22</v>
      </c>
      <c r="O227" s="9">
        <v>2001</v>
      </c>
      <c r="P227" s="20" t="s">
        <v>1599</v>
      </c>
      <c r="Q227" s="25">
        <v>13068</v>
      </c>
      <c r="R227" s="19">
        <v>3786</v>
      </c>
      <c r="S227" s="19">
        <v>2767</v>
      </c>
      <c r="T227" s="34">
        <v>5531</v>
      </c>
      <c r="U227" s="36"/>
      <c r="V227" s="19">
        <v>814</v>
      </c>
      <c r="W227" s="19">
        <v>121</v>
      </c>
      <c r="X227" s="19">
        <v>27</v>
      </c>
      <c r="Y227" s="19">
        <v>22</v>
      </c>
      <c r="AC227" s="9">
        <v>2002</v>
      </c>
      <c r="AD227" s="9" t="s">
        <v>1604</v>
      </c>
      <c r="AE227" s="9">
        <v>138</v>
      </c>
      <c r="AF227" s="9">
        <v>11</v>
      </c>
      <c r="AG227" s="9">
        <v>32</v>
      </c>
      <c r="AH227" s="9">
        <v>37</v>
      </c>
      <c r="AI227" s="9">
        <v>36</v>
      </c>
      <c r="AJ227" s="9">
        <v>12</v>
      </c>
      <c r="AK227" s="9">
        <v>10</v>
      </c>
    </row>
    <row r="228" spans="1:39" x14ac:dyDescent="0.2">
      <c r="A228" s="9">
        <v>2001</v>
      </c>
      <c r="B228" s="20" t="s">
        <v>1600</v>
      </c>
      <c r="C228" s="25">
        <v>8836</v>
      </c>
      <c r="D228" s="19">
        <v>1934</v>
      </c>
      <c r="E228" s="19">
        <v>2587</v>
      </c>
      <c r="F228" s="34">
        <f>ROUND(T228/2,0)</f>
        <v>1844</v>
      </c>
      <c r="G228" s="36">
        <f>T228-F228</f>
        <v>1844</v>
      </c>
      <c r="H228" s="19">
        <v>508</v>
      </c>
      <c r="I228" s="19">
        <v>80</v>
      </c>
      <c r="J228" s="19">
        <v>39</v>
      </c>
      <c r="K228" s="20"/>
      <c r="O228" s="9">
        <v>2001</v>
      </c>
      <c r="P228" s="20" t="s">
        <v>1600</v>
      </c>
      <c r="Q228" s="25">
        <v>8836</v>
      </c>
      <c r="R228" s="19">
        <v>1934</v>
      </c>
      <c r="S228" s="19">
        <v>2587</v>
      </c>
      <c r="T228" s="34">
        <v>3688</v>
      </c>
      <c r="U228" s="36"/>
      <c r="V228" s="19">
        <v>508</v>
      </c>
      <c r="W228" s="19">
        <v>80</v>
      </c>
      <c r="X228" s="19">
        <v>39</v>
      </c>
      <c r="Y228" s="20"/>
      <c r="AC228" s="9">
        <v>2003</v>
      </c>
      <c r="AD228" s="9" t="s">
        <v>1604</v>
      </c>
      <c r="AE228" s="9">
        <v>139</v>
      </c>
      <c r="AF228" s="9">
        <v>8</v>
      </c>
      <c r="AG228" s="9">
        <v>26</v>
      </c>
      <c r="AH228" s="9">
        <v>37</v>
      </c>
      <c r="AI228" s="9">
        <v>36</v>
      </c>
      <c r="AJ228" s="9">
        <v>22</v>
      </c>
      <c r="AK228" s="9">
        <v>10</v>
      </c>
    </row>
    <row r="229" spans="1:39" x14ac:dyDescent="0.2">
      <c r="A229" s="9">
        <v>2001</v>
      </c>
      <c r="B229" s="20" t="s">
        <v>1602</v>
      </c>
      <c r="C229" s="25">
        <v>3310</v>
      </c>
      <c r="D229" s="19">
        <v>680</v>
      </c>
      <c r="E229" s="19">
        <v>1124</v>
      </c>
      <c r="F229" s="34">
        <f>ROUND(T229/2,0)</f>
        <v>635</v>
      </c>
      <c r="G229" s="35">
        <f>T229-F229</f>
        <v>635</v>
      </c>
      <c r="H229" s="19">
        <v>188</v>
      </c>
      <c r="I229" s="19">
        <v>35</v>
      </c>
      <c r="J229" s="19">
        <v>3</v>
      </c>
      <c r="K229" s="19">
        <v>10</v>
      </c>
      <c r="O229" s="9">
        <v>2001</v>
      </c>
      <c r="P229" s="20" t="s">
        <v>1602</v>
      </c>
      <c r="Q229" s="25">
        <v>3310</v>
      </c>
      <c r="R229" s="19">
        <v>680</v>
      </c>
      <c r="S229" s="19">
        <v>1124</v>
      </c>
      <c r="T229" s="34">
        <v>1270</v>
      </c>
      <c r="U229" s="36"/>
      <c r="V229" s="19">
        <v>188</v>
      </c>
      <c r="W229" s="19">
        <v>35</v>
      </c>
      <c r="X229" s="19">
        <v>3</v>
      </c>
      <c r="Y229" s="19">
        <v>10</v>
      </c>
      <c r="AC229" s="9">
        <v>2004</v>
      </c>
      <c r="AD229" s="9" t="s">
        <v>1604</v>
      </c>
      <c r="AE229" s="9">
        <v>140</v>
      </c>
      <c r="AF229" s="9">
        <v>7</v>
      </c>
      <c r="AG229" s="9">
        <v>18</v>
      </c>
      <c r="AH229" s="9">
        <v>49</v>
      </c>
      <c r="AI229" s="9">
        <v>29</v>
      </c>
      <c r="AJ229" s="9">
        <v>26</v>
      </c>
      <c r="AK229" s="9">
        <v>9</v>
      </c>
      <c r="AL229" s="9">
        <v>2</v>
      </c>
    </row>
    <row r="230" spans="1:39" x14ac:dyDescent="0.2">
      <c r="A230" s="9">
        <v>2001</v>
      </c>
      <c r="B230" s="20" t="s">
        <v>1601</v>
      </c>
      <c r="C230" s="25">
        <v>3964</v>
      </c>
      <c r="D230" s="19">
        <v>1076</v>
      </c>
      <c r="E230" s="19">
        <v>945</v>
      </c>
      <c r="F230" s="34">
        <f>ROUND(T230/2,0)</f>
        <v>785</v>
      </c>
      <c r="G230" s="36">
        <f>T230-F230</f>
        <v>784</v>
      </c>
      <c r="H230" s="19">
        <v>257</v>
      </c>
      <c r="I230" s="19">
        <v>75</v>
      </c>
      <c r="J230" s="19">
        <v>23</v>
      </c>
      <c r="K230" s="19">
        <v>19</v>
      </c>
      <c r="O230" s="9">
        <v>2001</v>
      </c>
      <c r="P230" s="20" t="s">
        <v>1601</v>
      </c>
      <c r="Q230" s="25">
        <v>3964</v>
      </c>
      <c r="R230" s="19">
        <v>1076</v>
      </c>
      <c r="S230" s="19">
        <v>945</v>
      </c>
      <c r="T230" s="34">
        <v>1569</v>
      </c>
      <c r="U230" s="36"/>
      <c r="V230" s="19">
        <v>257</v>
      </c>
      <c r="W230" s="19">
        <v>75</v>
      </c>
      <c r="X230" s="19">
        <v>23</v>
      </c>
      <c r="Y230" s="19">
        <v>19</v>
      </c>
      <c r="AC230" s="9">
        <v>2005</v>
      </c>
      <c r="AD230" s="9" t="s">
        <v>1604</v>
      </c>
      <c r="AE230" s="9">
        <v>341</v>
      </c>
      <c r="AF230" s="9">
        <v>125</v>
      </c>
      <c r="AG230" s="9">
        <v>65</v>
      </c>
      <c r="AH230" s="9">
        <v>55</v>
      </c>
      <c r="AI230" s="9">
        <v>40</v>
      </c>
      <c r="AJ230" s="9">
        <v>32</v>
      </c>
      <c r="AK230" s="9">
        <v>18</v>
      </c>
      <c r="AL230" s="9">
        <v>6</v>
      </c>
      <c r="AM230" s="9">
        <v>0</v>
      </c>
    </row>
    <row r="231" spans="1:39" x14ac:dyDescent="0.2">
      <c r="A231" s="9">
        <v>2001</v>
      </c>
      <c r="B231" s="20" t="s">
        <v>1603</v>
      </c>
      <c r="C231" s="25">
        <v>9732</v>
      </c>
      <c r="D231" s="19">
        <v>2627</v>
      </c>
      <c r="E231" s="19">
        <v>3312</v>
      </c>
      <c r="F231" s="34">
        <f>ROUND(T231/2,0)</f>
        <v>1700</v>
      </c>
      <c r="G231" s="36">
        <f>T231-F231</f>
        <v>1700</v>
      </c>
      <c r="H231" s="19">
        <v>315</v>
      </c>
      <c r="I231" s="19">
        <v>70</v>
      </c>
      <c r="J231" s="19">
        <v>8</v>
      </c>
      <c r="K231" s="20"/>
      <c r="O231" s="9">
        <v>2001</v>
      </c>
      <c r="P231" s="20" t="s">
        <v>1603</v>
      </c>
      <c r="Q231" s="25">
        <v>9732</v>
      </c>
      <c r="R231" s="19">
        <v>2627</v>
      </c>
      <c r="S231" s="19">
        <v>3312</v>
      </c>
      <c r="T231" s="34">
        <v>3400</v>
      </c>
      <c r="U231" s="36"/>
      <c r="V231" s="19">
        <v>315</v>
      </c>
      <c r="W231" s="19">
        <v>70</v>
      </c>
      <c r="X231" s="19">
        <v>8</v>
      </c>
      <c r="Y231" s="20"/>
      <c r="AC231" s="9">
        <v>2006</v>
      </c>
      <c r="AD231" s="9" t="s">
        <v>1604</v>
      </c>
      <c r="AE231" s="9">
        <v>430</v>
      </c>
      <c r="AF231" s="9">
        <v>164</v>
      </c>
      <c r="AG231" s="9">
        <v>82</v>
      </c>
      <c r="AH231" s="9">
        <v>93</v>
      </c>
      <c r="AI231" s="9">
        <v>51</v>
      </c>
      <c r="AJ231" s="9">
        <v>27</v>
      </c>
      <c r="AK231" s="9">
        <v>8</v>
      </c>
      <c r="AL231" s="9">
        <v>5</v>
      </c>
      <c r="AM231" s="9">
        <v>0</v>
      </c>
    </row>
    <row r="232" spans="1:39" x14ac:dyDescent="0.2">
      <c r="A232" s="9">
        <v>2001</v>
      </c>
      <c r="B232" s="20" t="s">
        <v>1604</v>
      </c>
      <c r="C232" s="25">
        <v>222</v>
      </c>
      <c r="D232" s="19">
        <v>71</v>
      </c>
      <c r="E232" s="19">
        <v>52</v>
      </c>
      <c r="F232" s="34">
        <f>ROUND(T232/2,0)</f>
        <v>41</v>
      </c>
      <c r="G232" s="35">
        <f>T232-F232</f>
        <v>40</v>
      </c>
      <c r="H232" s="19">
        <v>13</v>
      </c>
      <c r="I232" s="19">
        <v>5</v>
      </c>
      <c r="J232" s="20"/>
      <c r="K232" s="20"/>
      <c r="O232" s="9">
        <v>2001</v>
      </c>
      <c r="P232" s="20" t="s">
        <v>1604</v>
      </c>
      <c r="Q232" s="25">
        <v>222</v>
      </c>
      <c r="R232" s="19">
        <v>71</v>
      </c>
      <c r="S232" s="19">
        <v>52</v>
      </c>
      <c r="T232" s="34">
        <v>81</v>
      </c>
      <c r="U232" s="36"/>
      <c r="V232" s="19">
        <v>13</v>
      </c>
      <c r="W232" s="19">
        <v>5</v>
      </c>
      <c r="X232" s="20"/>
      <c r="Y232" s="20"/>
      <c r="AC232" s="9">
        <v>2007</v>
      </c>
      <c r="AD232" s="9" t="s">
        <v>1604</v>
      </c>
      <c r="AE232" s="9">
        <v>170</v>
      </c>
      <c r="AF232" s="9">
        <v>18</v>
      </c>
      <c r="AG232" s="9">
        <v>15</v>
      </c>
      <c r="AH232" s="9">
        <v>38</v>
      </c>
      <c r="AI232" s="9">
        <v>57</v>
      </c>
      <c r="AJ232" s="9">
        <v>23</v>
      </c>
      <c r="AK232" s="9">
        <v>13</v>
      </c>
      <c r="AL232" s="9">
        <v>6</v>
      </c>
    </row>
    <row r="233" spans="1:39" x14ac:dyDescent="0.2">
      <c r="A233" s="9">
        <v>2000</v>
      </c>
      <c r="B233" s="3" t="s">
        <v>1605</v>
      </c>
      <c r="C233" s="19">
        <v>774</v>
      </c>
      <c r="D233" s="19">
        <v>92</v>
      </c>
      <c r="E233" s="19">
        <v>146</v>
      </c>
      <c r="F233" s="34">
        <f>ROUND(T233/2,0)</f>
        <v>181</v>
      </c>
      <c r="G233" s="35">
        <f>T233-F233</f>
        <v>181</v>
      </c>
      <c r="H233" s="34">
        <f>V233-I233</f>
        <v>108</v>
      </c>
      <c r="I233" s="35">
        <f>ROUND(V233*13227/(13227+44754),0)</f>
        <v>32</v>
      </c>
      <c r="J233" s="19">
        <v>29</v>
      </c>
      <c r="K233" s="19">
        <v>5</v>
      </c>
      <c r="O233" s="9">
        <v>2000</v>
      </c>
      <c r="P233" s="3" t="s">
        <v>1605</v>
      </c>
      <c r="Q233" s="19">
        <v>774</v>
      </c>
      <c r="R233" s="19">
        <v>92</v>
      </c>
      <c r="S233" s="19">
        <v>146</v>
      </c>
      <c r="T233" s="34">
        <v>362</v>
      </c>
      <c r="U233" s="36"/>
      <c r="V233" s="34">
        <v>140</v>
      </c>
      <c r="W233" s="36"/>
      <c r="X233" s="19">
        <v>29</v>
      </c>
      <c r="Y233" s="19">
        <v>5</v>
      </c>
      <c r="AC233" s="9">
        <v>1996</v>
      </c>
      <c r="AD233" s="9" t="s">
        <v>1603</v>
      </c>
      <c r="AE233" s="9">
        <v>8855</v>
      </c>
      <c r="AF233" s="9">
        <v>4027</v>
      </c>
      <c r="AG233" s="9">
        <v>2294</v>
      </c>
      <c r="AH233" s="9">
        <v>824</v>
      </c>
      <c r="AI233" s="9">
        <v>824</v>
      </c>
      <c r="AJ233" s="9">
        <v>487</v>
      </c>
      <c r="AK233" s="9">
        <v>144</v>
      </c>
      <c r="AL233" s="9">
        <v>242</v>
      </c>
      <c r="AM233" s="9">
        <v>13</v>
      </c>
    </row>
    <row r="234" spans="1:39" x14ac:dyDescent="0.2">
      <c r="A234" s="9">
        <v>2000</v>
      </c>
      <c r="B234" s="20" t="s">
        <v>1574</v>
      </c>
      <c r="C234" s="19">
        <v>6915</v>
      </c>
      <c r="D234" s="19">
        <v>1211</v>
      </c>
      <c r="E234" s="19">
        <v>1784</v>
      </c>
      <c r="F234" s="34">
        <f>ROUND(T234/2,0)</f>
        <v>1486</v>
      </c>
      <c r="G234" s="35">
        <f>T234-F234</f>
        <v>1486</v>
      </c>
      <c r="H234" s="34">
        <f>V234-I234</f>
        <v>634</v>
      </c>
      <c r="I234" s="35">
        <f>ROUND(V234*13227/(13227+44754),0)</f>
        <v>187</v>
      </c>
      <c r="J234" s="19">
        <v>125</v>
      </c>
      <c r="K234" s="19">
        <v>2</v>
      </c>
      <c r="O234" s="9">
        <v>2000</v>
      </c>
      <c r="P234" s="20" t="s">
        <v>1574</v>
      </c>
      <c r="Q234" s="19">
        <v>6915</v>
      </c>
      <c r="R234" s="19">
        <v>1211</v>
      </c>
      <c r="S234" s="19">
        <v>1784</v>
      </c>
      <c r="T234" s="34">
        <v>2972</v>
      </c>
      <c r="U234" s="36"/>
      <c r="V234" s="34">
        <v>821</v>
      </c>
      <c r="W234" s="36"/>
      <c r="X234" s="19">
        <v>125</v>
      </c>
      <c r="Y234" s="19">
        <v>2</v>
      </c>
      <c r="AC234" s="9">
        <v>2000</v>
      </c>
      <c r="AD234" s="9" t="s">
        <v>1603</v>
      </c>
      <c r="AE234" s="9">
        <v>8844</v>
      </c>
      <c r="AF234" s="9">
        <v>3367</v>
      </c>
      <c r="AG234" s="9">
        <v>2573</v>
      </c>
      <c r="AH234" s="9">
        <v>1120</v>
      </c>
      <c r="AI234" s="9">
        <v>1120</v>
      </c>
      <c r="AJ234" s="9">
        <v>433</v>
      </c>
      <c r="AK234" s="9">
        <v>128</v>
      </c>
      <c r="AL234" s="9">
        <v>103</v>
      </c>
    </row>
    <row r="235" spans="1:39" x14ac:dyDescent="0.2">
      <c r="A235" s="9">
        <v>2000</v>
      </c>
      <c r="B235" s="20" t="s">
        <v>1577</v>
      </c>
      <c r="C235" s="19">
        <v>4790</v>
      </c>
      <c r="D235" s="19">
        <v>899</v>
      </c>
      <c r="E235" s="19">
        <v>1284</v>
      </c>
      <c r="F235" s="34">
        <f>ROUND(T235/2,0)</f>
        <v>947</v>
      </c>
      <c r="G235" s="35">
        <f>T235-F235</f>
        <v>946</v>
      </c>
      <c r="H235" s="34">
        <f>V235-I235</f>
        <v>466</v>
      </c>
      <c r="I235" s="35">
        <f>ROUND(V235*13227/(13227+44754),0)</f>
        <v>138</v>
      </c>
      <c r="J235" s="19">
        <v>110</v>
      </c>
      <c r="K235" s="20"/>
      <c r="O235" s="9">
        <v>2000</v>
      </c>
      <c r="P235" s="20" t="s">
        <v>1577</v>
      </c>
      <c r="Q235" s="19">
        <v>4790</v>
      </c>
      <c r="R235" s="19">
        <v>899</v>
      </c>
      <c r="S235" s="19">
        <v>1284</v>
      </c>
      <c r="T235" s="34">
        <v>1893</v>
      </c>
      <c r="U235" s="36"/>
      <c r="V235" s="34">
        <v>604</v>
      </c>
      <c r="W235" s="36"/>
      <c r="X235" s="19">
        <v>110</v>
      </c>
      <c r="Y235" s="20"/>
      <c r="AC235" s="9">
        <v>2001</v>
      </c>
      <c r="AD235" s="9" t="s">
        <v>1603</v>
      </c>
      <c r="AE235" s="9">
        <v>9732</v>
      </c>
      <c r="AF235" s="9">
        <v>2627</v>
      </c>
      <c r="AG235" s="9">
        <v>3312</v>
      </c>
      <c r="AH235" s="9">
        <v>1700</v>
      </c>
      <c r="AI235" s="9">
        <v>1700</v>
      </c>
      <c r="AJ235" s="9">
        <v>315</v>
      </c>
      <c r="AK235" s="9">
        <v>70</v>
      </c>
      <c r="AL235" s="9">
        <v>8</v>
      </c>
    </row>
    <row r="236" spans="1:39" x14ac:dyDescent="0.2">
      <c r="A236" s="9">
        <v>2000</v>
      </c>
      <c r="B236" s="20" t="s">
        <v>1578</v>
      </c>
      <c r="C236" s="19">
        <v>28527</v>
      </c>
      <c r="D236" s="19">
        <v>7413</v>
      </c>
      <c r="E236" s="19">
        <v>5333</v>
      </c>
      <c r="F236" s="34">
        <f>ROUND(T236/2,0)</f>
        <v>4954</v>
      </c>
      <c r="G236" s="36">
        <f>T236-F236</f>
        <v>4954</v>
      </c>
      <c r="H236" s="34">
        <f>V236-I236</f>
        <v>3828</v>
      </c>
      <c r="I236" s="35">
        <f>ROUND(V236*13227/(13227+44754),0)</f>
        <v>1132</v>
      </c>
      <c r="J236" s="19">
        <v>913</v>
      </c>
      <c r="K236" s="20"/>
      <c r="O236" s="9">
        <v>2000</v>
      </c>
      <c r="P236" s="20" t="s">
        <v>1578</v>
      </c>
      <c r="Q236" s="19">
        <v>28527</v>
      </c>
      <c r="R236" s="19">
        <v>7413</v>
      </c>
      <c r="S236" s="19">
        <v>5333</v>
      </c>
      <c r="T236" s="34">
        <v>9908</v>
      </c>
      <c r="U236" s="36"/>
      <c r="V236" s="34">
        <v>4960</v>
      </c>
      <c r="W236" s="36"/>
      <c r="X236" s="19">
        <v>913</v>
      </c>
      <c r="Y236" s="20"/>
      <c r="AC236" s="9">
        <v>2002</v>
      </c>
      <c r="AD236" s="9" t="s">
        <v>1603</v>
      </c>
      <c r="AE236" s="9">
        <v>8395</v>
      </c>
      <c r="AF236" s="9">
        <v>1640</v>
      </c>
      <c r="AG236" s="9">
        <v>2317</v>
      </c>
      <c r="AH236" s="9">
        <v>1867</v>
      </c>
      <c r="AI236" s="9">
        <v>1867</v>
      </c>
      <c r="AJ236" s="9">
        <v>589</v>
      </c>
      <c r="AK236" s="9">
        <v>101</v>
      </c>
      <c r="AL236" s="9">
        <v>14</v>
      </c>
    </row>
    <row r="237" spans="1:39" x14ac:dyDescent="0.2">
      <c r="A237" s="9">
        <v>2000</v>
      </c>
      <c r="B237" s="20" t="s">
        <v>1579</v>
      </c>
      <c r="C237" s="19">
        <v>12496</v>
      </c>
      <c r="D237" s="19">
        <v>2720</v>
      </c>
      <c r="E237" s="19">
        <v>2935</v>
      </c>
      <c r="F237" s="34">
        <f>ROUND(T237/2,0)</f>
        <v>2382</v>
      </c>
      <c r="G237" s="35">
        <f>T237-F237</f>
        <v>2382</v>
      </c>
      <c r="H237" s="34">
        <f>V237-I237</f>
        <v>1327</v>
      </c>
      <c r="I237" s="35">
        <f>ROUND(V237*13227/(13227+44754),0)</f>
        <v>392</v>
      </c>
      <c r="J237" s="19">
        <v>357</v>
      </c>
      <c r="K237" s="19">
        <v>1</v>
      </c>
      <c r="O237" s="9">
        <v>2000</v>
      </c>
      <c r="P237" s="20" t="s">
        <v>1579</v>
      </c>
      <c r="Q237" s="19">
        <v>12496</v>
      </c>
      <c r="R237" s="19">
        <v>2720</v>
      </c>
      <c r="S237" s="19">
        <v>2935</v>
      </c>
      <c r="T237" s="34">
        <v>4764</v>
      </c>
      <c r="U237" s="36"/>
      <c r="V237" s="34">
        <v>1719</v>
      </c>
      <c r="W237" s="36"/>
      <c r="X237" s="19">
        <v>357</v>
      </c>
      <c r="Y237" s="19">
        <v>1</v>
      </c>
      <c r="AC237" s="9">
        <v>2003</v>
      </c>
      <c r="AD237" s="9" t="s">
        <v>1603</v>
      </c>
      <c r="AE237" s="9">
        <v>8279</v>
      </c>
      <c r="AF237" s="9">
        <v>1587</v>
      </c>
      <c r="AG237" s="9">
        <v>2345</v>
      </c>
      <c r="AH237" s="9">
        <v>1864</v>
      </c>
      <c r="AI237" s="9">
        <v>1863</v>
      </c>
      <c r="AJ237" s="9">
        <v>537</v>
      </c>
      <c r="AK237" s="9">
        <v>68</v>
      </c>
      <c r="AL237" s="9">
        <v>15</v>
      </c>
    </row>
    <row r="238" spans="1:39" x14ac:dyDescent="0.2">
      <c r="A238" s="9">
        <v>2000</v>
      </c>
      <c r="B238" s="20" t="s">
        <v>1573</v>
      </c>
      <c r="C238" s="19">
        <v>10959</v>
      </c>
      <c r="D238" s="19">
        <v>3191</v>
      </c>
      <c r="E238" s="19">
        <v>2899</v>
      </c>
      <c r="F238" s="34">
        <f>ROUND(T238/2,0)</f>
        <v>2022</v>
      </c>
      <c r="G238" s="35">
        <f>T238-F238</f>
        <v>2022</v>
      </c>
      <c r="H238" s="34">
        <f>V238-I238</f>
        <v>617</v>
      </c>
      <c r="I238" s="35">
        <f>ROUND(V238*13227/(13227+44754),0)</f>
        <v>182</v>
      </c>
      <c r="J238" s="19">
        <v>26</v>
      </c>
      <c r="K238" s="20"/>
      <c r="O238" s="9">
        <v>2000</v>
      </c>
      <c r="P238" s="20" t="s">
        <v>1573</v>
      </c>
      <c r="Q238" s="19">
        <v>10959</v>
      </c>
      <c r="R238" s="19">
        <v>3191</v>
      </c>
      <c r="S238" s="19">
        <v>2899</v>
      </c>
      <c r="T238" s="34">
        <v>4044</v>
      </c>
      <c r="U238" s="36"/>
      <c r="V238" s="34">
        <v>799</v>
      </c>
      <c r="W238" s="36"/>
      <c r="X238" s="19">
        <v>26</v>
      </c>
      <c r="Y238" s="20"/>
      <c r="AC238" s="9">
        <v>2004</v>
      </c>
      <c r="AD238" s="9" t="s">
        <v>1603</v>
      </c>
      <c r="AE238" s="9">
        <v>7285</v>
      </c>
      <c r="AF238" s="9">
        <v>1144</v>
      </c>
      <c r="AG238" s="9">
        <v>1910</v>
      </c>
      <c r="AH238" s="9">
        <v>2089</v>
      </c>
      <c r="AI238" s="9">
        <v>1396</v>
      </c>
      <c r="AJ238" s="9">
        <v>594</v>
      </c>
      <c r="AK238" s="9">
        <v>122</v>
      </c>
      <c r="AL238" s="9">
        <v>30</v>
      </c>
    </row>
    <row r="239" spans="1:39" x14ac:dyDescent="0.2">
      <c r="A239" s="9">
        <v>2000</v>
      </c>
      <c r="B239" s="20" t="s">
        <v>1580</v>
      </c>
      <c r="C239" s="19">
        <v>22294</v>
      </c>
      <c r="D239" s="19">
        <v>4487</v>
      </c>
      <c r="E239" s="19">
        <v>3921</v>
      </c>
      <c r="F239" s="34">
        <f>ROUND(T239/2,0)</f>
        <v>4705</v>
      </c>
      <c r="G239" s="36">
        <f>T239-F239</f>
        <v>4705</v>
      </c>
      <c r="H239" s="34">
        <f>V239-I239</f>
        <v>2833</v>
      </c>
      <c r="I239" s="36">
        <f>ROUND(V239*13227/(13227+44754),0)</f>
        <v>837</v>
      </c>
      <c r="J239" s="19">
        <v>806</v>
      </c>
      <c r="K239" s="20"/>
      <c r="O239" s="9">
        <v>2000</v>
      </c>
      <c r="P239" s="20" t="s">
        <v>1580</v>
      </c>
      <c r="Q239" s="19">
        <v>22294</v>
      </c>
      <c r="R239" s="19">
        <v>4487</v>
      </c>
      <c r="S239" s="19">
        <v>3921</v>
      </c>
      <c r="T239" s="34">
        <v>9410</v>
      </c>
      <c r="U239" s="36"/>
      <c r="V239" s="34">
        <v>3670</v>
      </c>
      <c r="W239" s="36"/>
      <c r="X239" s="19">
        <v>806</v>
      </c>
      <c r="Y239" s="20"/>
      <c r="AC239" s="9">
        <v>2005</v>
      </c>
      <c r="AD239" s="9" t="s">
        <v>1603</v>
      </c>
      <c r="AE239" s="9">
        <v>7308</v>
      </c>
      <c r="AF239" s="9">
        <v>1249</v>
      </c>
      <c r="AG239" s="9">
        <v>1740</v>
      </c>
      <c r="AH239" s="9">
        <v>1832</v>
      </c>
      <c r="AI239" s="9">
        <v>1627</v>
      </c>
      <c r="AJ239" s="9">
        <v>639</v>
      </c>
      <c r="AK239" s="9">
        <v>161</v>
      </c>
      <c r="AL239" s="9">
        <v>52</v>
      </c>
      <c r="AM239" s="9">
        <v>8</v>
      </c>
    </row>
    <row r="240" spans="1:39" x14ac:dyDescent="0.2">
      <c r="A240" s="9">
        <v>2000</v>
      </c>
      <c r="B240" s="20" t="s">
        <v>1575</v>
      </c>
      <c r="C240" s="19">
        <v>12872</v>
      </c>
      <c r="D240" s="19">
        <v>2756</v>
      </c>
      <c r="E240" s="19">
        <v>2509</v>
      </c>
      <c r="F240" s="34">
        <f>ROUND(T240/2,0)</f>
        <v>2564</v>
      </c>
      <c r="G240" s="35">
        <f>T240-F240</f>
        <v>2564</v>
      </c>
      <c r="H240" s="34">
        <f>V240-I240</f>
        <v>1640</v>
      </c>
      <c r="I240" s="35">
        <f>ROUND(V240*13227/(13227+44754),0)</f>
        <v>485</v>
      </c>
      <c r="J240" s="19">
        <v>354</v>
      </c>
      <c r="K240" s="20"/>
      <c r="O240" s="9">
        <v>2000</v>
      </c>
      <c r="P240" s="20" t="s">
        <v>1575</v>
      </c>
      <c r="Q240" s="19">
        <v>12872</v>
      </c>
      <c r="R240" s="19">
        <v>2756</v>
      </c>
      <c r="S240" s="19">
        <v>2509</v>
      </c>
      <c r="T240" s="34">
        <v>5128</v>
      </c>
      <c r="U240" s="36"/>
      <c r="V240" s="34">
        <v>2125</v>
      </c>
      <c r="W240" s="36"/>
      <c r="X240" s="19">
        <v>354</v>
      </c>
      <c r="Y240" s="20"/>
      <c r="AC240" s="9">
        <v>2006</v>
      </c>
      <c r="AD240" s="9" t="s">
        <v>1603</v>
      </c>
      <c r="AE240" s="9">
        <v>7504</v>
      </c>
      <c r="AF240" s="9">
        <v>1183</v>
      </c>
      <c r="AG240" s="9">
        <v>1638</v>
      </c>
      <c r="AH240" s="9">
        <v>1881</v>
      </c>
      <c r="AI240" s="9">
        <v>1805</v>
      </c>
      <c r="AJ240" s="9">
        <v>697</v>
      </c>
      <c r="AK240" s="9">
        <v>237</v>
      </c>
      <c r="AL240" s="9">
        <v>59</v>
      </c>
      <c r="AM240" s="9">
        <v>4</v>
      </c>
    </row>
    <row r="241" spans="1:39" x14ac:dyDescent="0.2">
      <c r="A241" s="9">
        <v>2000</v>
      </c>
      <c r="B241" s="20" t="s">
        <v>1581</v>
      </c>
      <c r="C241" s="19">
        <v>14050</v>
      </c>
      <c r="D241" s="19">
        <v>2241</v>
      </c>
      <c r="E241" s="19">
        <v>2587</v>
      </c>
      <c r="F241" s="34">
        <f>ROUND(T241/2,0)</f>
        <v>2912</v>
      </c>
      <c r="G241" s="36">
        <f>T241-F241</f>
        <v>2911</v>
      </c>
      <c r="H241" s="34">
        <f>V241-I241</f>
        <v>2207</v>
      </c>
      <c r="I241" s="36">
        <f>ROUND(V241*13227/(13227+44754),0)</f>
        <v>652</v>
      </c>
      <c r="J241" s="19">
        <v>540</v>
      </c>
      <c r="K241" s="20"/>
      <c r="O241" s="9">
        <v>2000</v>
      </c>
      <c r="P241" s="20" t="s">
        <v>1581</v>
      </c>
      <c r="Q241" s="19">
        <v>14050</v>
      </c>
      <c r="R241" s="19">
        <v>2241</v>
      </c>
      <c r="S241" s="19">
        <v>2587</v>
      </c>
      <c r="T241" s="34">
        <v>5823</v>
      </c>
      <c r="U241" s="36"/>
      <c r="V241" s="34">
        <v>2859</v>
      </c>
      <c r="W241" s="36"/>
      <c r="X241" s="19">
        <v>540</v>
      </c>
      <c r="Y241" s="20"/>
      <c r="AC241" s="9">
        <v>2007</v>
      </c>
      <c r="AD241" s="9" t="s">
        <v>1603</v>
      </c>
      <c r="AE241" s="9">
        <v>8272</v>
      </c>
      <c r="AF241" s="9">
        <v>1364</v>
      </c>
      <c r="AG241" s="9">
        <v>1469</v>
      </c>
      <c r="AH241" s="9">
        <v>2049</v>
      </c>
      <c r="AI241" s="9">
        <v>2138</v>
      </c>
      <c r="AJ241" s="9">
        <v>835</v>
      </c>
      <c r="AK241" s="9">
        <v>361</v>
      </c>
      <c r="AL241" s="9">
        <v>56</v>
      </c>
    </row>
    <row r="242" spans="1:39" x14ac:dyDescent="0.2">
      <c r="A242" s="9">
        <v>2000</v>
      </c>
      <c r="B242" s="20" t="s">
        <v>1571</v>
      </c>
      <c r="C242" s="19">
        <v>9180</v>
      </c>
      <c r="D242" s="19">
        <v>2250</v>
      </c>
      <c r="E242" s="19">
        <v>2441</v>
      </c>
      <c r="F242" s="34">
        <f>ROUND(T242/2,0)</f>
        <v>1496</v>
      </c>
      <c r="G242" s="35">
        <f>T242-F242</f>
        <v>1496</v>
      </c>
      <c r="H242" s="34">
        <f>V242-I242</f>
        <v>976</v>
      </c>
      <c r="I242" s="35">
        <f>ROUND(V242*13227/(13227+44754),0)</f>
        <v>288</v>
      </c>
      <c r="J242" s="19">
        <v>229</v>
      </c>
      <c r="K242" s="19">
        <v>4</v>
      </c>
      <c r="O242" s="9">
        <v>2000</v>
      </c>
      <c r="P242" s="20" t="s">
        <v>1571</v>
      </c>
      <c r="Q242" s="19">
        <v>9180</v>
      </c>
      <c r="R242" s="19">
        <v>2250</v>
      </c>
      <c r="S242" s="19">
        <v>2441</v>
      </c>
      <c r="T242" s="34">
        <v>2992</v>
      </c>
      <c r="U242" s="36"/>
      <c r="V242" s="34">
        <v>1264</v>
      </c>
      <c r="W242" s="36"/>
      <c r="X242" s="19">
        <v>229</v>
      </c>
      <c r="Y242" s="19">
        <v>4</v>
      </c>
      <c r="AC242" s="9">
        <v>1996</v>
      </c>
      <c r="AD242" s="9" t="s">
        <v>1582</v>
      </c>
      <c r="AE242" s="9">
        <v>21277</v>
      </c>
      <c r="AF242" s="9">
        <v>8216</v>
      </c>
      <c r="AG242" s="9">
        <v>4744</v>
      </c>
      <c r="AH242" s="9">
        <v>2491</v>
      </c>
      <c r="AI242" s="9">
        <v>2490</v>
      </c>
      <c r="AJ242" s="9">
        <v>1959</v>
      </c>
      <c r="AK242" s="9">
        <v>579</v>
      </c>
      <c r="AL242" s="9">
        <v>767</v>
      </c>
      <c r="AM242" s="9">
        <v>31</v>
      </c>
    </row>
    <row r="243" spans="1:39" x14ac:dyDescent="0.2">
      <c r="A243" s="9">
        <v>2000</v>
      </c>
      <c r="B243" s="20" t="s">
        <v>1582</v>
      </c>
      <c r="C243" s="19">
        <v>20820</v>
      </c>
      <c r="D243" s="19">
        <v>4735</v>
      </c>
      <c r="E243" s="19">
        <v>5001</v>
      </c>
      <c r="F243" s="34">
        <f>ROUND(T243/2,0)</f>
        <v>3591</v>
      </c>
      <c r="G243" s="36">
        <f>T243-F243</f>
        <v>3591</v>
      </c>
      <c r="H243" s="34">
        <f>V243-I243</f>
        <v>2370</v>
      </c>
      <c r="I243" s="35">
        <f>ROUND(V243*13227/(13227+44754),0)</f>
        <v>700</v>
      </c>
      <c r="J243" s="19">
        <v>821</v>
      </c>
      <c r="K243" s="19">
        <v>11</v>
      </c>
      <c r="O243" s="9">
        <v>2000</v>
      </c>
      <c r="P243" s="20" t="s">
        <v>1582</v>
      </c>
      <c r="Q243" s="19">
        <v>20820</v>
      </c>
      <c r="R243" s="19">
        <v>4735</v>
      </c>
      <c r="S243" s="19">
        <v>5001</v>
      </c>
      <c r="T243" s="34">
        <v>7182</v>
      </c>
      <c r="U243" s="36"/>
      <c r="V243" s="34">
        <v>3070</v>
      </c>
      <c r="W243" s="36"/>
      <c r="X243" s="19">
        <v>821</v>
      </c>
      <c r="Y243" s="19">
        <v>11</v>
      </c>
      <c r="AC243" s="9">
        <v>2000</v>
      </c>
      <c r="AD243" s="9" t="s">
        <v>1582</v>
      </c>
      <c r="AE243" s="9">
        <v>20820</v>
      </c>
      <c r="AF243" s="9">
        <v>4735</v>
      </c>
      <c r="AG243" s="9">
        <v>5001</v>
      </c>
      <c r="AH243" s="9">
        <v>3591</v>
      </c>
      <c r="AI243" s="9">
        <v>3591</v>
      </c>
      <c r="AJ243" s="9">
        <v>2370</v>
      </c>
      <c r="AK243" s="9">
        <v>700</v>
      </c>
      <c r="AL243" s="9">
        <v>821</v>
      </c>
      <c r="AM243" s="9">
        <v>11</v>
      </c>
    </row>
    <row r="244" spans="1:39" x14ac:dyDescent="0.2">
      <c r="A244" s="9">
        <v>2000</v>
      </c>
      <c r="B244" s="20" t="s">
        <v>1583</v>
      </c>
      <c r="C244" s="19">
        <v>20224</v>
      </c>
      <c r="D244" s="19">
        <v>6082</v>
      </c>
      <c r="E244" s="19">
        <v>5259</v>
      </c>
      <c r="F244" s="34">
        <f>ROUND(T244/2,0)</f>
        <v>3481</v>
      </c>
      <c r="G244" s="36">
        <f>T244-F244</f>
        <v>3481</v>
      </c>
      <c r="H244" s="34">
        <f>V244-I244</f>
        <v>1193</v>
      </c>
      <c r="I244" s="35">
        <f>ROUND(V244*13227/(13227+44754),0)</f>
        <v>352</v>
      </c>
      <c r="J244" s="19">
        <v>376</v>
      </c>
      <c r="K244" s="20"/>
      <c r="O244" s="9">
        <v>2000</v>
      </c>
      <c r="P244" s="20" t="s">
        <v>1583</v>
      </c>
      <c r="Q244" s="19">
        <v>20224</v>
      </c>
      <c r="R244" s="19">
        <v>6082</v>
      </c>
      <c r="S244" s="19">
        <v>5259</v>
      </c>
      <c r="T244" s="34">
        <v>6962</v>
      </c>
      <c r="U244" s="36"/>
      <c r="V244" s="34">
        <v>1545</v>
      </c>
      <c r="W244" s="36"/>
      <c r="X244" s="19">
        <v>376</v>
      </c>
      <c r="Y244" s="20"/>
      <c r="AC244" s="9">
        <v>2001</v>
      </c>
      <c r="AD244" s="9" t="s">
        <v>1582</v>
      </c>
      <c r="AE244" s="9">
        <v>28285</v>
      </c>
      <c r="AF244" s="9">
        <v>5649</v>
      </c>
      <c r="AG244" s="9">
        <v>5380</v>
      </c>
      <c r="AH244" s="9">
        <v>6252</v>
      </c>
      <c r="AI244" s="9">
        <v>6252</v>
      </c>
      <c r="AJ244" s="9">
        <v>2893</v>
      </c>
      <c r="AK244" s="9">
        <v>1347</v>
      </c>
      <c r="AL244" s="9">
        <v>381</v>
      </c>
      <c r="AM244" s="9">
        <v>131</v>
      </c>
    </row>
    <row r="245" spans="1:39" x14ac:dyDescent="0.2">
      <c r="A245" s="9">
        <v>2000</v>
      </c>
      <c r="B245" s="20" t="s">
        <v>1584</v>
      </c>
      <c r="C245" s="19">
        <v>16825</v>
      </c>
      <c r="D245" s="19">
        <v>4486</v>
      </c>
      <c r="E245" s="19">
        <v>3093</v>
      </c>
      <c r="F245" s="34">
        <f>ROUND(T245/2,0)</f>
        <v>1984</v>
      </c>
      <c r="G245" s="35">
        <f>T245-F245</f>
        <v>1984</v>
      </c>
      <c r="H245" s="34">
        <f>V245-I245</f>
        <v>2809</v>
      </c>
      <c r="I245" s="35">
        <f>ROUND(V245*13227/(13227+44754),0)</f>
        <v>830</v>
      </c>
      <c r="J245" s="19">
        <v>1638</v>
      </c>
      <c r="K245" s="19">
        <v>1</v>
      </c>
      <c r="O245" s="9">
        <v>2000</v>
      </c>
      <c r="P245" s="20" t="s">
        <v>1584</v>
      </c>
      <c r="Q245" s="19">
        <v>16825</v>
      </c>
      <c r="R245" s="19">
        <v>4486</v>
      </c>
      <c r="S245" s="19">
        <v>3093</v>
      </c>
      <c r="T245" s="34">
        <v>3968</v>
      </c>
      <c r="U245" s="36"/>
      <c r="V245" s="34">
        <v>3639</v>
      </c>
      <c r="W245" s="36"/>
      <c r="X245" s="19">
        <v>1638</v>
      </c>
      <c r="Y245" s="19">
        <v>1</v>
      </c>
      <c r="AC245" s="9">
        <v>2002</v>
      </c>
      <c r="AD245" s="9" t="s">
        <v>1582</v>
      </c>
      <c r="AE245" s="9">
        <v>19129</v>
      </c>
      <c r="AF245" s="9">
        <v>3422</v>
      </c>
      <c r="AG245" s="9">
        <v>3429</v>
      </c>
      <c r="AH245" s="9">
        <v>4250</v>
      </c>
      <c r="AI245" s="9">
        <v>4249</v>
      </c>
      <c r="AJ245" s="9">
        <v>2319</v>
      </c>
      <c r="AK245" s="9">
        <v>1081</v>
      </c>
      <c r="AL245" s="9">
        <v>379</v>
      </c>
    </row>
    <row r="246" spans="1:39" x14ac:dyDescent="0.2">
      <c r="A246" s="9">
        <v>2000</v>
      </c>
      <c r="B246" s="20" t="s">
        <v>1585</v>
      </c>
      <c r="C246" s="19">
        <v>9947</v>
      </c>
      <c r="D246" s="19">
        <v>2321</v>
      </c>
      <c r="E246" s="19">
        <v>2721</v>
      </c>
      <c r="F246" s="34">
        <f>ROUND(T246/2,0)</f>
        <v>1987</v>
      </c>
      <c r="G246" s="36">
        <f>T246-F246</f>
        <v>1987</v>
      </c>
      <c r="H246" s="34">
        <f>V246-I246</f>
        <v>477</v>
      </c>
      <c r="I246" s="35">
        <f>ROUND(V246*13227/(13227+44754),0)</f>
        <v>141</v>
      </c>
      <c r="J246" s="19">
        <v>311</v>
      </c>
      <c r="K246" s="19">
        <v>2</v>
      </c>
      <c r="O246" s="9">
        <v>2000</v>
      </c>
      <c r="P246" s="20" t="s">
        <v>1585</v>
      </c>
      <c r="Q246" s="19">
        <v>9947</v>
      </c>
      <c r="R246" s="19">
        <v>2321</v>
      </c>
      <c r="S246" s="19">
        <v>2721</v>
      </c>
      <c r="T246" s="34">
        <v>3974</v>
      </c>
      <c r="U246" s="36"/>
      <c r="V246" s="34">
        <v>618</v>
      </c>
      <c r="W246" s="36"/>
      <c r="X246" s="19">
        <v>311</v>
      </c>
      <c r="Y246" s="19">
        <v>2</v>
      </c>
      <c r="AC246" s="9">
        <v>2003</v>
      </c>
      <c r="AD246" s="9" t="s">
        <v>1582</v>
      </c>
      <c r="AE246" s="9">
        <v>19180</v>
      </c>
      <c r="AF246" s="9">
        <v>2749</v>
      </c>
      <c r="AG246" s="9">
        <v>3525</v>
      </c>
      <c r="AH246" s="9">
        <v>4346</v>
      </c>
      <c r="AI246" s="9">
        <v>4346</v>
      </c>
      <c r="AJ246" s="9">
        <v>2336</v>
      </c>
      <c r="AK246" s="9">
        <v>1277</v>
      </c>
      <c r="AL246" s="9">
        <v>600</v>
      </c>
      <c r="AM246" s="9">
        <v>1</v>
      </c>
    </row>
    <row r="247" spans="1:39" x14ac:dyDescent="0.2">
      <c r="A247" s="9">
        <v>2000</v>
      </c>
      <c r="B247" s="20" t="s">
        <v>1586</v>
      </c>
      <c r="C247" s="19">
        <v>12790</v>
      </c>
      <c r="D247" s="19">
        <v>2419</v>
      </c>
      <c r="E247" s="19">
        <v>3674</v>
      </c>
      <c r="F247" s="34">
        <f>ROUND(T247/2,0)</f>
        <v>2329</v>
      </c>
      <c r="G247" s="36">
        <f>T247-F247</f>
        <v>2329</v>
      </c>
      <c r="H247" s="34">
        <f>V247-I247</f>
        <v>1095</v>
      </c>
      <c r="I247" s="35">
        <f>ROUND(V247*13227/(13227+44754),0)</f>
        <v>323</v>
      </c>
      <c r="J247" s="19">
        <v>621</v>
      </c>
      <c r="K247" s="20"/>
      <c r="O247" s="9">
        <v>2000</v>
      </c>
      <c r="P247" s="20" t="s">
        <v>1586</v>
      </c>
      <c r="Q247" s="19">
        <v>12790</v>
      </c>
      <c r="R247" s="19">
        <v>2419</v>
      </c>
      <c r="S247" s="19">
        <v>3674</v>
      </c>
      <c r="T247" s="34">
        <v>4658</v>
      </c>
      <c r="U247" s="36"/>
      <c r="V247" s="34">
        <v>1418</v>
      </c>
      <c r="W247" s="36"/>
      <c r="X247" s="19">
        <v>621</v>
      </c>
      <c r="Y247" s="20"/>
      <c r="AC247" s="9">
        <v>2004</v>
      </c>
      <c r="AD247" s="9" t="s">
        <v>1582</v>
      </c>
      <c r="AE247" s="9">
        <v>19318</v>
      </c>
      <c r="AF247" s="9">
        <v>2343</v>
      </c>
      <c r="AG247" s="9">
        <v>3479</v>
      </c>
      <c r="AH247" s="9">
        <v>5292</v>
      </c>
      <c r="AI247" s="9">
        <v>3535</v>
      </c>
      <c r="AJ247" s="9">
        <v>2412</v>
      </c>
      <c r="AK247" s="9">
        <v>1387</v>
      </c>
      <c r="AL247" s="9">
        <v>870</v>
      </c>
    </row>
    <row r="248" spans="1:39" x14ac:dyDescent="0.2">
      <c r="A248" s="9">
        <v>2000</v>
      </c>
      <c r="B248" s="20" t="s">
        <v>1587</v>
      </c>
      <c r="C248" s="19">
        <v>30473</v>
      </c>
      <c r="D248" s="19">
        <v>7269</v>
      </c>
      <c r="E248" s="19">
        <v>7099</v>
      </c>
      <c r="F248" s="34">
        <f>ROUND(T248/2,0)</f>
        <v>5382</v>
      </c>
      <c r="G248" s="35">
        <f>T248-F248</f>
        <v>5381</v>
      </c>
      <c r="H248" s="34">
        <f>V248-I248</f>
        <v>3277</v>
      </c>
      <c r="I248" s="35">
        <f>ROUND(V248*13227/(13227+44754),0)</f>
        <v>969</v>
      </c>
      <c r="J248" s="19">
        <v>1094</v>
      </c>
      <c r="K248" s="19">
        <v>2</v>
      </c>
      <c r="O248" s="9">
        <v>2000</v>
      </c>
      <c r="P248" s="20" t="s">
        <v>1587</v>
      </c>
      <c r="Q248" s="19">
        <v>30473</v>
      </c>
      <c r="R248" s="19">
        <v>7269</v>
      </c>
      <c r="S248" s="19">
        <v>7099</v>
      </c>
      <c r="T248" s="34">
        <v>10763</v>
      </c>
      <c r="U248" s="36"/>
      <c r="V248" s="34">
        <v>4246</v>
      </c>
      <c r="W248" s="36"/>
      <c r="X248" s="19">
        <v>1094</v>
      </c>
      <c r="Y248" s="19">
        <v>2</v>
      </c>
      <c r="AC248" s="9">
        <v>2005</v>
      </c>
      <c r="AD248" s="9" t="s">
        <v>1582</v>
      </c>
      <c r="AE248" s="9">
        <v>20258</v>
      </c>
      <c r="AF248" s="9">
        <v>2631</v>
      </c>
      <c r="AG248" s="9">
        <v>3742</v>
      </c>
      <c r="AH248" s="9">
        <v>4476</v>
      </c>
      <c r="AI248" s="9">
        <v>4418</v>
      </c>
      <c r="AJ248" s="9">
        <v>2294</v>
      </c>
      <c r="AK248" s="9">
        <v>1581</v>
      </c>
      <c r="AL248" s="9">
        <v>1116</v>
      </c>
      <c r="AM248" s="9">
        <v>0</v>
      </c>
    </row>
    <row r="249" spans="1:39" x14ac:dyDescent="0.2">
      <c r="A249" s="9">
        <v>2000</v>
      </c>
      <c r="B249" s="20" t="s">
        <v>1588</v>
      </c>
      <c r="C249" s="19">
        <v>27882</v>
      </c>
      <c r="D249" s="19">
        <v>6992</v>
      </c>
      <c r="E249" s="19">
        <v>7015</v>
      </c>
      <c r="F249" s="34">
        <f>ROUND(T249/2,0)</f>
        <v>4635</v>
      </c>
      <c r="G249" s="36">
        <f>T249-F249</f>
        <v>4634</v>
      </c>
      <c r="H249" s="34">
        <f>V249-I249</f>
        <v>2805</v>
      </c>
      <c r="I249" s="35">
        <f>ROUND(V249*13227/(13227+44754),0)</f>
        <v>829</v>
      </c>
      <c r="J249" s="19">
        <v>972</v>
      </c>
      <c r="K249" s="20"/>
      <c r="O249" s="9">
        <v>2000</v>
      </c>
      <c r="P249" s="20" t="s">
        <v>1588</v>
      </c>
      <c r="Q249" s="19">
        <v>27882</v>
      </c>
      <c r="R249" s="19">
        <v>6992</v>
      </c>
      <c r="S249" s="19">
        <v>7015</v>
      </c>
      <c r="T249" s="34">
        <v>9269</v>
      </c>
      <c r="U249" s="36"/>
      <c r="V249" s="34">
        <v>3634</v>
      </c>
      <c r="W249" s="36"/>
      <c r="X249" s="19">
        <v>972</v>
      </c>
      <c r="Y249" s="20"/>
      <c r="AC249" s="9">
        <v>2006</v>
      </c>
      <c r="AD249" s="9" t="s">
        <v>1582</v>
      </c>
      <c r="AE249" s="9">
        <v>20300</v>
      </c>
      <c r="AF249" s="9">
        <v>2465</v>
      </c>
      <c r="AG249" s="9">
        <v>3404</v>
      </c>
      <c r="AH249" s="9">
        <v>3850</v>
      </c>
      <c r="AI249" s="9">
        <v>5435</v>
      </c>
      <c r="AJ249" s="9">
        <v>2196</v>
      </c>
      <c r="AK249" s="9">
        <v>1736</v>
      </c>
      <c r="AL249" s="9">
        <v>1214</v>
      </c>
      <c r="AM249" s="9">
        <v>0</v>
      </c>
    </row>
    <row r="250" spans="1:39" x14ac:dyDescent="0.2">
      <c r="A250" s="9">
        <v>2000</v>
      </c>
      <c r="B250" s="20" t="s">
        <v>1589</v>
      </c>
      <c r="C250" s="19">
        <v>29680</v>
      </c>
      <c r="D250" s="19">
        <v>8422</v>
      </c>
      <c r="E250" s="19">
        <v>8690</v>
      </c>
      <c r="F250" s="34">
        <f>ROUND(T250/2,0)</f>
        <v>4336</v>
      </c>
      <c r="G250" s="36">
        <f>T250-F250</f>
        <v>4336</v>
      </c>
      <c r="H250" s="34">
        <f>V250-I250</f>
        <v>2497</v>
      </c>
      <c r="I250" s="35">
        <f>ROUND(V250*13227/(13227+44754),0)</f>
        <v>738</v>
      </c>
      <c r="J250" s="19">
        <v>660</v>
      </c>
      <c r="K250" s="19">
        <v>1</v>
      </c>
      <c r="O250" s="9">
        <v>2000</v>
      </c>
      <c r="P250" s="20" t="s">
        <v>1589</v>
      </c>
      <c r="Q250" s="19">
        <v>29680</v>
      </c>
      <c r="R250" s="19">
        <v>8422</v>
      </c>
      <c r="S250" s="19">
        <v>8690</v>
      </c>
      <c r="T250" s="34">
        <v>8672</v>
      </c>
      <c r="U250" s="36"/>
      <c r="V250" s="34">
        <v>3235</v>
      </c>
      <c r="W250" s="36"/>
      <c r="X250" s="19">
        <v>660</v>
      </c>
      <c r="Y250" s="19">
        <v>1</v>
      </c>
      <c r="AC250" s="9">
        <v>2007</v>
      </c>
      <c r="AD250" s="9" t="s">
        <v>1582</v>
      </c>
      <c r="AE250" s="9">
        <v>19405</v>
      </c>
      <c r="AF250" s="9">
        <v>1696</v>
      </c>
      <c r="AG250" s="9">
        <v>2581</v>
      </c>
      <c r="AH250" s="9">
        <v>3413</v>
      </c>
      <c r="AI250" s="9">
        <v>6347</v>
      </c>
      <c r="AJ250" s="9">
        <v>2181</v>
      </c>
      <c r="AK250" s="9">
        <v>1922</v>
      </c>
      <c r="AL250" s="9">
        <v>1265</v>
      </c>
    </row>
    <row r="251" spans="1:39" x14ac:dyDescent="0.2">
      <c r="A251" s="9">
        <v>2000</v>
      </c>
      <c r="B251" s="20" t="s">
        <v>1590</v>
      </c>
      <c r="C251" s="19">
        <v>22281</v>
      </c>
      <c r="D251" s="19">
        <v>6280</v>
      </c>
      <c r="E251" s="19">
        <v>6138</v>
      </c>
      <c r="F251" s="34">
        <f>ROUND(T251/2,0)</f>
        <v>3300</v>
      </c>
      <c r="G251" s="36">
        <f>T251-F251</f>
        <v>3299</v>
      </c>
      <c r="H251" s="34">
        <f>V251-I251</f>
        <v>1919</v>
      </c>
      <c r="I251" s="35">
        <f>ROUND(V251*13227/(13227+44754),0)</f>
        <v>567</v>
      </c>
      <c r="J251" s="19">
        <v>767</v>
      </c>
      <c r="K251" s="19">
        <v>11</v>
      </c>
      <c r="O251" s="9">
        <v>2000</v>
      </c>
      <c r="P251" s="20" t="s">
        <v>1590</v>
      </c>
      <c r="Q251" s="19">
        <v>22281</v>
      </c>
      <c r="R251" s="19">
        <v>6280</v>
      </c>
      <c r="S251" s="19">
        <v>6138</v>
      </c>
      <c r="T251" s="34">
        <v>6599</v>
      </c>
      <c r="U251" s="36"/>
      <c r="V251" s="34">
        <v>2486</v>
      </c>
      <c r="W251" s="36"/>
      <c r="X251" s="19">
        <v>767</v>
      </c>
      <c r="Y251" s="19">
        <v>11</v>
      </c>
      <c r="AC251" s="9">
        <v>1996</v>
      </c>
      <c r="AD251" s="9" t="s">
        <v>1586</v>
      </c>
      <c r="AE251" s="9">
        <v>12631</v>
      </c>
      <c r="AF251" s="9">
        <v>4912</v>
      </c>
      <c r="AG251" s="9">
        <v>3410</v>
      </c>
      <c r="AH251" s="9">
        <v>1252</v>
      </c>
      <c r="AI251" s="9">
        <v>1252</v>
      </c>
      <c r="AJ251" s="9">
        <v>1024</v>
      </c>
      <c r="AK251" s="9">
        <v>303</v>
      </c>
      <c r="AL251" s="9">
        <v>469</v>
      </c>
      <c r="AM251" s="9">
        <v>9</v>
      </c>
    </row>
    <row r="252" spans="1:39" x14ac:dyDescent="0.2">
      <c r="A252" s="9">
        <v>2000</v>
      </c>
      <c r="B252" s="20" t="s">
        <v>1591</v>
      </c>
      <c r="C252" s="19">
        <v>27248</v>
      </c>
      <c r="D252" s="19">
        <v>9389</v>
      </c>
      <c r="E252" s="19">
        <v>5441</v>
      </c>
      <c r="F252" s="34">
        <f>ROUND(T252/2,0)</f>
        <v>4444</v>
      </c>
      <c r="G252" s="35">
        <f>T252-F252</f>
        <v>4443</v>
      </c>
      <c r="H252" s="34">
        <f>V252-I252</f>
        <v>2214</v>
      </c>
      <c r="I252" s="35">
        <f>ROUND(V252*13227/(13227+44754),0)</f>
        <v>654</v>
      </c>
      <c r="J252" s="19">
        <v>663</v>
      </c>
      <c r="K252" s="20"/>
      <c r="O252" s="9">
        <v>2000</v>
      </c>
      <c r="P252" s="20" t="s">
        <v>1591</v>
      </c>
      <c r="Q252" s="19">
        <v>27248</v>
      </c>
      <c r="R252" s="19">
        <v>9389</v>
      </c>
      <c r="S252" s="19">
        <v>5441</v>
      </c>
      <c r="T252" s="34">
        <v>8887</v>
      </c>
      <c r="U252" s="36"/>
      <c r="V252" s="34">
        <v>2868</v>
      </c>
      <c r="W252" s="36"/>
      <c r="X252" s="19">
        <v>663</v>
      </c>
      <c r="Y252" s="20"/>
      <c r="AC252" s="9">
        <v>2000</v>
      </c>
      <c r="AD252" s="9" t="s">
        <v>1586</v>
      </c>
      <c r="AE252" s="9">
        <v>12790</v>
      </c>
      <c r="AF252" s="9">
        <v>2419</v>
      </c>
      <c r="AG252" s="9">
        <v>3674</v>
      </c>
      <c r="AH252" s="9">
        <v>2329</v>
      </c>
      <c r="AI252" s="9">
        <v>2329</v>
      </c>
      <c r="AJ252" s="9">
        <v>1095</v>
      </c>
      <c r="AK252" s="9">
        <v>323</v>
      </c>
      <c r="AL252" s="9">
        <v>621</v>
      </c>
    </row>
    <row r="253" spans="1:39" x14ac:dyDescent="0.2">
      <c r="A253" s="9">
        <v>2000</v>
      </c>
      <c r="B253" s="20" t="s">
        <v>1592</v>
      </c>
      <c r="C253" s="19">
        <v>13807</v>
      </c>
      <c r="D253" s="19">
        <v>3105</v>
      </c>
      <c r="E253" s="19">
        <v>3417</v>
      </c>
      <c r="F253" s="34">
        <f>ROUND(T253/2,0)</f>
        <v>2627</v>
      </c>
      <c r="G253" s="35">
        <f>T253-F253</f>
        <v>2627</v>
      </c>
      <c r="H253" s="34">
        <f>V253-I253</f>
        <v>1252</v>
      </c>
      <c r="I253" s="35">
        <f>ROUND(V253*13227/(13227+44754),0)</f>
        <v>370</v>
      </c>
      <c r="J253" s="19">
        <v>409</v>
      </c>
      <c r="K253" s="20"/>
      <c r="O253" s="9">
        <v>2000</v>
      </c>
      <c r="P253" s="20" t="s">
        <v>1592</v>
      </c>
      <c r="Q253" s="19">
        <v>13807</v>
      </c>
      <c r="R253" s="19">
        <v>3105</v>
      </c>
      <c r="S253" s="19">
        <v>3417</v>
      </c>
      <c r="T253" s="34">
        <v>5254</v>
      </c>
      <c r="U253" s="36"/>
      <c r="V253" s="34">
        <v>1622</v>
      </c>
      <c r="W253" s="36"/>
      <c r="X253" s="19">
        <v>409</v>
      </c>
      <c r="Y253" s="20"/>
      <c r="AC253" s="9">
        <v>2001</v>
      </c>
      <c r="AD253" s="9" t="s">
        <v>1586</v>
      </c>
      <c r="AE253" s="9">
        <v>13382</v>
      </c>
      <c r="AF253" s="9">
        <v>3029</v>
      </c>
      <c r="AG253" s="9">
        <v>3278</v>
      </c>
      <c r="AH253" s="9">
        <v>2885</v>
      </c>
      <c r="AI253" s="9">
        <v>2885</v>
      </c>
      <c r="AJ253" s="9">
        <v>924</v>
      </c>
      <c r="AK253" s="9">
        <v>282</v>
      </c>
      <c r="AL253" s="9">
        <v>46</v>
      </c>
      <c r="AM253" s="9">
        <v>53</v>
      </c>
    </row>
    <row r="254" spans="1:39" x14ac:dyDescent="0.2">
      <c r="A254" s="9">
        <v>2000</v>
      </c>
      <c r="B254" s="20" t="s">
        <v>1593</v>
      </c>
      <c r="C254" s="19">
        <v>2396</v>
      </c>
      <c r="D254" s="19">
        <v>451</v>
      </c>
      <c r="E254" s="19">
        <v>384</v>
      </c>
      <c r="F254" s="34">
        <f>ROUND(T254/2,0)</f>
        <v>541</v>
      </c>
      <c r="G254" s="36">
        <f>T254-F254</f>
        <v>541</v>
      </c>
      <c r="H254" s="34">
        <f>V254-I254</f>
        <v>288</v>
      </c>
      <c r="I254" s="35">
        <f>ROUND(V254*13227/(13227+44754),0)</f>
        <v>85</v>
      </c>
      <c r="J254" s="19">
        <v>103</v>
      </c>
      <c r="K254" s="19">
        <v>3</v>
      </c>
      <c r="O254" s="9">
        <v>2000</v>
      </c>
      <c r="P254" s="20" t="s">
        <v>1593</v>
      </c>
      <c r="Q254" s="19">
        <v>2396</v>
      </c>
      <c r="R254" s="19">
        <v>451</v>
      </c>
      <c r="S254" s="19">
        <v>384</v>
      </c>
      <c r="T254" s="34">
        <v>1082</v>
      </c>
      <c r="U254" s="36"/>
      <c r="V254" s="34">
        <v>373</v>
      </c>
      <c r="W254" s="36"/>
      <c r="X254" s="19">
        <v>103</v>
      </c>
      <c r="Y254" s="19">
        <v>3</v>
      </c>
      <c r="AC254" s="9">
        <v>2002</v>
      </c>
      <c r="AD254" s="9" t="s">
        <v>1586</v>
      </c>
      <c r="AE254" s="9">
        <v>10940</v>
      </c>
      <c r="AF254" s="9">
        <v>1794</v>
      </c>
      <c r="AG254" s="9">
        <v>2340</v>
      </c>
      <c r="AH254" s="9">
        <v>2808</v>
      </c>
      <c r="AI254" s="9">
        <v>2808</v>
      </c>
      <c r="AJ254" s="9">
        <v>913</v>
      </c>
      <c r="AK254" s="9">
        <v>256</v>
      </c>
      <c r="AL254" s="9">
        <v>21</v>
      </c>
    </row>
    <row r="255" spans="1:39" x14ac:dyDescent="0.2">
      <c r="A255" s="9">
        <v>2000</v>
      </c>
      <c r="B255" s="20" t="s">
        <v>1594</v>
      </c>
      <c r="C255" s="19">
        <v>6407</v>
      </c>
      <c r="D255" s="19">
        <v>1414</v>
      </c>
      <c r="E255" s="19">
        <v>1358</v>
      </c>
      <c r="F255" s="34">
        <f>ROUND(T255/2,0)</f>
        <v>1196</v>
      </c>
      <c r="G255" s="36">
        <f>T255-F255</f>
        <v>1195</v>
      </c>
      <c r="H255" s="34">
        <f>V255-I255</f>
        <v>670</v>
      </c>
      <c r="I255" s="36">
        <f>ROUND(V255*13227/(13227+44754),0)</f>
        <v>198</v>
      </c>
      <c r="J255" s="19">
        <v>374</v>
      </c>
      <c r="K255" s="19">
        <v>2</v>
      </c>
      <c r="O255" s="9">
        <v>2000</v>
      </c>
      <c r="P255" s="20" t="s">
        <v>1594</v>
      </c>
      <c r="Q255" s="19">
        <v>6407</v>
      </c>
      <c r="R255" s="19">
        <v>1414</v>
      </c>
      <c r="S255" s="19">
        <v>1358</v>
      </c>
      <c r="T255" s="34">
        <v>2391</v>
      </c>
      <c r="U255" s="36"/>
      <c r="V255" s="34">
        <v>868</v>
      </c>
      <c r="W255" s="36"/>
      <c r="X255" s="19">
        <v>374</v>
      </c>
      <c r="Y255" s="19">
        <v>2</v>
      </c>
      <c r="AC255" s="9">
        <v>2003</v>
      </c>
      <c r="AD255" s="9" t="s">
        <v>1586</v>
      </c>
      <c r="AE255" s="9">
        <v>11034</v>
      </c>
      <c r="AF255" s="9">
        <v>1607</v>
      </c>
      <c r="AG255" s="9">
        <v>2190</v>
      </c>
      <c r="AH255" s="9">
        <v>2881</v>
      </c>
      <c r="AI255" s="9">
        <v>2880</v>
      </c>
      <c r="AJ255" s="9">
        <v>1100</v>
      </c>
      <c r="AK255" s="9">
        <v>339</v>
      </c>
      <c r="AL255" s="9">
        <v>37</v>
      </c>
    </row>
    <row r="256" spans="1:39" x14ac:dyDescent="0.2">
      <c r="A256" s="9">
        <v>2000</v>
      </c>
      <c r="B256" s="20" t="s">
        <v>1576</v>
      </c>
      <c r="C256" s="19">
        <v>19895</v>
      </c>
      <c r="D256" s="19">
        <v>5264</v>
      </c>
      <c r="E256" s="19">
        <v>4499</v>
      </c>
      <c r="F256" s="34">
        <f>ROUND(T256/2,0)</f>
        <v>3311</v>
      </c>
      <c r="G256" s="35">
        <f>T256-F256</f>
        <v>3310</v>
      </c>
      <c r="H256" s="34">
        <f>V256-I256</f>
        <v>1931</v>
      </c>
      <c r="I256" s="35">
        <f>ROUND(V256*13227/(13227+44754),0)</f>
        <v>571</v>
      </c>
      <c r="J256" s="19">
        <v>1001</v>
      </c>
      <c r="K256" s="19">
        <v>8</v>
      </c>
      <c r="O256" s="9">
        <v>2000</v>
      </c>
      <c r="P256" s="20" t="s">
        <v>1576</v>
      </c>
      <c r="Q256" s="19">
        <v>19895</v>
      </c>
      <c r="R256" s="19">
        <v>5264</v>
      </c>
      <c r="S256" s="19">
        <v>4499</v>
      </c>
      <c r="T256" s="34">
        <v>6621</v>
      </c>
      <c r="U256" s="36"/>
      <c r="V256" s="34">
        <v>2502</v>
      </c>
      <c r="W256" s="36"/>
      <c r="X256" s="19">
        <v>1001</v>
      </c>
      <c r="Y256" s="19">
        <v>8</v>
      </c>
      <c r="AC256" s="9">
        <v>2004</v>
      </c>
      <c r="AD256" s="9" t="s">
        <v>1586</v>
      </c>
      <c r="AE256" s="9">
        <v>11150</v>
      </c>
      <c r="AF256" s="9">
        <v>1414</v>
      </c>
      <c r="AG256" s="9">
        <v>2055</v>
      </c>
      <c r="AH256" s="9">
        <v>3422</v>
      </c>
      <c r="AI256" s="9">
        <v>2461</v>
      </c>
      <c r="AJ256" s="9">
        <v>1292</v>
      </c>
      <c r="AK256" s="9">
        <v>405</v>
      </c>
      <c r="AL256" s="9">
        <v>100</v>
      </c>
      <c r="AM256" s="9">
        <v>1</v>
      </c>
    </row>
    <row r="257" spans="1:39" x14ac:dyDescent="0.2">
      <c r="A257" s="9">
        <v>2000</v>
      </c>
      <c r="B257" s="20" t="s">
        <v>1595</v>
      </c>
      <c r="C257" s="19">
        <v>9556</v>
      </c>
      <c r="D257" s="19">
        <v>2412</v>
      </c>
      <c r="E257" s="19">
        <v>1815</v>
      </c>
      <c r="F257" s="34">
        <f>ROUND(T257/2,0)</f>
        <v>1848</v>
      </c>
      <c r="G257" s="36">
        <f>T257-F257</f>
        <v>1847</v>
      </c>
      <c r="H257" s="34">
        <f>V257-I257</f>
        <v>969</v>
      </c>
      <c r="I257" s="36">
        <f>ROUND(V257*13227/(13227+44754),0)</f>
        <v>287</v>
      </c>
      <c r="J257" s="19">
        <v>377</v>
      </c>
      <c r="K257" s="19">
        <v>1</v>
      </c>
      <c r="O257" s="9">
        <v>2000</v>
      </c>
      <c r="P257" s="20" t="s">
        <v>1595</v>
      </c>
      <c r="Q257" s="19">
        <v>9556</v>
      </c>
      <c r="R257" s="19">
        <v>2412</v>
      </c>
      <c r="S257" s="19">
        <v>1815</v>
      </c>
      <c r="T257" s="34">
        <v>3695</v>
      </c>
      <c r="U257" s="36"/>
      <c r="V257" s="34">
        <v>1256</v>
      </c>
      <c r="W257" s="36"/>
      <c r="X257" s="19">
        <v>377</v>
      </c>
      <c r="Y257" s="19">
        <v>1</v>
      </c>
      <c r="AC257" s="9">
        <v>2005</v>
      </c>
      <c r="AD257" s="9" t="s">
        <v>1586</v>
      </c>
      <c r="AE257" s="9">
        <v>11725</v>
      </c>
      <c r="AF257" s="9">
        <v>1756</v>
      </c>
      <c r="AG257" s="9">
        <v>2160</v>
      </c>
      <c r="AH257" s="9">
        <v>2834</v>
      </c>
      <c r="AI257" s="9">
        <v>2974</v>
      </c>
      <c r="AJ257" s="9">
        <v>1264</v>
      </c>
      <c r="AK257" s="9">
        <v>516</v>
      </c>
      <c r="AL257" s="9">
        <v>191</v>
      </c>
      <c r="AM257" s="9">
        <v>30</v>
      </c>
    </row>
    <row r="258" spans="1:39" x14ac:dyDescent="0.2">
      <c r="A258" s="9">
        <v>2000</v>
      </c>
      <c r="B258" s="20" t="s">
        <v>1572</v>
      </c>
      <c r="C258" s="19">
        <v>12074</v>
      </c>
      <c r="D258" s="19">
        <v>2240</v>
      </c>
      <c r="E258" s="19">
        <v>3465</v>
      </c>
      <c r="F258" s="34">
        <f>ROUND(T258/2,0)</f>
        <v>2375</v>
      </c>
      <c r="G258" s="35">
        <f>T258-F258</f>
        <v>2375</v>
      </c>
      <c r="H258" s="34">
        <f>V258-I258</f>
        <v>982</v>
      </c>
      <c r="I258" s="35">
        <f>ROUND(V258*13227/(13227+44754),0)</f>
        <v>290</v>
      </c>
      <c r="J258" s="19">
        <v>347</v>
      </c>
      <c r="K258" s="20"/>
      <c r="O258" s="9">
        <v>2000</v>
      </c>
      <c r="P258" s="20" t="s">
        <v>1572</v>
      </c>
      <c r="Q258" s="19">
        <v>12074</v>
      </c>
      <c r="R258" s="19">
        <v>2240</v>
      </c>
      <c r="S258" s="19">
        <v>3465</v>
      </c>
      <c r="T258" s="34">
        <v>4750</v>
      </c>
      <c r="U258" s="36"/>
      <c r="V258" s="34">
        <v>1272</v>
      </c>
      <c r="W258" s="36"/>
      <c r="X258" s="19">
        <v>347</v>
      </c>
      <c r="Y258" s="20"/>
      <c r="AC258" s="9">
        <v>2006</v>
      </c>
      <c r="AD258" s="9" t="s">
        <v>1586</v>
      </c>
      <c r="AE258" s="9">
        <v>11781</v>
      </c>
      <c r="AF258" s="9">
        <v>1575</v>
      </c>
      <c r="AG258" s="9">
        <v>1947</v>
      </c>
      <c r="AH258" s="9">
        <v>2445</v>
      </c>
      <c r="AI258" s="9">
        <v>3478</v>
      </c>
      <c r="AJ258" s="9">
        <v>1351</v>
      </c>
      <c r="AK258" s="9">
        <v>681</v>
      </c>
      <c r="AL258" s="9">
        <v>275</v>
      </c>
      <c r="AM258" s="9">
        <v>29</v>
      </c>
    </row>
    <row r="259" spans="1:39" x14ac:dyDescent="0.2">
      <c r="A259" s="9">
        <v>2000</v>
      </c>
      <c r="B259" s="20" t="s">
        <v>1596</v>
      </c>
      <c r="C259" s="19">
        <v>1065</v>
      </c>
      <c r="D259" s="19">
        <v>571</v>
      </c>
      <c r="E259" s="19">
        <v>171</v>
      </c>
      <c r="F259" s="34">
        <f>ROUND(T259/2,0)</f>
        <v>138</v>
      </c>
      <c r="G259" s="36">
        <f>T259-F259</f>
        <v>137</v>
      </c>
      <c r="H259" s="34">
        <f>V259-I259</f>
        <v>34</v>
      </c>
      <c r="I259" s="36">
        <f>ROUND(V259*13227/(13227+44754),0)</f>
        <v>10</v>
      </c>
      <c r="J259" s="19">
        <v>4</v>
      </c>
      <c r="K259" s="20"/>
      <c r="O259" s="9">
        <v>2000</v>
      </c>
      <c r="P259" s="20" t="s">
        <v>1596</v>
      </c>
      <c r="Q259" s="19">
        <v>1065</v>
      </c>
      <c r="R259" s="19">
        <v>571</v>
      </c>
      <c r="S259" s="19">
        <v>171</v>
      </c>
      <c r="T259" s="34">
        <v>275</v>
      </c>
      <c r="U259" s="36"/>
      <c r="V259" s="34">
        <v>44</v>
      </c>
      <c r="W259" s="36"/>
      <c r="X259" s="19">
        <v>4</v>
      </c>
      <c r="Y259" s="20"/>
      <c r="AC259" s="9">
        <v>2007</v>
      </c>
      <c r="AD259" s="9" t="s">
        <v>1586</v>
      </c>
      <c r="AE259" s="9">
        <v>11627</v>
      </c>
      <c r="AF259" s="9">
        <v>1076</v>
      </c>
      <c r="AG259" s="9">
        <v>1510</v>
      </c>
      <c r="AH259" s="9">
        <v>2359</v>
      </c>
      <c r="AI259" s="9">
        <v>4054</v>
      </c>
      <c r="AJ259" s="9">
        <v>1486</v>
      </c>
      <c r="AK259" s="9">
        <v>856</v>
      </c>
      <c r="AL259" s="9">
        <v>286</v>
      </c>
    </row>
    <row r="260" spans="1:39" x14ac:dyDescent="0.2">
      <c r="A260" s="9">
        <v>2000</v>
      </c>
      <c r="B260" s="20" t="s">
        <v>1599</v>
      </c>
      <c r="C260" s="19">
        <v>14171</v>
      </c>
      <c r="D260" s="19">
        <v>3453</v>
      </c>
      <c r="E260" s="19">
        <v>2685</v>
      </c>
      <c r="F260" s="34">
        <f>ROUND(T260/2,0)</f>
        <v>2649</v>
      </c>
      <c r="G260" s="36">
        <f>T260-F260</f>
        <v>2649</v>
      </c>
      <c r="H260" s="34">
        <f>V260-I260</f>
        <v>1578</v>
      </c>
      <c r="I260" s="36">
        <f>ROUND(V260*13227/(13227+44754),0)</f>
        <v>467</v>
      </c>
      <c r="J260" s="19">
        <v>690</v>
      </c>
      <c r="K260" s="20"/>
      <c r="O260" s="9">
        <v>2000</v>
      </c>
      <c r="P260" s="20" t="s">
        <v>1599</v>
      </c>
      <c r="Q260" s="19">
        <v>14171</v>
      </c>
      <c r="R260" s="19">
        <v>3453</v>
      </c>
      <c r="S260" s="19">
        <v>2685</v>
      </c>
      <c r="T260" s="34">
        <v>5298</v>
      </c>
      <c r="U260" s="36"/>
      <c r="V260" s="34">
        <v>2045</v>
      </c>
      <c r="W260" s="36"/>
      <c r="X260" s="19">
        <v>690</v>
      </c>
      <c r="Y260" s="20"/>
      <c r="AC260" s="9">
        <v>1996</v>
      </c>
      <c r="AD260" s="9" t="s">
        <v>1578</v>
      </c>
      <c r="AE260" s="9">
        <v>28766</v>
      </c>
      <c r="AF260" s="9">
        <v>9744</v>
      </c>
      <c r="AG260" s="9">
        <v>5210</v>
      </c>
      <c r="AH260" s="9">
        <v>5964</v>
      </c>
      <c r="AI260" s="9">
        <v>5963</v>
      </c>
      <c r="AJ260" s="9">
        <v>768</v>
      </c>
      <c r="AK260" s="9">
        <v>227</v>
      </c>
      <c r="AL260" s="9">
        <v>885</v>
      </c>
      <c r="AM260" s="9">
        <v>5</v>
      </c>
    </row>
    <row r="261" spans="1:39" x14ac:dyDescent="0.2">
      <c r="A261" s="9">
        <v>2000</v>
      </c>
      <c r="B261" s="20" t="s">
        <v>1600</v>
      </c>
      <c r="C261" s="19">
        <v>8575</v>
      </c>
      <c r="D261" s="19">
        <v>1502</v>
      </c>
      <c r="E261" s="19">
        <v>2276</v>
      </c>
      <c r="F261" s="34">
        <f>ROUND(T261/2,0)</f>
        <v>1757</v>
      </c>
      <c r="G261" s="36">
        <f>T261-F261</f>
        <v>1756</v>
      </c>
      <c r="H261" s="34">
        <f>V261-I261</f>
        <v>801</v>
      </c>
      <c r="I261" s="35">
        <f>ROUND(V261*13227/(13227+44754),0)</f>
        <v>237</v>
      </c>
      <c r="J261" s="19">
        <v>246</v>
      </c>
      <c r="K261" s="20"/>
      <c r="O261" s="9">
        <v>2000</v>
      </c>
      <c r="P261" s="20" t="s">
        <v>1600</v>
      </c>
      <c r="Q261" s="19">
        <v>8575</v>
      </c>
      <c r="R261" s="19">
        <v>1502</v>
      </c>
      <c r="S261" s="19">
        <v>2276</v>
      </c>
      <c r="T261" s="34">
        <v>3513</v>
      </c>
      <c r="U261" s="36"/>
      <c r="V261" s="34">
        <v>1038</v>
      </c>
      <c r="W261" s="36"/>
      <c r="X261" s="19">
        <v>246</v>
      </c>
      <c r="Y261" s="20"/>
      <c r="AC261" s="9">
        <v>2000</v>
      </c>
      <c r="AD261" s="9" t="s">
        <v>1578</v>
      </c>
      <c r="AE261" s="9">
        <v>28527</v>
      </c>
      <c r="AF261" s="9">
        <v>7413</v>
      </c>
      <c r="AG261" s="9">
        <v>5333</v>
      </c>
      <c r="AH261" s="9">
        <v>4954</v>
      </c>
      <c r="AI261" s="9">
        <v>4954</v>
      </c>
      <c r="AJ261" s="9">
        <v>3828</v>
      </c>
      <c r="AK261" s="9">
        <v>1132</v>
      </c>
      <c r="AL261" s="9">
        <v>913</v>
      </c>
    </row>
    <row r="262" spans="1:39" x14ac:dyDescent="0.2">
      <c r="A262" s="9">
        <v>2000</v>
      </c>
      <c r="B262" s="20" t="s">
        <v>1601</v>
      </c>
      <c r="C262" s="19">
        <v>3676</v>
      </c>
      <c r="D262" s="19">
        <v>1034</v>
      </c>
      <c r="E262" s="19">
        <v>985</v>
      </c>
      <c r="F262" s="34">
        <f>ROUND(T262/2,0)</f>
        <v>652</v>
      </c>
      <c r="G262" s="36">
        <f>T262-F262</f>
        <v>652</v>
      </c>
      <c r="H262" s="34">
        <f>V262-I262</f>
        <v>244</v>
      </c>
      <c r="I262" s="36">
        <f>ROUND(V262*13227/(13227+44754),0)</f>
        <v>72</v>
      </c>
      <c r="J262" s="19">
        <v>36</v>
      </c>
      <c r="K262" s="19">
        <v>1</v>
      </c>
      <c r="O262" s="9">
        <v>2000</v>
      </c>
      <c r="P262" s="20" t="s">
        <v>1601</v>
      </c>
      <c r="Q262" s="19">
        <v>3676</v>
      </c>
      <c r="R262" s="19">
        <v>1034</v>
      </c>
      <c r="S262" s="19">
        <v>985</v>
      </c>
      <c r="T262" s="34">
        <v>1304</v>
      </c>
      <c r="U262" s="36"/>
      <c r="V262" s="34">
        <v>316</v>
      </c>
      <c r="W262" s="36"/>
      <c r="X262" s="19">
        <v>36</v>
      </c>
      <c r="Y262" s="19">
        <v>1</v>
      </c>
      <c r="AC262" s="9">
        <v>2001</v>
      </c>
      <c r="AD262" s="9" t="s">
        <v>1578</v>
      </c>
      <c r="AE262" s="9">
        <v>28822</v>
      </c>
      <c r="AF262" s="9">
        <v>7644</v>
      </c>
      <c r="AG262" s="9">
        <v>5213</v>
      </c>
      <c r="AH262" s="9">
        <v>5424</v>
      </c>
      <c r="AI262" s="9">
        <v>5424</v>
      </c>
      <c r="AJ262" s="9">
        <v>3849</v>
      </c>
      <c r="AK262" s="9">
        <v>1105</v>
      </c>
      <c r="AL262" s="9">
        <v>112</v>
      </c>
      <c r="AM262" s="9">
        <v>51</v>
      </c>
    </row>
    <row r="263" spans="1:39" x14ac:dyDescent="0.2">
      <c r="A263" s="9">
        <v>2000</v>
      </c>
      <c r="B263" s="20" t="s">
        <v>1602</v>
      </c>
      <c r="C263" s="19">
        <v>2922</v>
      </c>
      <c r="D263" s="19">
        <v>647</v>
      </c>
      <c r="E263" s="19">
        <v>840</v>
      </c>
      <c r="F263" s="34">
        <f>ROUND(T263/2,0)</f>
        <v>531</v>
      </c>
      <c r="G263" s="35">
        <f>T263-F263</f>
        <v>531</v>
      </c>
      <c r="H263" s="34">
        <f>V263-I263</f>
        <v>248</v>
      </c>
      <c r="I263" s="35">
        <f>ROUND(V263*13227/(13227+44754),0)</f>
        <v>73</v>
      </c>
      <c r="J263" s="19">
        <v>52</v>
      </c>
      <c r="K263" s="20"/>
      <c r="O263" s="9">
        <v>2000</v>
      </c>
      <c r="P263" s="20" t="s">
        <v>1602</v>
      </c>
      <c r="Q263" s="19">
        <v>2922</v>
      </c>
      <c r="R263" s="19">
        <v>647</v>
      </c>
      <c r="S263" s="19">
        <v>840</v>
      </c>
      <c r="T263" s="34">
        <v>1062</v>
      </c>
      <c r="U263" s="36"/>
      <c r="V263" s="34">
        <v>321</v>
      </c>
      <c r="W263" s="36"/>
      <c r="X263" s="19">
        <v>52</v>
      </c>
      <c r="Y263" s="20"/>
      <c r="AC263" s="9">
        <v>2002</v>
      </c>
      <c r="AD263" s="9" t="s">
        <v>1578</v>
      </c>
      <c r="AE263" s="9">
        <v>25029</v>
      </c>
      <c r="AF263" s="9">
        <v>5407</v>
      </c>
      <c r="AG263" s="9">
        <v>4701</v>
      </c>
      <c r="AH263" s="9">
        <v>5053</v>
      </c>
      <c r="AI263" s="9">
        <v>5053</v>
      </c>
      <c r="AJ263" s="9">
        <v>3739</v>
      </c>
      <c r="AK263" s="9">
        <v>1059</v>
      </c>
      <c r="AL263" s="9">
        <v>16</v>
      </c>
      <c r="AM263" s="9">
        <v>1</v>
      </c>
    </row>
    <row r="264" spans="1:39" x14ac:dyDescent="0.2">
      <c r="A264" s="9">
        <v>2000</v>
      </c>
      <c r="B264" s="20" t="s">
        <v>1603</v>
      </c>
      <c r="C264" s="19">
        <v>8844</v>
      </c>
      <c r="D264" s="19">
        <v>3367</v>
      </c>
      <c r="E264" s="19">
        <v>2573</v>
      </c>
      <c r="F264" s="34">
        <f>ROUND(T264/2,0)</f>
        <v>1120</v>
      </c>
      <c r="G264" s="36">
        <f>T264-F264</f>
        <v>1120</v>
      </c>
      <c r="H264" s="34">
        <f>V264-I264</f>
        <v>433</v>
      </c>
      <c r="I264" s="35">
        <f>ROUND(V264*13227/(13227+44754),0)</f>
        <v>128</v>
      </c>
      <c r="J264" s="19">
        <v>103</v>
      </c>
      <c r="K264" s="20"/>
      <c r="O264" s="9">
        <v>2000</v>
      </c>
      <c r="P264" s="20" t="s">
        <v>1603</v>
      </c>
      <c r="Q264" s="19">
        <v>8844</v>
      </c>
      <c r="R264" s="19">
        <v>3367</v>
      </c>
      <c r="S264" s="19">
        <v>2573</v>
      </c>
      <c r="T264" s="34">
        <v>2240</v>
      </c>
      <c r="U264" s="36"/>
      <c r="V264" s="34">
        <v>561</v>
      </c>
      <c r="W264" s="36"/>
      <c r="X264" s="19">
        <v>103</v>
      </c>
      <c r="Y264" s="20"/>
      <c r="AC264" s="9">
        <v>2003</v>
      </c>
      <c r="AD264" s="9" t="s">
        <v>1578</v>
      </c>
      <c r="AE264" s="9">
        <v>24603</v>
      </c>
      <c r="AF264" s="9">
        <v>4452</v>
      </c>
      <c r="AG264" s="9">
        <v>5115</v>
      </c>
      <c r="AH264" s="9">
        <v>4987</v>
      </c>
      <c r="AI264" s="9">
        <v>4987</v>
      </c>
      <c r="AJ264" s="9">
        <v>3819</v>
      </c>
      <c r="AK264" s="9">
        <v>1224</v>
      </c>
      <c r="AL264" s="9">
        <v>17</v>
      </c>
      <c r="AM264" s="9">
        <v>2</v>
      </c>
    </row>
    <row r="265" spans="1:39" x14ac:dyDescent="0.2">
      <c r="A265" s="9">
        <v>2000</v>
      </c>
      <c r="B265" s="20" t="s">
        <v>1604</v>
      </c>
      <c r="C265" s="19">
        <v>190</v>
      </c>
      <c r="D265" s="19">
        <v>17</v>
      </c>
      <c r="E265" s="19">
        <v>52</v>
      </c>
      <c r="F265" s="34">
        <f>ROUND(T265/2,0)</f>
        <v>30</v>
      </c>
      <c r="G265" s="35">
        <f>T265-F265</f>
        <v>30</v>
      </c>
      <c r="H265" s="34">
        <f>V265-I265</f>
        <v>33</v>
      </c>
      <c r="I265" s="35">
        <f>ROUND(V265*13227/(13227+44754),0)</f>
        <v>10</v>
      </c>
      <c r="J265" s="19">
        <v>18</v>
      </c>
      <c r="K265" s="20"/>
      <c r="O265" s="9">
        <v>2000</v>
      </c>
      <c r="P265" s="20" t="s">
        <v>1604</v>
      </c>
      <c r="Q265" s="19">
        <v>190</v>
      </c>
      <c r="R265" s="19">
        <v>17</v>
      </c>
      <c r="S265" s="19">
        <v>52</v>
      </c>
      <c r="T265" s="34">
        <v>60</v>
      </c>
      <c r="U265" s="36"/>
      <c r="V265" s="34">
        <v>43</v>
      </c>
      <c r="W265" s="36"/>
      <c r="X265" s="19">
        <v>18</v>
      </c>
      <c r="Y265" s="20"/>
      <c r="AC265" s="9">
        <v>2004</v>
      </c>
      <c r="AD265" s="9" t="s">
        <v>1578</v>
      </c>
      <c r="AE265" s="9">
        <v>24446</v>
      </c>
      <c r="AF265" s="9">
        <v>3358</v>
      </c>
      <c r="AG265" s="9">
        <v>5334</v>
      </c>
      <c r="AH265" s="9">
        <v>5444</v>
      </c>
      <c r="AI265" s="9">
        <v>4832</v>
      </c>
      <c r="AJ265" s="9">
        <v>3963</v>
      </c>
      <c r="AK265" s="9">
        <v>1340</v>
      </c>
      <c r="AL265" s="9">
        <v>174</v>
      </c>
      <c r="AM265" s="9">
        <v>1</v>
      </c>
    </row>
    <row r="266" spans="1:39" x14ac:dyDescent="0.2">
      <c r="A266" s="9">
        <v>1996</v>
      </c>
      <c r="B266" s="3" t="s">
        <v>1605</v>
      </c>
      <c r="C266" s="19">
        <v>799</v>
      </c>
      <c r="D266" s="34">
        <f>R266+ROUND(S266/2,0)</f>
        <v>150</v>
      </c>
      <c r="E266" s="34">
        <f>S266-ROUND(S266/2,0)</f>
        <v>112</v>
      </c>
      <c r="F266" s="34">
        <f>ROUND(T266/2,0)</f>
        <v>184</v>
      </c>
      <c r="G266" s="35">
        <f>T266-F266</f>
        <v>184</v>
      </c>
      <c r="H266" s="34">
        <f>V266-I266</f>
        <v>107</v>
      </c>
      <c r="I266" s="35">
        <f>ROUND(V266*9831/(9831+33261),0)</f>
        <v>32</v>
      </c>
      <c r="J266" s="19">
        <v>26</v>
      </c>
      <c r="K266" s="19">
        <v>4</v>
      </c>
      <c r="O266" s="9">
        <v>1996</v>
      </c>
      <c r="P266" s="3" t="s">
        <v>1605</v>
      </c>
      <c r="Q266" s="19">
        <v>799</v>
      </c>
      <c r="R266" s="34">
        <v>37</v>
      </c>
      <c r="S266" s="34">
        <v>225</v>
      </c>
      <c r="T266" s="34">
        <v>368</v>
      </c>
      <c r="U266" s="36"/>
      <c r="V266" s="34">
        <v>139</v>
      </c>
      <c r="W266" s="36"/>
      <c r="X266" s="19">
        <v>26</v>
      </c>
      <c r="Y266" s="19">
        <v>4</v>
      </c>
      <c r="AC266" s="9">
        <v>2005</v>
      </c>
      <c r="AD266" s="9" t="s">
        <v>1578</v>
      </c>
      <c r="AE266" s="9">
        <v>24677</v>
      </c>
      <c r="AF266" s="9">
        <v>3240</v>
      </c>
      <c r="AG266" s="9">
        <v>5425</v>
      </c>
      <c r="AH266" s="9">
        <v>4692</v>
      </c>
      <c r="AI266" s="9">
        <v>5258</v>
      </c>
      <c r="AJ266" s="9">
        <v>3739</v>
      </c>
      <c r="AK266" s="9">
        <v>1856</v>
      </c>
      <c r="AL266" s="9">
        <v>419</v>
      </c>
      <c r="AM266" s="9">
        <v>48</v>
      </c>
    </row>
    <row r="267" spans="1:39" x14ac:dyDescent="0.2">
      <c r="A267" s="9">
        <v>1996</v>
      </c>
      <c r="B267" s="20" t="s">
        <v>1574</v>
      </c>
      <c r="C267" s="19">
        <v>6987</v>
      </c>
      <c r="D267" s="34">
        <f>R267+ROUND(S267/2,0)</f>
        <v>2604</v>
      </c>
      <c r="E267" s="34">
        <f>S267-ROUND(S267/2,0)</f>
        <v>1901</v>
      </c>
      <c r="F267" s="34">
        <f>ROUND(T267/2,0)</f>
        <v>934</v>
      </c>
      <c r="G267" s="35">
        <f>T267-F267</f>
        <v>933</v>
      </c>
      <c r="H267" s="34">
        <f>V267-I267</f>
        <v>377</v>
      </c>
      <c r="I267" s="35">
        <f>ROUND(V267*9831/(9831+33261),0)</f>
        <v>112</v>
      </c>
      <c r="J267" s="19">
        <v>114</v>
      </c>
      <c r="K267" s="19">
        <v>12</v>
      </c>
      <c r="O267" s="9">
        <v>1996</v>
      </c>
      <c r="P267" s="20" t="s">
        <v>1574</v>
      </c>
      <c r="Q267" s="19">
        <v>6987</v>
      </c>
      <c r="R267" s="34">
        <v>703</v>
      </c>
      <c r="S267" s="34">
        <v>3802</v>
      </c>
      <c r="T267" s="34">
        <v>1867</v>
      </c>
      <c r="U267" s="36"/>
      <c r="V267" s="34">
        <v>489</v>
      </c>
      <c r="W267" s="36"/>
      <c r="X267" s="19">
        <v>114</v>
      </c>
      <c r="Y267" s="19">
        <v>12</v>
      </c>
      <c r="AC267" s="9">
        <v>2006</v>
      </c>
      <c r="AD267" s="9" t="s">
        <v>1578</v>
      </c>
      <c r="AE267" s="9">
        <v>24919</v>
      </c>
      <c r="AF267" s="9">
        <v>2870</v>
      </c>
      <c r="AG267" s="9">
        <v>5068</v>
      </c>
      <c r="AH267" s="9">
        <v>4555</v>
      </c>
      <c r="AI267" s="9">
        <v>5605</v>
      </c>
      <c r="AJ267" s="9">
        <v>3715</v>
      </c>
      <c r="AK267" s="9">
        <v>2376</v>
      </c>
      <c r="AL267" s="9">
        <v>673</v>
      </c>
      <c r="AM267" s="9">
        <v>57</v>
      </c>
    </row>
    <row r="268" spans="1:39" x14ac:dyDescent="0.2">
      <c r="A268" s="9">
        <v>1996</v>
      </c>
      <c r="B268" s="20" t="s">
        <v>1577</v>
      </c>
      <c r="C268" s="19">
        <v>5097</v>
      </c>
      <c r="D268" s="34">
        <f>R268+ROUND(S268/2,0)</f>
        <v>2032</v>
      </c>
      <c r="E268" s="34">
        <f>S268-ROUND(S268/2,0)</f>
        <v>1456</v>
      </c>
      <c r="F268" s="34">
        <f>ROUND(T268/2,0)</f>
        <v>529</v>
      </c>
      <c r="G268" s="35">
        <f>T268-F268</f>
        <v>529</v>
      </c>
      <c r="H268" s="34">
        <f>V268-I268</f>
        <v>355</v>
      </c>
      <c r="I268" s="35">
        <f>ROUND(V268*9831/(9831+33261),0)</f>
        <v>105</v>
      </c>
      <c r="J268" s="19">
        <v>83</v>
      </c>
      <c r="K268" s="19">
        <v>8</v>
      </c>
      <c r="O268" s="9">
        <v>1996</v>
      </c>
      <c r="P268" s="20" t="s">
        <v>1577</v>
      </c>
      <c r="Q268" s="19">
        <v>5097</v>
      </c>
      <c r="R268" s="34">
        <v>575</v>
      </c>
      <c r="S268" s="34">
        <v>2913</v>
      </c>
      <c r="T268" s="34">
        <v>1058</v>
      </c>
      <c r="U268" s="36"/>
      <c r="V268" s="34">
        <v>460</v>
      </c>
      <c r="W268" s="36"/>
      <c r="X268" s="19">
        <v>83</v>
      </c>
      <c r="Y268" s="19">
        <v>8</v>
      </c>
      <c r="AC268" s="9">
        <v>2007</v>
      </c>
      <c r="AD268" s="9" t="s">
        <v>1578</v>
      </c>
      <c r="AE268" s="9">
        <v>25136</v>
      </c>
      <c r="AF268" s="9">
        <v>1720</v>
      </c>
      <c r="AG268" s="9">
        <v>4661</v>
      </c>
      <c r="AH268" s="9">
        <v>4827</v>
      </c>
      <c r="AI268" s="9">
        <v>6505</v>
      </c>
      <c r="AJ268" s="9">
        <v>3467</v>
      </c>
      <c r="AK268" s="9">
        <v>3083</v>
      </c>
      <c r="AL268" s="9">
        <v>871</v>
      </c>
      <c r="AM268" s="9">
        <v>2</v>
      </c>
    </row>
    <row r="269" spans="1:39" x14ac:dyDescent="0.2">
      <c r="A269" s="9">
        <v>1996</v>
      </c>
      <c r="B269" s="20" t="s">
        <v>1578</v>
      </c>
      <c r="C269" s="19">
        <v>28766</v>
      </c>
      <c r="D269" s="34">
        <f>R269+ROUND(S269/2,0)</f>
        <v>9744</v>
      </c>
      <c r="E269" s="34">
        <f>S269-ROUND(S269/2,0)</f>
        <v>5210</v>
      </c>
      <c r="F269" s="34">
        <f>ROUND(T269/2,0)</f>
        <v>5964</v>
      </c>
      <c r="G269" s="36">
        <f>T269-F269</f>
        <v>5963</v>
      </c>
      <c r="H269" s="34">
        <f>V269-I269</f>
        <v>768</v>
      </c>
      <c r="I269" s="35">
        <f>ROUND(V269*9831/(9831+33261),0)</f>
        <v>227</v>
      </c>
      <c r="J269" s="19">
        <v>885</v>
      </c>
      <c r="K269" s="19">
        <v>5</v>
      </c>
      <c r="O269" s="9">
        <v>1996</v>
      </c>
      <c r="P269" s="20" t="s">
        <v>1578</v>
      </c>
      <c r="Q269" s="19">
        <v>28766</v>
      </c>
      <c r="R269" s="34">
        <v>4534</v>
      </c>
      <c r="S269" s="34">
        <v>10420</v>
      </c>
      <c r="T269" s="34">
        <v>11927</v>
      </c>
      <c r="U269" s="36"/>
      <c r="V269" s="34">
        <v>995</v>
      </c>
      <c r="W269" s="36"/>
      <c r="X269" s="19">
        <v>885</v>
      </c>
      <c r="Y269" s="19">
        <v>5</v>
      </c>
      <c r="AC269" s="9">
        <v>1996</v>
      </c>
      <c r="AD269" s="9" t="s">
        <v>1588</v>
      </c>
      <c r="AE269" s="9">
        <v>28791</v>
      </c>
      <c r="AF269" s="9">
        <v>12271</v>
      </c>
      <c r="AG269" s="9">
        <v>8089</v>
      </c>
      <c r="AH269" s="9">
        <v>2773</v>
      </c>
      <c r="AI269" s="9">
        <v>2772</v>
      </c>
      <c r="AJ269" s="9">
        <v>1586</v>
      </c>
      <c r="AK269" s="9">
        <v>469</v>
      </c>
      <c r="AL269" s="9">
        <v>831</v>
      </c>
    </row>
    <row r="270" spans="1:39" x14ac:dyDescent="0.2">
      <c r="A270" s="9">
        <v>1996</v>
      </c>
      <c r="B270" s="20" t="s">
        <v>1579</v>
      </c>
      <c r="C270" s="19">
        <v>12182</v>
      </c>
      <c r="D270" s="34">
        <f>R270+ROUND(S270/2,0)</f>
        <v>4233</v>
      </c>
      <c r="E270" s="34">
        <f>S270-ROUND(S270/2,0)</f>
        <v>2949</v>
      </c>
      <c r="F270" s="34">
        <f>ROUND(T270/2,0)</f>
        <v>1693</v>
      </c>
      <c r="G270" s="35">
        <f>T270-F270</f>
        <v>1693</v>
      </c>
      <c r="H270" s="34">
        <f>V270-I270</f>
        <v>966</v>
      </c>
      <c r="I270" s="35">
        <f>ROUND(V270*9831/(9831+33261),0)</f>
        <v>285</v>
      </c>
      <c r="J270" s="19">
        <v>362</v>
      </c>
      <c r="K270" s="19">
        <v>1</v>
      </c>
      <c r="O270" s="9">
        <v>1996</v>
      </c>
      <c r="P270" s="20" t="s">
        <v>1579</v>
      </c>
      <c r="Q270" s="19">
        <v>12182</v>
      </c>
      <c r="R270" s="34">
        <v>1283</v>
      </c>
      <c r="S270" s="34">
        <v>5899</v>
      </c>
      <c r="T270" s="34">
        <v>3386</v>
      </c>
      <c r="U270" s="36"/>
      <c r="V270" s="34">
        <v>1251</v>
      </c>
      <c r="W270" s="36"/>
      <c r="X270" s="19">
        <v>362</v>
      </c>
      <c r="Y270" s="19">
        <v>1</v>
      </c>
      <c r="AC270" s="9">
        <v>2000</v>
      </c>
      <c r="AD270" s="9" t="s">
        <v>1588</v>
      </c>
      <c r="AE270" s="9">
        <v>27882</v>
      </c>
      <c r="AF270" s="9">
        <v>6992</v>
      </c>
      <c r="AG270" s="9">
        <v>7015</v>
      </c>
      <c r="AH270" s="9">
        <v>4635</v>
      </c>
      <c r="AI270" s="9">
        <v>4634</v>
      </c>
      <c r="AJ270" s="9">
        <v>2805</v>
      </c>
      <c r="AK270" s="9">
        <v>829</v>
      </c>
      <c r="AL270" s="9">
        <v>972</v>
      </c>
    </row>
    <row r="271" spans="1:39" x14ac:dyDescent="0.2">
      <c r="A271" s="9">
        <v>1996</v>
      </c>
      <c r="B271" s="20" t="s">
        <v>1573</v>
      </c>
      <c r="C271" s="19">
        <v>11789</v>
      </c>
      <c r="D271" s="34">
        <f>R271+ROUND(S271/2,0)</f>
        <v>5020</v>
      </c>
      <c r="E271" s="34">
        <f>S271-ROUND(S271/2,0)</f>
        <v>2391</v>
      </c>
      <c r="F271" s="34">
        <f>ROUND(T271/2,0)</f>
        <v>1670</v>
      </c>
      <c r="G271" s="35">
        <f>T271-F271</f>
        <v>1669</v>
      </c>
      <c r="H271" s="34">
        <f>V271-I271</f>
        <v>638</v>
      </c>
      <c r="I271" s="35">
        <f>ROUND(V271*9831/(9831+33261),0)</f>
        <v>189</v>
      </c>
      <c r="J271" s="19">
        <v>212</v>
      </c>
      <c r="K271" s="20"/>
      <c r="O271" s="9">
        <v>1996</v>
      </c>
      <c r="P271" s="20" t="s">
        <v>1573</v>
      </c>
      <c r="Q271" s="19">
        <v>11789</v>
      </c>
      <c r="R271" s="34">
        <v>2629</v>
      </c>
      <c r="S271" s="34">
        <v>4782</v>
      </c>
      <c r="T271" s="34">
        <v>3339</v>
      </c>
      <c r="U271" s="36"/>
      <c r="V271" s="34">
        <v>827</v>
      </c>
      <c r="W271" s="36"/>
      <c r="X271" s="19">
        <v>212</v>
      </c>
      <c r="Y271" s="20"/>
      <c r="AC271" s="9">
        <v>2001</v>
      </c>
      <c r="AD271" s="9" t="s">
        <v>1588</v>
      </c>
      <c r="AE271" s="9">
        <v>23297</v>
      </c>
      <c r="AF271" s="9">
        <v>6428</v>
      </c>
      <c r="AG271" s="9">
        <v>6517</v>
      </c>
      <c r="AH271" s="9">
        <v>4496</v>
      </c>
      <c r="AI271" s="9">
        <v>4496</v>
      </c>
      <c r="AJ271" s="9">
        <v>1206</v>
      </c>
      <c r="AK271" s="9">
        <v>99</v>
      </c>
      <c r="AL271" s="9">
        <v>55</v>
      </c>
    </row>
    <row r="272" spans="1:39" x14ac:dyDescent="0.2">
      <c r="A272" s="9">
        <v>1996</v>
      </c>
      <c r="B272" s="20" t="s">
        <v>1580</v>
      </c>
      <c r="C272" s="19">
        <v>23018</v>
      </c>
      <c r="D272" s="34">
        <f>R272+ROUND(S272/2,0)</f>
        <v>7738</v>
      </c>
      <c r="E272" s="34">
        <f>S272-ROUND(S272/2,0)</f>
        <v>5203</v>
      </c>
      <c r="F272" s="34">
        <f>ROUND(T272/2,0)</f>
        <v>3164</v>
      </c>
      <c r="G272" s="36">
        <f>T272-F272</f>
        <v>3164</v>
      </c>
      <c r="H272" s="34">
        <f>V272-I272</f>
        <v>2288</v>
      </c>
      <c r="I272" s="36">
        <f>ROUND(V272*9831/(9831+33261),0)</f>
        <v>676</v>
      </c>
      <c r="J272" s="19">
        <v>775</v>
      </c>
      <c r="K272" s="19">
        <v>10</v>
      </c>
      <c r="O272" s="9">
        <v>1996</v>
      </c>
      <c r="P272" s="20" t="s">
        <v>1580</v>
      </c>
      <c r="Q272" s="19">
        <v>23018</v>
      </c>
      <c r="R272" s="34">
        <v>2534</v>
      </c>
      <c r="S272" s="34">
        <v>10407</v>
      </c>
      <c r="T272" s="34">
        <v>6328</v>
      </c>
      <c r="U272" s="36"/>
      <c r="V272" s="34">
        <v>2964</v>
      </c>
      <c r="W272" s="36"/>
      <c r="X272" s="19">
        <v>775</v>
      </c>
      <c r="Y272" s="19">
        <v>10</v>
      </c>
      <c r="AC272" s="9">
        <v>2002</v>
      </c>
      <c r="AD272" s="9" t="s">
        <v>1588</v>
      </c>
      <c r="AE272" s="9">
        <v>21314</v>
      </c>
      <c r="AF272" s="9">
        <v>4598</v>
      </c>
      <c r="AG272" s="9">
        <v>5720</v>
      </c>
      <c r="AH272" s="9">
        <v>4734</v>
      </c>
      <c r="AI272" s="9">
        <v>4734</v>
      </c>
      <c r="AJ272" s="9">
        <v>1437</v>
      </c>
      <c r="AK272" s="9">
        <v>76</v>
      </c>
      <c r="AL272" s="9">
        <v>15</v>
      </c>
    </row>
    <row r="273" spans="1:39" x14ac:dyDescent="0.2">
      <c r="A273" s="9">
        <v>1996</v>
      </c>
      <c r="B273" s="20" t="s">
        <v>1575</v>
      </c>
      <c r="C273" s="19">
        <v>11887</v>
      </c>
      <c r="D273" s="34">
        <f>R273+ROUND(S273/2,0)</f>
        <v>3841</v>
      </c>
      <c r="E273" s="34">
        <f>S273-ROUND(S273/2,0)</f>
        <v>2745</v>
      </c>
      <c r="F273" s="34">
        <f>ROUND(T273/2,0)</f>
        <v>1832</v>
      </c>
      <c r="G273" s="35">
        <f>T273-F273</f>
        <v>1832</v>
      </c>
      <c r="H273" s="34">
        <f>V273-I273</f>
        <v>1021</v>
      </c>
      <c r="I273" s="35">
        <f>ROUND(V273*9831/(9831+33261),0)</f>
        <v>302</v>
      </c>
      <c r="J273" s="19">
        <v>310</v>
      </c>
      <c r="K273" s="19">
        <v>4</v>
      </c>
      <c r="O273" s="9">
        <v>1996</v>
      </c>
      <c r="P273" s="20" t="s">
        <v>1575</v>
      </c>
      <c r="Q273" s="19">
        <v>11887</v>
      </c>
      <c r="R273" s="34">
        <v>1095</v>
      </c>
      <c r="S273" s="34">
        <v>5491</v>
      </c>
      <c r="T273" s="34">
        <v>3664</v>
      </c>
      <c r="U273" s="36"/>
      <c r="V273" s="34">
        <v>1323</v>
      </c>
      <c r="W273" s="36"/>
      <c r="X273" s="19">
        <v>310</v>
      </c>
      <c r="Y273" s="19">
        <v>4</v>
      </c>
      <c r="AC273" s="9">
        <v>2003</v>
      </c>
      <c r="AD273" s="9" t="s">
        <v>1588</v>
      </c>
      <c r="AE273" s="9">
        <v>21473</v>
      </c>
      <c r="AF273" s="9">
        <v>3857</v>
      </c>
      <c r="AG273" s="9">
        <v>5730</v>
      </c>
      <c r="AH273" s="9">
        <v>4979</v>
      </c>
      <c r="AI273" s="9">
        <v>4978</v>
      </c>
      <c r="AJ273" s="9">
        <v>1737</v>
      </c>
      <c r="AK273" s="9">
        <v>169</v>
      </c>
      <c r="AL273" s="9">
        <v>23</v>
      </c>
    </row>
    <row r="274" spans="1:39" x14ac:dyDescent="0.2">
      <c r="A274" s="9">
        <v>1996</v>
      </c>
      <c r="B274" s="20" t="s">
        <v>1581</v>
      </c>
      <c r="C274" s="19">
        <v>14966</v>
      </c>
      <c r="D274" s="34">
        <f>R274+ROUND(S274/2,0)</f>
        <v>4076</v>
      </c>
      <c r="E274" s="34">
        <f>S274-ROUND(S274/2,0)</f>
        <v>3100</v>
      </c>
      <c r="F274" s="34">
        <f>ROUND(T274/2,0)</f>
        <v>2508</v>
      </c>
      <c r="G274" s="36">
        <f>T274-F274</f>
        <v>2507</v>
      </c>
      <c r="H274" s="34">
        <f>V274-I274</f>
        <v>1802</v>
      </c>
      <c r="I274" s="36">
        <f>ROUND(V274*9831/(9831+33261),0)</f>
        <v>533</v>
      </c>
      <c r="J274" s="19">
        <v>437</v>
      </c>
      <c r="K274" s="19">
        <v>3</v>
      </c>
      <c r="O274" s="9">
        <v>1996</v>
      </c>
      <c r="P274" s="20" t="s">
        <v>1581</v>
      </c>
      <c r="Q274" s="19">
        <v>14966</v>
      </c>
      <c r="R274" s="34">
        <v>975</v>
      </c>
      <c r="S274" s="34">
        <v>6201</v>
      </c>
      <c r="T274" s="34">
        <v>5015</v>
      </c>
      <c r="U274" s="36"/>
      <c r="V274" s="34">
        <v>2335</v>
      </c>
      <c r="W274" s="36"/>
      <c r="X274" s="19">
        <v>437</v>
      </c>
      <c r="Y274" s="19">
        <v>3</v>
      </c>
      <c r="AC274" s="9">
        <v>2004</v>
      </c>
      <c r="AD274" s="9" t="s">
        <v>1588</v>
      </c>
      <c r="AE274" s="9">
        <v>21590</v>
      </c>
      <c r="AF274" s="9">
        <v>3229</v>
      </c>
      <c r="AG274" s="9">
        <v>5122</v>
      </c>
      <c r="AH274" s="9">
        <v>6740</v>
      </c>
      <c r="AI274" s="9">
        <v>4073</v>
      </c>
      <c r="AJ274" s="9">
        <v>2014</v>
      </c>
      <c r="AK274" s="9">
        <v>387</v>
      </c>
      <c r="AL274" s="9">
        <v>25</v>
      </c>
    </row>
    <row r="275" spans="1:39" x14ac:dyDescent="0.2">
      <c r="A275" s="33">
        <v>1996</v>
      </c>
      <c r="B275" s="20" t="s">
        <v>1571</v>
      </c>
      <c r="C275" s="19">
        <v>9189</v>
      </c>
      <c r="D275" s="34">
        <f>R275+ROUND(S275/2,0)</f>
        <v>3856</v>
      </c>
      <c r="E275" s="34">
        <f>S275-ROUND(S275/2,0)</f>
        <v>2431</v>
      </c>
      <c r="F275" s="34">
        <f>ROUND(T275/2,0)</f>
        <v>978</v>
      </c>
      <c r="G275" s="35">
        <f>T275-F275</f>
        <v>977</v>
      </c>
      <c r="H275" s="34">
        <f>V275-I275</f>
        <v>661</v>
      </c>
      <c r="I275" s="35">
        <f>ROUND(V275*9831/(9831+33261),0)</f>
        <v>195</v>
      </c>
      <c r="J275" s="19">
        <v>85</v>
      </c>
      <c r="K275" s="19">
        <v>6</v>
      </c>
      <c r="O275" s="9">
        <v>1996</v>
      </c>
      <c r="P275" s="20" t="s">
        <v>1571</v>
      </c>
      <c r="Q275" s="19">
        <v>9189</v>
      </c>
      <c r="R275" s="34">
        <v>1425</v>
      </c>
      <c r="S275" s="34">
        <v>4862</v>
      </c>
      <c r="T275" s="34">
        <v>1955</v>
      </c>
      <c r="U275" s="36"/>
      <c r="V275" s="34">
        <v>856</v>
      </c>
      <c r="W275" s="36"/>
      <c r="X275" s="19">
        <v>85</v>
      </c>
      <c r="Y275" s="19">
        <v>6</v>
      </c>
      <c r="AC275" s="9">
        <v>2005</v>
      </c>
      <c r="AD275" s="9" t="s">
        <v>1588</v>
      </c>
      <c r="AE275" s="9">
        <v>20037</v>
      </c>
      <c r="AF275" s="9">
        <v>2878</v>
      </c>
      <c r="AG275" s="9">
        <v>4261</v>
      </c>
      <c r="AH275" s="9">
        <v>5639</v>
      </c>
      <c r="AI275" s="9">
        <v>4697</v>
      </c>
      <c r="AJ275" s="9">
        <v>1866</v>
      </c>
      <c r="AK275" s="9">
        <v>645</v>
      </c>
      <c r="AL275" s="9">
        <v>42</v>
      </c>
      <c r="AM275" s="9">
        <v>9</v>
      </c>
    </row>
    <row r="276" spans="1:39" x14ac:dyDescent="0.2">
      <c r="A276" s="9">
        <v>1996</v>
      </c>
      <c r="B276" s="20" t="s">
        <v>1582</v>
      </c>
      <c r="C276" s="19">
        <v>21277</v>
      </c>
      <c r="D276" s="34">
        <f>R276+ROUND(S276/2,0)</f>
        <v>8216</v>
      </c>
      <c r="E276" s="34">
        <f>S276-ROUND(S276/2,0)</f>
        <v>4744</v>
      </c>
      <c r="F276" s="34">
        <f>ROUND(T276/2,0)</f>
        <v>2491</v>
      </c>
      <c r="G276" s="36">
        <f>T276-F276</f>
        <v>2490</v>
      </c>
      <c r="H276" s="34">
        <f>V276-I276</f>
        <v>1959</v>
      </c>
      <c r="I276" s="35">
        <f>ROUND(V276*9831/(9831+33261),0)</f>
        <v>579</v>
      </c>
      <c r="J276" s="19">
        <v>767</v>
      </c>
      <c r="K276" s="19">
        <v>31</v>
      </c>
      <c r="O276" s="9">
        <v>1996</v>
      </c>
      <c r="P276" s="20" t="s">
        <v>1582</v>
      </c>
      <c r="Q276" s="19">
        <v>21277</v>
      </c>
      <c r="R276" s="34">
        <v>3471</v>
      </c>
      <c r="S276" s="34">
        <v>9489</v>
      </c>
      <c r="T276" s="34">
        <v>4981</v>
      </c>
      <c r="U276" s="36"/>
      <c r="V276" s="34">
        <v>2538</v>
      </c>
      <c r="W276" s="36"/>
      <c r="X276" s="19">
        <v>767</v>
      </c>
      <c r="Y276" s="19">
        <v>31</v>
      </c>
      <c r="AC276" s="9">
        <v>2006</v>
      </c>
      <c r="AD276" s="9" t="s">
        <v>1588</v>
      </c>
      <c r="AE276" s="9">
        <v>20138</v>
      </c>
      <c r="AF276" s="9">
        <v>2390</v>
      </c>
      <c r="AG276" s="9">
        <v>3499</v>
      </c>
      <c r="AH276" s="9">
        <v>5206</v>
      </c>
      <c r="AI276" s="9">
        <v>5960</v>
      </c>
      <c r="AJ276" s="9">
        <v>1936</v>
      </c>
      <c r="AK276" s="9">
        <v>1046</v>
      </c>
      <c r="AL276" s="9">
        <v>96</v>
      </c>
      <c r="AM276" s="9">
        <v>5</v>
      </c>
    </row>
    <row r="277" spans="1:39" x14ac:dyDescent="0.2">
      <c r="A277" s="9">
        <v>1996</v>
      </c>
      <c r="B277" s="20" t="s">
        <v>1583</v>
      </c>
      <c r="C277" s="19">
        <v>18672</v>
      </c>
      <c r="D277" s="34">
        <f>R277+ROUND(S277/2,0)</f>
        <v>8354</v>
      </c>
      <c r="E277" s="34">
        <f>S277-ROUND(S277/2,0)</f>
        <v>4981</v>
      </c>
      <c r="F277" s="34">
        <f>ROUND(T277/2,0)</f>
        <v>1886</v>
      </c>
      <c r="G277" s="36">
        <f>T277-F277</f>
        <v>1886</v>
      </c>
      <c r="H277" s="34">
        <f>V277-I277</f>
        <v>935</v>
      </c>
      <c r="I277" s="35">
        <f>ROUND(V277*9831/(9831+33261),0)</f>
        <v>276</v>
      </c>
      <c r="J277" s="19">
        <v>337</v>
      </c>
      <c r="K277" s="19">
        <v>17</v>
      </c>
      <c r="O277" s="9">
        <v>1996</v>
      </c>
      <c r="P277" s="20" t="s">
        <v>1583</v>
      </c>
      <c r="Q277" s="19">
        <v>18672</v>
      </c>
      <c r="R277" s="34">
        <v>3373</v>
      </c>
      <c r="S277" s="34">
        <v>9962</v>
      </c>
      <c r="T277" s="34">
        <v>3772</v>
      </c>
      <c r="U277" s="36"/>
      <c r="V277" s="34">
        <v>1211</v>
      </c>
      <c r="W277" s="36"/>
      <c r="X277" s="19">
        <v>337</v>
      </c>
      <c r="Y277" s="19">
        <v>17</v>
      </c>
      <c r="AC277" s="9">
        <v>2007</v>
      </c>
      <c r="AD277" s="9" t="s">
        <v>1588</v>
      </c>
      <c r="AE277" s="9">
        <v>22451</v>
      </c>
      <c r="AF277" s="9">
        <v>2152</v>
      </c>
      <c r="AG277" s="9">
        <v>3587</v>
      </c>
      <c r="AH277" s="9">
        <v>5762</v>
      </c>
      <c r="AI277" s="9">
        <v>7316</v>
      </c>
      <c r="AJ277" s="9">
        <v>2175</v>
      </c>
      <c r="AK277" s="9">
        <v>1326</v>
      </c>
      <c r="AL277" s="9">
        <v>133</v>
      </c>
    </row>
    <row r="278" spans="1:39" x14ac:dyDescent="0.2">
      <c r="A278" s="9">
        <v>1996</v>
      </c>
      <c r="B278" s="20" t="s">
        <v>1584</v>
      </c>
      <c r="C278" s="19">
        <v>17354</v>
      </c>
      <c r="D278" s="34">
        <f>R278+ROUND(S278/2,0)</f>
        <v>5070</v>
      </c>
      <c r="E278" s="34">
        <f>S278-ROUND(S278/2,0)</f>
        <v>3179</v>
      </c>
      <c r="F278" s="34">
        <f>ROUND(T278/2,0)</f>
        <v>2085</v>
      </c>
      <c r="G278" s="35">
        <f>T278-F278</f>
        <v>2085</v>
      </c>
      <c r="H278" s="34">
        <f>V278-I278</f>
        <v>2782</v>
      </c>
      <c r="I278" s="35">
        <f>ROUND(V278*9831/(9831+33261),0)</f>
        <v>822</v>
      </c>
      <c r="J278" s="19">
        <v>1305</v>
      </c>
      <c r="K278" s="19">
        <v>26</v>
      </c>
      <c r="O278" s="9">
        <v>1996</v>
      </c>
      <c r="P278" s="20" t="s">
        <v>1584</v>
      </c>
      <c r="Q278" s="19">
        <v>17354</v>
      </c>
      <c r="R278" s="34">
        <v>1890</v>
      </c>
      <c r="S278" s="34">
        <v>6359</v>
      </c>
      <c r="T278" s="34">
        <v>4170</v>
      </c>
      <c r="U278" s="36"/>
      <c r="V278" s="34">
        <v>3604</v>
      </c>
      <c r="W278" s="36"/>
      <c r="X278" s="19">
        <v>1305</v>
      </c>
      <c r="Y278" s="19">
        <v>26</v>
      </c>
      <c r="AC278" s="9">
        <v>1996</v>
      </c>
      <c r="AD278" s="9" t="s">
        <v>1583</v>
      </c>
      <c r="AE278" s="9">
        <v>18672</v>
      </c>
      <c r="AF278" s="9">
        <v>8354</v>
      </c>
      <c r="AG278" s="9">
        <v>4981</v>
      </c>
      <c r="AH278" s="9">
        <v>1886</v>
      </c>
      <c r="AI278" s="9">
        <v>1886</v>
      </c>
      <c r="AJ278" s="9">
        <v>935</v>
      </c>
      <c r="AK278" s="9">
        <v>276</v>
      </c>
      <c r="AL278" s="9">
        <v>337</v>
      </c>
      <c r="AM278" s="9">
        <v>17</v>
      </c>
    </row>
    <row r="279" spans="1:39" x14ac:dyDescent="0.2">
      <c r="A279" s="9">
        <v>1996</v>
      </c>
      <c r="B279" s="20" t="s">
        <v>1585</v>
      </c>
      <c r="C279" s="19">
        <v>9556</v>
      </c>
      <c r="D279" s="34">
        <f>R279+ROUND(S279/2,0)</f>
        <v>4155</v>
      </c>
      <c r="E279" s="34">
        <f>S279-ROUND(S279/2,0)</f>
        <v>2834</v>
      </c>
      <c r="F279" s="34">
        <f>ROUND(T279/2,0)</f>
        <v>787</v>
      </c>
      <c r="G279" s="36">
        <f>T279-F279</f>
        <v>786</v>
      </c>
      <c r="H279" s="34">
        <f>V279-I279</f>
        <v>506</v>
      </c>
      <c r="I279" s="35">
        <f>ROUND(V279*9831/(9831+33261),0)</f>
        <v>149</v>
      </c>
      <c r="J279" s="19">
        <v>329</v>
      </c>
      <c r="K279" s="19">
        <v>10</v>
      </c>
      <c r="O279" s="9">
        <v>1996</v>
      </c>
      <c r="P279" s="20" t="s">
        <v>1585</v>
      </c>
      <c r="Q279" s="19">
        <v>9556</v>
      </c>
      <c r="R279" s="34">
        <v>1321</v>
      </c>
      <c r="S279" s="34">
        <v>5668</v>
      </c>
      <c r="T279" s="34">
        <v>1573</v>
      </c>
      <c r="U279" s="36"/>
      <c r="V279" s="34">
        <v>655</v>
      </c>
      <c r="W279" s="36"/>
      <c r="X279" s="19">
        <v>329</v>
      </c>
      <c r="Y279" s="19">
        <v>10</v>
      </c>
      <c r="AC279" s="9">
        <v>2000</v>
      </c>
      <c r="AD279" s="9" t="s">
        <v>1583</v>
      </c>
      <c r="AE279" s="9">
        <v>20224</v>
      </c>
      <c r="AF279" s="9">
        <v>6082</v>
      </c>
      <c r="AG279" s="9">
        <v>5259</v>
      </c>
      <c r="AH279" s="9">
        <v>3481</v>
      </c>
      <c r="AI279" s="9">
        <v>3481</v>
      </c>
      <c r="AJ279" s="9">
        <v>1193</v>
      </c>
      <c r="AK279" s="9">
        <v>352</v>
      </c>
      <c r="AL279" s="9">
        <v>376</v>
      </c>
    </row>
    <row r="280" spans="1:39" x14ac:dyDescent="0.2">
      <c r="A280" s="9">
        <v>1996</v>
      </c>
      <c r="B280" s="20" t="s">
        <v>1586</v>
      </c>
      <c r="C280" s="19">
        <v>12631</v>
      </c>
      <c r="D280" s="34">
        <f>R280+ROUND(S280/2,0)</f>
        <v>4912</v>
      </c>
      <c r="E280" s="34">
        <f>S280-ROUND(S280/2,0)</f>
        <v>3410</v>
      </c>
      <c r="F280" s="34">
        <f>ROUND(T280/2,0)</f>
        <v>1252</v>
      </c>
      <c r="G280" s="36">
        <f>T280-F280</f>
        <v>1252</v>
      </c>
      <c r="H280" s="34">
        <f>V280-I280</f>
        <v>1024</v>
      </c>
      <c r="I280" s="35">
        <f>ROUND(V280*9831/(9831+33261),0)</f>
        <v>303</v>
      </c>
      <c r="J280" s="19">
        <v>469</v>
      </c>
      <c r="K280" s="19">
        <v>9</v>
      </c>
      <c r="O280" s="9">
        <v>1996</v>
      </c>
      <c r="P280" s="20" t="s">
        <v>1586</v>
      </c>
      <c r="Q280" s="19">
        <v>12631</v>
      </c>
      <c r="R280" s="34">
        <v>1502</v>
      </c>
      <c r="S280" s="34">
        <v>6820</v>
      </c>
      <c r="T280" s="34">
        <v>2504</v>
      </c>
      <c r="U280" s="36"/>
      <c r="V280" s="34">
        <v>1327</v>
      </c>
      <c r="W280" s="36"/>
      <c r="X280" s="19">
        <v>469</v>
      </c>
      <c r="Y280" s="19">
        <v>9</v>
      </c>
      <c r="AC280" s="9">
        <v>2001</v>
      </c>
      <c r="AD280" s="9" t="s">
        <v>1583</v>
      </c>
      <c r="AE280" s="9">
        <v>20390</v>
      </c>
      <c r="AF280" s="9">
        <v>4381</v>
      </c>
      <c r="AG280" s="9">
        <v>5115</v>
      </c>
      <c r="AH280" s="9">
        <v>4225</v>
      </c>
      <c r="AI280" s="9">
        <v>4225</v>
      </c>
      <c r="AJ280" s="9">
        <v>1266</v>
      </c>
      <c r="AK280" s="9">
        <v>755</v>
      </c>
      <c r="AL280" s="9">
        <v>365</v>
      </c>
      <c r="AM280" s="9">
        <v>58</v>
      </c>
    </row>
    <row r="281" spans="1:39" x14ac:dyDescent="0.2">
      <c r="A281" s="9">
        <v>1996</v>
      </c>
      <c r="B281" s="20" t="s">
        <v>1587</v>
      </c>
      <c r="C281" s="19">
        <v>31028</v>
      </c>
      <c r="D281" s="34">
        <f>R281+ROUND(S281/2,0)</f>
        <v>12214</v>
      </c>
      <c r="E281" s="34">
        <f>S281-ROUND(S281/2,0)</f>
        <v>7085</v>
      </c>
      <c r="F281" s="34">
        <f>ROUND(T281/2,0)</f>
        <v>3925</v>
      </c>
      <c r="G281" s="35">
        <f>T281-F281</f>
        <v>3925</v>
      </c>
      <c r="H281" s="34">
        <f>V281-I281</f>
        <v>2219</v>
      </c>
      <c r="I281" s="35">
        <f>ROUND(V281*9831/(9831+33261),0)</f>
        <v>656</v>
      </c>
      <c r="J281" s="19">
        <v>996</v>
      </c>
      <c r="K281" s="19">
        <v>8</v>
      </c>
      <c r="O281" s="9">
        <v>1996</v>
      </c>
      <c r="P281" s="20" t="s">
        <v>1587</v>
      </c>
      <c r="Q281" s="19">
        <v>31028</v>
      </c>
      <c r="R281" s="34">
        <v>5129</v>
      </c>
      <c r="S281" s="34">
        <v>14170</v>
      </c>
      <c r="T281" s="34">
        <v>7850</v>
      </c>
      <c r="U281" s="36"/>
      <c r="V281" s="34">
        <v>2875</v>
      </c>
      <c r="W281" s="36"/>
      <c r="X281" s="19">
        <v>996</v>
      </c>
      <c r="Y281" s="19">
        <v>8</v>
      </c>
      <c r="AC281" s="9">
        <v>2002</v>
      </c>
      <c r="AD281" s="9" t="s">
        <v>1583</v>
      </c>
      <c r="AE281" s="9">
        <v>16987</v>
      </c>
      <c r="AF281" s="9">
        <v>2966</v>
      </c>
      <c r="AG281" s="9">
        <v>4017</v>
      </c>
      <c r="AH281" s="9">
        <v>3933</v>
      </c>
      <c r="AI281" s="9">
        <v>3933</v>
      </c>
      <c r="AJ281" s="9">
        <v>1252</v>
      </c>
      <c r="AK281" s="9">
        <v>518</v>
      </c>
      <c r="AL281" s="9">
        <v>368</v>
      </c>
    </row>
    <row r="282" spans="1:39" x14ac:dyDescent="0.2">
      <c r="A282" s="9">
        <v>1996</v>
      </c>
      <c r="B282" s="20" t="s">
        <v>1588</v>
      </c>
      <c r="C282" s="19">
        <v>28791</v>
      </c>
      <c r="D282" s="34">
        <f>R282+ROUND(S282/2,0)</f>
        <v>12271</v>
      </c>
      <c r="E282" s="34">
        <f>S282-ROUND(S282/2,0)</f>
        <v>8089</v>
      </c>
      <c r="F282" s="34">
        <f>ROUND(T282/2,0)</f>
        <v>2773</v>
      </c>
      <c r="G282" s="36">
        <f>T282-F282</f>
        <v>2772</v>
      </c>
      <c r="H282" s="34">
        <f>V282-I282</f>
        <v>1586</v>
      </c>
      <c r="I282" s="35">
        <f>ROUND(V282*9831/(9831+33261),0)</f>
        <v>469</v>
      </c>
      <c r="J282" s="19">
        <v>831</v>
      </c>
      <c r="K282" s="20"/>
      <c r="O282" s="9">
        <v>1996</v>
      </c>
      <c r="P282" s="20" t="s">
        <v>1588</v>
      </c>
      <c r="Q282" s="19">
        <v>28791</v>
      </c>
      <c r="R282" s="34">
        <v>4182</v>
      </c>
      <c r="S282" s="34">
        <v>16178</v>
      </c>
      <c r="T282" s="34">
        <v>5545</v>
      </c>
      <c r="U282" s="36"/>
      <c r="V282" s="34">
        <v>2055</v>
      </c>
      <c r="W282" s="36"/>
      <c r="X282" s="19">
        <v>831</v>
      </c>
      <c r="Y282" s="20"/>
      <c r="AC282" s="9">
        <v>2003</v>
      </c>
      <c r="AD282" s="9" t="s">
        <v>1583</v>
      </c>
      <c r="AE282" s="9">
        <v>16373</v>
      </c>
      <c r="AF282" s="9">
        <v>2281</v>
      </c>
      <c r="AG282" s="9">
        <v>3877</v>
      </c>
      <c r="AH282" s="9">
        <v>3909</v>
      </c>
      <c r="AI282" s="9">
        <v>3908</v>
      </c>
      <c r="AJ282" s="9">
        <v>1436</v>
      </c>
      <c r="AK282" s="9">
        <v>529</v>
      </c>
      <c r="AL282" s="9">
        <v>428</v>
      </c>
      <c r="AM282" s="9">
        <v>5</v>
      </c>
    </row>
    <row r="283" spans="1:39" x14ac:dyDescent="0.2">
      <c r="A283" s="9">
        <v>1996</v>
      </c>
      <c r="B283" s="20" t="s">
        <v>1589</v>
      </c>
      <c r="C283" s="19">
        <v>29875</v>
      </c>
      <c r="D283" s="34">
        <f>R283+ROUND(S283/2,0)</f>
        <v>11185</v>
      </c>
      <c r="E283" s="34">
        <f>S283-ROUND(S283/2,0)</f>
        <v>6416</v>
      </c>
      <c r="F283" s="34">
        <f>ROUND(T283/2,0)</f>
        <v>4783</v>
      </c>
      <c r="G283" s="36">
        <f>T283-F283</f>
        <v>4782</v>
      </c>
      <c r="H283" s="34">
        <f>V283-I283</f>
        <v>1664</v>
      </c>
      <c r="I283" s="35">
        <f>ROUND(V283*9831/(9831+33261),0)</f>
        <v>492</v>
      </c>
      <c r="J283" s="19">
        <v>552</v>
      </c>
      <c r="K283" s="19">
        <v>1</v>
      </c>
      <c r="O283" s="9">
        <v>1996</v>
      </c>
      <c r="P283" s="20" t="s">
        <v>1589</v>
      </c>
      <c r="Q283" s="19">
        <v>29875</v>
      </c>
      <c r="R283" s="34">
        <v>4768</v>
      </c>
      <c r="S283" s="34">
        <v>12833</v>
      </c>
      <c r="T283" s="34">
        <v>9565</v>
      </c>
      <c r="U283" s="36"/>
      <c r="V283" s="34">
        <v>2156</v>
      </c>
      <c r="W283" s="36"/>
      <c r="X283" s="19">
        <v>552</v>
      </c>
      <c r="Y283" s="19">
        <v>1</v>
      </c>
      <c r="AC283" s="9">
        <v>2004</v>
      </c>
      <c r="AD283" s="9" t="s">
        <v>1583</v>
      </c>
      <c r="AE283" s="9">
        <v>14966</v>
      </c>
      <c r="AF283" s="9">
        <v>1737</v>
      </c>
      <c r="AG283" s="9">
        <v>3280</v>
      </c>
      <c r="AH283" s="9">
        <v>4209</v>
      </c>
      <c r="AI283" s="9">
        <v>3192</v>
      </c>
      <c r="AJ283" s="9">
        <v>1502</v>
      </c>
      <c r="AK283" s="9">
        <v>604</v>
      </c>
      <c r="AL283" s="9">
        <v>442</v>
      </c>
    </row>
    <row r="284" spans="1:39" x14ac:dyDescent="0.2">
      <c r="A284" s="9">
        <v>1996</v>
      </c>
      <c r="B284" s="20" t="s">
        <v>1590</v>
      </c>
      <c r="C284" s="19">
        <v>21893</v>
      </c>
      <c r="D284" s="34">
        <f>R284+ROUND(S284/2,0)</f>
        <v>9530</v>
      </c>
      <c r="E284" s="34">
        <f>S284-ROUND(S284/2,0)</f>
        <v>5627</v>
      </c>
      <c r="F284" s="34">
        <f>ROUND(T284/2,0)</f>
        <v>2064</v>
      </c>
      <c r="G284" s="36">
        <f>T284-F284</f>
        <v>2064</v>
      </c>
      <c r="H284" s="34">
        <f>V284-I284</f>
        <v>1522</v>
      </c>
      <c r="I284" s="35">
        <f>ROUND(V284*9831/(9831+33261),0)</f>
        <v>450</v>
      </c>
      <c r="J284" s="19">
        <v>621</v>
      </c>
      <c r="K284" s="19">
        <v>15</v>
      </c>
      <c r="O284" s="9">
        <v>1996</v>
      </c>
      <c r="P284" s="20" t="s">
        <v>1590</v>
      </c>
      <c r="Q284" s="19">
        <v>21893</v>
      </c>
      <c r="R284" s="34">
        <v>3903</v>
      </c>
      <c r="S284" s="34">
        <v>11254</v>
      </c>
      <c r="T284" s="34">
        <v>4128</v>
      </c>
      <c r="U284" s="36"/>
      <c r="V284" s="34">
        <v>1972</v>
      </c>
      <c r="W284" s="36"/>
      <c r="X284" s="19">
        <v>621</v>
      </c>
      <c r="Y284" s="19">
        <v>15</v>
      </c>
      <c r="AC284" s="9">
        <v>2005</v>
      </c>
      <c r="AD284" s="9" t="s">
        <v>1583</v>
      </c>
      <c r="AE284" s="9">
        <v>15254</v>
      </c>
      <c r="AF284" s="9">
        <v>1971</v>
      </c>
      <c r="AG284" s="9">
        <v>3068</v>
      </c>
      <c r="AH284" s="9">
        <v>3630</v>
      </c>
      <c r="AI284" s="9">
        <v>3787</v>
      </c>
      <c r="AJ284" s="9">
        <v>1540</v>
      </c>
      <c r="AK284" s="9">
        <v>748</v>
      </c>
      <c r="AL284" s="9">
        <v>487</v>
      </c>
      <c r="AM284" s="9">
        <v>23</v>
      </c>
    </row>
    <row r="285" spans="1:39" x14ac:dyDescent="0.2">
      <c r="A285" s="9">
        <v>1996</v>
      </c>
      <c r="B285" s="20" t="s">
        <v>1591</v>
      </c>
      <c r="C285" s="19">
        <v>26593</v>
      </c>
      <c r="D285" s="34">
        <f>R285+ROUND(S285/2,0)</f>
        <v>11375</v>
      </c>
      <c r="E285" s="34">
        <f>S285-ROUND(S285/2,0)</f>
        <v>6044</v>
      </c>
      <c r="F285" s="34">
        <f>ROUND(T285/2,0)</f>
        <v>3131</v>
      </c>
      <c r="G285" s="35">
        <f>T285-F285</f>
        <v>3131</v>
      </c>
      <c r="H285" s="34">
        <f>V285-I285</f>
        <v>1645</v>
      </c>
      <c r="I285" s="35">
        <f>ROUND(V285*9831/(9831+33261),0)</f>
        <v>486</v>
      </c>
      <c r="J285" s="19">
        <v>741</v>
      </c>
      <c r="K285" s="19">
        <v>40</v>
      </c>
      <c r="O285" s="9">
        <v>1996</v>
      </c>
      <c r="P285" s="20" t="s">
        <v>1591</v>
      </c>
      <c r="Q285" s="19">
        <v>26593</v>
      </c>
      <c r="R285" s="34">
        <v>5331</v>
      </c>
      <c r="S285" s="34">
        <v>12088</v>
      </c>
      <c r="T285" s="34">
        <v>6262</v>
      </c>
      <c r="U285" s="36"/>
      <c r="V285" s="34">
        <v>2131</v>
      </c>
      <c r="W285" s="36"/>
      <c r="X285" s="19">
        <v>741</v>
      </c>
      <c r="Y285" s="19">
        <v>40</v>
      </c>
      <c r="AC285" s="9">
        <v>2006</v>
      </c>
      <c r="AD285" s="9" t="s">
        <v>1583</v>
      </c>
      <c r="AE285" s="9">
        <v>15356</v>
      </c>
      <c r="AF285" s="9">
        <v>1740</v>
      </c>
      <c r="AG285" s="9">
        <v>2890</v>
      </c>
      <c r="AH285" s="9">
        <v>3411</v>
      </c>
      <c r="AI285" s="9">
        <v>4278</v>
      </c>
      <c r="AJ285" s="9">
        <v>1642</v>
      </c>
      <c r="AK285" s="9">
        <v>853</v>
      </c>
      <c r="AL285" s="9">
        <v>525</v>
      </c>
      <c r="AM285" s="9">
        <v>17</v>
      </c>
    </row>
    <row r="286" spans="1:39" x14ac:dyDescent="0.2">
      <c r="A286" s="9">
        <v>1996</v>
      </c>
      <c r="B286" s="20" t="s">
        <v>1592</v>
      </c>
      <c r="C286" s="19">
        <v>13753</v>
      </c>
      <c r="D286" s="34">
        <f>R286+ROUND(S286/2,0)</f>
        <v>5500</v>
      </c>
      <c r="E286" s="34">
        <f>S286-ROUND(S286/2,0)</f>
        <v>3842</v>
      </c>
      <c r="F286" s="34">
        <f>ROUND(T286/2,0)</f>
        <v>1336</v>
      </c>
      <c r="G286" s="35">
        <f>T286-F286</f>
        <v>1336</v>
      </c>
      <c r="H286" s="34">
        <f>V286-I286</f>
        <v>960</v>
      </c>
      <c r="I286" s="35">
        <f>ROUND(V286*9831/(9831+33261),0)</f>
        <v>284</v>
      </c>
      <c r="J286" s="19">
        <v>484</v>
      </c>
      <c r="K286" s="19">
        <v>11</v>
      </c>
      <c r="O286" s="9">
        <v>1996</v>
      </c>
      <c r="P286" s="20" t="s">
        <v>1592</v>
      </c>
      <c r="Q286" s="19">
        <v>13753</v>
      </c>
      <c r="R286" s="34">
        <v>1658</v>
      </c>
      <c r="S286" s="34">
        <v>7684</v>
      </c>
      <c r="T286" s="34">
        <v>2672</v>
      </c>
      <c r="U286" s="36"/>
      <c r="V286" s="34">
        <v>1244</v>
      </c>
      <c r="W286" s="36"/>
      <c r="X286" s="19">
        <v>484</v>
      </c>
      <c r="Y286" s="19">
        <v>11</v>
      </c>
      <c r="AC286" s="9">
        <v>2007</v>
      </c>
      <c r="AD286" s="9" t="s">
        <v>1583</v>
      </c>
      <c r="AE286" s="9">
        <v>15243</v>
      </c>
      <c r="AF286" s="9">
        <v>1049</v>
      </c>
      <c r="AG286" s="9">
        <v>2444</v>
      </c>
      <c r="AH286" s="9">
        <v>3449</v>
      </c>
      <c r="AI286" s="9">
        <v>4927</v>
      </c>
      <c r="AJ286" s="9">
        <v>1800</v>
      </c>
      <c r="AK286" s="9">
        <v>1033</v>
      </c>
      <c r="AL286" s="9">
        <v>540</v>
      </c>
      <c r="AM286" s="9">
        <v>1</v>
      </c>
    </row>
    <row r="287" spans="1:39" x14ac:dyDescent="0.2">
      <c r="A287" s="9">
        <v>1996</v>
      </c>
      <c r="B287" s="20" t="s">
        <v>1593</v>
      </c>
      <c r="C287" s="19">
        <v>2380</v>
      </c>
      <c r="D287" s="34">
        <f>R287+ROUND(S287/2,0)</f>
        <v>654</v>
      </c>
      <c r="E287" s="34">
        <f>S287-ROUND(S287/2,0)</f>
        <v>472</v>
      </c>
      <c r="F287" s="34">
        <f>ROUND(T287/2,0)</f>
        <v>365</v>
      </c>
      <c r="G287" s="36">
        <f>T287-F287</f>
        <v>365</v>
      </c>
      <c r="H287" s="34">
        <f>V287-I287</f>
        <v>264</v>
      </c>
      <c r="I287" s="35">
        <f>ROUND(V287*9831/(9831+33261),0)</f>
        <v>78</v>
      </c>
      <c r="J287" s="19">
        <v>157</v>
      </c>
      <c r="K287" s="19">
        <v>25</v>
      </c>
      <c r="O287" s="9">
        <v>1996</v>
      </c>
      <c r="P287" s="20" t="s">
        <v>1593</v>
      </c>
      <c r="Q287" s="19">
        <v>2380</v>
      </c>
      <c r="R287" s="34">
        <v>181</v>
      </c>
      <c r="S287" s="34">
        <v>945</v>
      </c>
      <c r="T287" s="34">
        <v>730</v>
      </c>
      <c r="U287" s="36"/>
      <c r="V287" s="34">
        <v>342</v>
      </c>
      <c r="W287" s="36"/>
      <c r="X287" s="19">
        <v>157</v>
      </c>
      <c r="Y287" s="19">
        <v>25</v>
      </c>
      <c r="AC287" s="9">
        <v>1996</v>
      </c>
      <c r="AD287" s="9" t="s">
        <v>1593</v>
      </c>
      <c r="AE287" s="9">
        <v>2380</v>
      </c>
      <c r="AF287" s="9">
        <v>654</v>
      </c>
      <c r="AG287" s="9">
        <v>472</v>
      </c>
      <c r="AH287" s="9">
        <v>365</v>
      </c>
      <c r="AI287" s="9">
        <v>365</v>
      </c>
      <c r="AJ287" s="9">
        <v>264</v>
      </c>
      <c r="AK287" s="9">
        <v>78</v>
      </c>
      <c r="AL287" s="9">
        <v>157</v>
      </c>
      <c r="AM287" s="9">
        <v>25</v>
      </c>
    </row>
    <row r="288" spans="1:39" x14ac:dyDescent="0.2">
      <c r="A288" s="9">
        <v>1996</v>
      </c>
      <c r="B288" s="20" t="s">
        <v>1576</v>
      </c>
      <c r="C288" s="19">
        <v>25185</v>
      </c>
      <c r="D288" s="34">
        <f>R288+ROUND(S288/2,0)</f>
        <v>10338</v>
      </c>
      <c r="E288" s="34">
        <f>S288-ROUND(S288/2,0)</f>
        <v>5063</v>
      </c>
      <c r="F288" s="34">
        <f>ROUND(T288/2,0)</f>
        <v>2841</v>
      </c>
      <c r="G288" s="35">
        <f>T288-F288</f>
        <v>2841</v>
      </c>
      <c r="H288" s="34">
        <f>V288-I288</f>
        <v>2438</v>
      </c>
      <c r="I288" s="35">
        <f>ROUND(V288*9831/(9831+33261),0)</f>
        <v>721</v>
      </c>
      <c r="J288" s="19">
        <v>928</v>
      </c>
      <c r="K288" s="19">
        <v>15</v>
      </c>
      <c r="O288" s="9">
        <v>1996</v>
      </c>
      <c r="P288" s="20" t="s">
        <v>1576</v>
      </c>
      <c r="Q288" s="19">
        <v>25185</v>
      </c>
      <c r="R288" s="34">
        <v>5274</v>
      </c>
      <c r="S288" s="34">
        <v>10127</v>
      </c>
      <c r="T288" s="34">
        <v>5682</v>
      </c>
      <c r="U288" s="36"/>
      <c r="V288" s="34">
        <v>3159</v>
      </c>
      <c r="W288" s="36"/>
      <c r="X288" s="19">
        <v>928</v>
      </c>
      <c r="Y288" s="19">
        <v>15</v>
      </c>
      <c r="AC288" s="9">
        <v>2000</v>
      </c>
      <c r="AD288" s="9" t="s">
        <v>1593</v>
      </c>
      <c r="AE288" s="9">
        <v>2396</v>
      </c>
      <c r="AF288" s="9">
        <v>451</v>
      </c>
      <c r="AG288" s="9">
        <v>384</v>
      </c>
      <c r="AH288" s="9">
        <v>541</v>
      </c>
      <c r="AI288" s="9">
        <v>541</v>
      </c>
      <c r="AJ288" s="9">
        <v>288</v>
      </c>
      <c r="AK288" s="9">
        <v>85</v>
      </c>
      <c r="AL288" s="9">
        <v>103</v>
      </c>
      <c r="AM288" s="9">
        <v>3</v>
      </c>
    </row>
    <row r="289" spans="1:39" x14ac:dyDescent="0.2">
      <c r="A289" s="9">
        <v>1996</v>
      </c>
      <c r="B289" s="20" t="s">
        <v>1595</v>
      </c>
      <c r="C289" s="19">
        <v>9540</v>
      </c>
      <c r="D289" s="34">
        <f>R289+ROUND(S289/2,0)</f>
        <v>3575</v>
      </c>
      <c r="E289" s="34">
        <f>S289-ROUND(S289/2,0)</f>
        <v>2174</v>
      </c>
      <c r="F289" s="34">
        <f>ROUND(T289/2,0)</f>
        <v>1086</v>
      </c>
      <c r="G289" s="36">
        <f>T289-F289</f>
        <v>1085</v>
      </c>
      <c r="H289" s="34">
        <f>V289-I289</f>
        <v>949</v>
      </c>
      <c r="I289" s="36">
        <f>ROUND(V289*9831/(9831+33261),0)</f>
        <v>280</v>
      </c>
      <c r="J289" s="19">
        <v>384</v>
      </c>
      <c r="K289" s="19">
        <v>7</v>
      </c>
      <c r="O289" s="9">
        <v>1996</v>
      </c>
      <c r="P289" s="20" t="s">
        <v>1595</v>
      </c>
      <c r="Q289" s="19">
        <v>9540</v>
      </c>
      <c r="R289" s="34">
        <v>1401</v>
      </c>
      <c r="S289" s="34">
        <v>4348</v>
      </c>
      <c r="T289" s="34">
        <v>2171</v>
      </c>
      <c r="U289" s="36"/>
      <c r="V289" s="34">
        <v>1229</v>
      </c>
      <c r="W289" s="36"/>
      <c r="X289" s="19">
        <v>384</v>
      </c>
      <c r="Y289" s="19">
        <v>7</v>
      </c>
      <c r="AC289" s="9">
        <v>2001</v>
      </c>
      <c r="AD289" s="9" t="s">
        <v>1593</v>
      </c>
      <c r="AE289" s="9">
        <v>2635</v>
      </c>
      <c r="AF289" s="9">
        <v>608</v>
      </c>
      <c r="AG289" s="9">
        <v>494</v>
      </c>
      <c r="AH289" s="9">
        <v>576</v>
      </c>
      <c r="AI289" s="9">
        <v>576</v>
      </c>
      <c r="AJ289" s="9">
        <v>252</v>
      </c>
      <c r="AK289" s="9">
        <v>93</v>
      </c>
      <c r="AL289" s="9">
        <v>31</v>
      </c>
    </row>
    <row r="290" spans="1:39" x14ac:dyDescent="0.2">
      <c r="A290" s="9">
        <v>1996</v>
      </c>
      <c r="B290" s="20" t="s">
        <v>1572</v>
      </c>
      <c r="C290" s="19">
        <v>12564</v>
      </c>
      <c r="D290" s="34">
        <f>R290+ROUND(S290/2,0)</f>
        <v>4898</v>
      </c>
      <c r="E290" s="34">
        <f>S290-ROUND(S290/2,0)</f>
        <v>3442</v>
      </c>
      <c r="F290" s="34">
        <f>ROUND(T290/2,0)</f>
        <v>1367</v>
      </c>
      <c r="G290" s="35">
        <f>T290-F290</f>
        <v>1366</v>
      </c>
      <c r="H290" s="34">
        <f>V290-I290</f>
        <v>892</v>
      </c>
      <c r="I290" s="35">
        <f>ROUND(V290*9831/(9831+33261),0)</f>
        <v>264</v>
      </c>
      <c r="J290" s="19">
        <v>318</v>
      </c>
      <c r="K290" s="19">
        <v>17</v>
      </c>
      <c r="O290" s="9">
        <v>1996</v>
      </c>
      <c r="P290" s="20" t="s">
        <v>1572</v>
      </c>
      <c r="Q290" s="19">
        <v>12564</v>
      </c>
      <c r="R290" s="34">
        <v>1456</v>
      </c>
      <c r="S290" s="34">
        <v>6884</v>
      </c>
      <c r="T290" s="34">
        <v>2733</v>
      </c>
      <c r="U290" s="36"/>
      <c r="V290" s="34">
        <v>1156</v>
      </c>
      <c r="W290" s="36"/>
      <c r="X290" s="19">
        <v>318</v>
      </c>
      <c r="Y290" s="19">
        <v>17</v>
      </c>
      <c r="AC290" s="9">
        <v>2002</v>
      </c>
      <c r="AD290" s="9" t="s">
        <v>1593</v>
      </c>
      <c r="AE290" s="9">
        <v>2183</v>
      </c>
      <c r="AF290" s="9">
        <v>409</v>
      </c>
      <c r="AG290" s="9">
        <v>325</v>
      </c>
      <c r="AH290" s="9">
        <v>514</v>
      </c>
      <c r="AI290" s="9">
        <v>514</v>
      </c>
      <c r="AJ290" s="9">
        <v>288</v>
      </c>
      <c r="AK290" s="9">
        <v>91</v>
      </c>
      <c r="AL290" s="9">
        <v>42</v>
      </c>
    </row>
    <row r="291" spans="1:39" x14ac:dyDescent="0.2">
      <c r="A291" s="9">
        <v>1996</v>
      </c>
      <c r="B291" s="20" t="s">
        <v>1596</v>
      </c>
      <c r="C291" s="19">
        <v>1071</v>
      </c>
      <c r="D291" s="34">
        <f>R291+ROUND(S291/2,0)</f>
        <v>610</v>
      </c>
      <c r="E291" s="34">
        <f>S291-ROUND(S291/2,0)</f>
        <v>220</v>
      </c>
      <c r="F291" s="34">
        <f>ROUND(T291/2,0)</f>
        <v>101</v>
      </c>
      <c r="G291" s="36">
        <f>T291-F291</f>
        <v>100</v>
      </c>
      <c r="H291" s="34">
        <f>V291-I291</f>
        <v>27</v>
      </c>
      <c r="I291" s="36">
        <f>ROUND(V291*9831/(9831+33261),0)</f>
        <v>8</v>
      </c>
      <c r="J291" s="19">
        <v>5</v>
      </c>
      <c r="K291" s="20"/>
      <c r="O291" s="9">
        <v>1996</v>
      </c>
      <c r="P291" s="20" t="s">
        <v>1596</v>
      </c>
      <c r="Q291" s="19">
        <v>1071</v>
      </c>
      <c r="R291" s="34">
        <v>390</v>
      </c>
      <c r="S291" s="34">
        <v>440</v>
      </c>
      <c r="T291" s="34">
        <v>201</v>
      </c>
      <c r="U291" s="36"/>
      <c r="V291" s="34">
        <v>35</v>
      </c>
      <c r="W291" s="36"/>
      <c r="X291" s="19">
        <v>5</v>
      </c>
      <c r="Y291" s="20"/>
      <c r="AC291" s="9">
        <v>2003</v>
      </c>
      <c r="AD291" s="9" t="s">
        <v>1593</v>
      </c>
      <c r="AE291" s="9">
        <v>2225</v>
      </c>
      <c r="AF291" s="9">
        <v>366</v>
      </c>
      <c r="AG291" s="9">
        <v>305</v>
      </c>
      <c r="AH291" s="9">
        <v>523</v>
      </c>
      <c r="AI291" s="9">
        <v>522</v>
      </c>
      <c r="AJ291" s="9">
        <v>345</v>
      </c>
      <c r="AK291" s="9">
        <v>116</v>
      </c>
      <c r="AL291" s="9">
        <v>48</v>
      </c>
    </row>
    <row r="292" spans="1:39" x14ac:dyDescent="0.2">
      <c r="A292" s="9">
        <v>1996</v>
      </c>
      <c r="B292" s="20" t="s">
        <v>1599</v>
      </c>
      <c r="C292" s="19">
        <v>13236</v>
      </c>
      <c r="D292" s="34">
        <f>R292+ROUND(S292/2,0)</f>
        <v>4643</v>
      </c>
      <c r="E292" s="34">
        <f>S292-ROUND(S292/2,0)</f>
        <v>2863</v>
      </c>
      <c r="F292" s="34">
        <f>ROUND(T292/2,0)</f>
        <v>1688</v>
      </c>
      <c r="G292" s="36">
        <f>T292-F292</f>
        <v>1688</v>
      </c>
      <c r="H292" s="34">
        <f>V292-I292</f>
        <v>1415</v>
      </c>
      <c r="I292" s="36">
        <f>ROUND(V292*9831/(9831+33261),0)</f>
        <v>418</v>
      </c>
      <c r="J292" s="19">
        <v>521</v>
      </c>
      <c r="K292" s="20"/>
      <c r="O292" s="9">
        <v>1996</v>
      </c>
      <c r="P292" s="20" t="s">
        <v>1599</v>
      </c>
      <c r="Q292" s="19">
        <v>13236</v>
      </c>
      <c r="R292" s="34">
        <v>1780</v>
      </c>
      <c r="S292" s="34">
        <v>5726</v>
      </c>
      <c r="T292" s="34">
        <v>3376</v>
      </c>
      <c r="U292" s="36"/>
      <c r="V292" s="34">
        <v>1833</v>
      </c>
      <c r="W292" s="36"/>
      <c r="X292" s="19">
        <v>521</v>
      </c>
      <c r="Y292" s="20"/>
      <c r="AC292" s="9">
        <v>2004</v>
      </c>
      <c r="AD292" s="9" t="s">
        <v>1593</v>
      </c>
      <c r="AE292" s="9">
        <v>2269</v>
      </c>
      <c r="AF292" s="9">
        <v>346</v>
      </c>
      <c r="AG292" s="9">
        <v>291</v>
      </c>
      <c r="AH292" s="9">
        <v>465</v>
      </c>
      <c r="AI292" s="9">
        <v>566</v>
      </c>
      <c r="AJ292" s="9">
        <v>402</v>
      </c>
      <c r="AK292" s="9">
        <v>126</v>
      </c>
      <c r="AL292" s="9">
        <v>73</v>
      </c>
    </row>
    <row r="293" spans="1:39" x14ac:dyDescent="0.2">
      <c r="A293" s="9">
        <v>1996</v>
      </c>
      <c r="B293" s="20" t="s">
        <v>1600</v>
      </c>
      <c r="C293" s="19">
        <v>8562</v>
      </c>
      <c r="D293" s="34">
        <f>R293+ROUND(S293/2,0)</f>
        <v>3181</v>
      </c>
      <c r="E293" s="34">
        <f>S293-ROUND(S293/2,0)</f>
        <v>2418</v>
      </c>
      <c r="F293" s="34">
        <f>ROUND(T293/2,0)</f>
        <v>996</v>
      </c>
      <c r="G293" s="36">
        <f>T293-F293</f>
        <v>995</v>
      </c>
      <c r="H293" s="34">
        <f>V293-I293</f>
        <v>533</v>
      </c>
      <c r="I293" s="35">
        <f>ROUND(V293*9831/(9831+33261),0)</f>
        <v>158</v>
      </c>
      <c r="J293" s="19">
        <v>279</v>
      </c>
      <c r="K293" s="19">
        <v>2</v>
      </c>
      <c r="O293" s="9">
        <v>1996</v>
      </c>
      <c r="P293" s="20" t="s">
        <v>1600</v>
      </c>
      <c r="Q293" s="19">
        <v>8562</v>
      </c>
      <c r="R293" s="34">
        <v>763</v>
      </c>
      <c r="S293" s="34">
        <v>4836</v>
      </c>
      <c r="T293" s="34">
        <v>1991</v>
      </c>
      <c r="U293" s="36"/>
      <c r="V293" s="34">
        <v>691</v>
      </c>
      <c r="W293" s="36"/>
      <c r="X293" s="19">
        <v>279</v>
      </c>
      <c r="Y293" s="19">
        <v>2</v>
      </c>
      <c r="AC293" s="9">
        <v>2005</v>
      </c>
      <c r="AD293" s="9" t="s">
        <v>1593</v>
      </c>
      <c r="AE293" s="9">
        <v>2262</v>
      </c>
      <c r="AF293" s="9">
        <v>332</v>
      </c>
      <c r="AG293" s="9">
        <v>338</v>
      </c>
      <c r="AH293" s="9">
        <v>421</v>
      </c>
      <c r="AI293" s="9">
        <v>568</v>
      </c>
      <c r="AJ293" s="9">
        <v>389</v>
      </c>
      <c r="AK293" s="9">
        <v>136</v>
      </c>
      <c r="AL293" s="9">
        <v>78</v>
      </c>
      <c r="AM293" s="9">
        <v>0</v>
      </c>
    </row>
    <row r="294" spans="1:39" x14ac:dyDescent="0.2">
      <c r="A294" s="9">
        <v>1996</v>
      </c>
      <c r="B294" s="20" t="s">
        <v>1601</v>
      </c>
      <c r="C294" s="19">
        <v>3160</v>
      </c>
      <c r="D294" s="34">
        <f>R294+ROUND(S294/2,0)</f>
        <v>1275</v>
      </c>
      <c r="E294" s="34">
        <f>S294-ROUND(S294/2,0)</f>
        <v>850</v>
      </c>
      <c r="F294" s="34">
        <f>ROUND(T294/2,0)</f>
        <v>374</v>
      </c>
      <c r="G294" s="36">
        <f>T294-F294</f>
        <v>373</v>
      </c>
      <c r="H294" s="34">
        <f>V294-I294</f>
        <v>172</v>
      </c>
      <c r="I294" s="36">
        <f>ROUND(V294*9831/(9831+33261),0)</f>
        <v>51</v>
      </c>
      <c r="J294" s="19">
        <v>56</v>
      </c>
      <c r="K294" s="19">
        <v>9</v>
      </c>
      <c r="O294" s="9">
        <v>1996</v>
      </c>
      <c r="P294" s="20" t="s">
        <v>1601</v>
      </c>
      <c r="Q294" s="19">
        <v>3160</v>
      </c>
      <c r="R294" s="34">
        <v>424</v>
      </c>
      <c r="S294" s="34">
        <v>1701</v>
      </c>
      <c r="T294" s="34">
        <v>747</v>
      </c>
      <c r="U294" s="36"/>
      <c r="V294" s="34">
        <v>223</v>
      </c>
      <c r="W294" s="36"/>
      <c r="X294" s="19">
        <v>56</v>
      </c>
      <c r="Y294" s="19">
        <v>9</v>
      </c>
      <c r="AC294" s="9">
        <v>2006</v>
      </c>
      <c r="AD294" s="9" t="s">
        <v>1593</v>
      </c>
      <c r="AE294" s="9">
        <v>2272</v>
      </c>
      <c r="AF294" s="9">
        <v>289</v>
      </c>
      <c r="AG294" s="9">
        <v>336</v>
      </c>
      <c r="AH294" s="9">
        <v>390</v>
      </c>
      <c r="AI294" s="9">
        <v>587</v>
      </c>
      <c r="AJ294" s="9">
        <v>419</v>
      </c>
      <c r="AK294" s="9">
        <v>163</v>
      </c>
      <c r="AL294" s="9">
        <v>88</v>
      </c>
      <c r="AM294" s="9">
        <v>0</v>
      </c>
    </row>
    <row r="295" spans="1:39" x14ac:dyDescent="0.2">
      <c r="A295" s="9">
        <v>1996</v>
      </c>
      <c r="B295" s="20" t="s">
        <v>1602</v>
      </c>
      <c r="C295" s="19">
        <v>2899</v>
      </c>
      <c r="D295" s="34">
        <f>R295+ROUND(S295/2,0)</f>
        <v>1083</v>
      </c>
      <c r="E295" s="34">
        <f>S295-ROUND(S295/2,0)</f>
        <v>839</v>
      </c>
      <c r="F295" s="34">
        <f>ROUND(T295/2,0)</f>
        <v>347</v>
      </c>
      <c r="G295" s="35">
        <f>T295-F295</f>
        <v>346</v>
      </c>
      <c r="H295" s="34">
        <f>V295-I295</f>
        <v>172</v>
      </c>
      <c r="I295" s="35">
        <f>ROUND(V295*9831/(9831+33261),0)</f>
        <v>51</v>
      </c>
      <c r="J295" s="19">
        <v>57</v>
      </c>
      <c r="K295" s="19">
        <v>4</v>
      </c>
      <c r="O295" s="9">
        <v>1996</v>
      </c>
      <c r="P295" s="20" t="s">
        <v>1602</v>
      </c>
      <c r="Q295" s="19">
        <v>2899</v>
      </c>
      <c r="R295" s="34">
        <v>243</v>
      </c>
      <c r="S295" s="34">
        <v>1679</v>
      </c>
      <c r="T295" s="34">
        <v>693</v>
      </c>
      <c r="U295" s="36"/>
      <c r="V295" s="34">
        <v>223</v>
      </c>
      <c r="W295" s="36"/>
      <c r="X295" s="19">
        <v>57</v>
      </c>
      <c r="Y295" s="19">
        <v>4</v>
      </c>
      <c r="AC295" s="9">
        <v>2007</v>
      </c>
      <c r="AD295" s="9" t="s">
        <v>1593</v>
      </c>
      <c r="AE295" s="9">
        <v>2298</v>
      </c>
      <c r="AF295" s="9">
        <v>212</v>
      </c>
      <c r="AG295" s="9">
        <v>328</v>
      </c>
      <c r="AH295" s="9">
        <v>350</v>
      </c>
      <c r="AI295" s="9">
        <v>618</v>
      </c>
      <c r="AJ295" s="9">
        <v>456</v>
      </c>
      <c r="AK295" s="9">
        <v>233</v>
      </c>
      <c r="AL295" s="9">
        <v>100</v>
      </c>
      <c r="AM295" s="9">
        <v>1</v>
      </c>
    </row>
    <row r="296" spans="1:39" x14ac:dyDescent="0.2">
      <c r="A296" s="9">
        <v>1996</v>
      </c>
      <c r="B296" s="20" t="s">
        <v>1603</v>
      </c>
      <c r="C296" s="19">
        <v>8855</v>
      </c>
      <c r="D296" s="34">
        <f>R296+ROUND(S296/2,0)</f>
        <v>4027</v>
      </c>
      <c r="E296" s="34">
        <f>S296-ROUND(S296/2,0)</f>
        <v>2294</v>
      </c>
      <c r="F296" s="34">
        <f>ROUND(T296/2,0)</f>
        <v>824</v>
      </c>
      <c r="G296" s="36">
        <f>T296-F296</f>
        <v>824</v>
      </c>
      <c r="H296" s="34">
        <f>V296-I296</f>
        <v>487</v>
      </c>
      <c r="I296" s="35">
        <f>ROUND(V296*9831/(9831+33261),0)</f>
        <v>144</v>
      </c>
      <c r="J296" s="19">
        <v>242</v>
      </c>
      <c r="K296" s="19">
        <v>13</v>
      </c>
      <c r="O296" s="9">
        <v>1996</v>
      </c>
      <c r="P296" s="20" t="s">
        <v>1603</v>
      </c>
      <c r="Q296" s="19">
        <v>8855</v>
      </c>
      <c r="R296" s="34">
        <v>1732</v>
      </c>
      <c r="S296" s="34">
        <v>4589</v>
      </c>
      <c r="T296" s="34">
        <v>1648</v>
      </c>
      <c r="U296" s="36"/>
      <c r="V296" s="34">
        <v>631</v>
      </c>
      <c r="W296" s="36"/>
      <c r="X296" s="19">
        <v>242</v>
      </c>
      <c r="Y296" s="19">
        <v>13</v>
      </c>
      <c r="AC296" s="9">
        <v>1996</v>
      </c>
      <c r="AD296" s="9" t="s">
        <v>1589</v>
      </c>
      <c r="AE296" s="9">
        <v>29875</v>
      </c>
      <c r="AF296" s="9">
        <v>11185</v>
      </c>
      <c r="AG296" s="9">
        <v>6416</v>
      </c>
      <c r="AH296" s="9">
        <v>4783</v>
      </c>
      <c r="AI296" s="9">
        <v>4782</v>
      </c>
      <c r="AJ296" s="9">
        <v>1664</v>
      </c>
      <c r="AK296" s="9">
        <v>492</v>
      </c>
      <c r="AL296" s="9">
        <v>552</v>
      </c>
      <c r="AM296" s="9">
        <v>1</v>
      </c>
    </row>
    <row r="297" spans="1:39" ht="28" x14ac:dyDescent="0.2">
      <c r="A297" s="9">
        <v>1996</v>
      </c>
      <c r="B297" s="30" t="s">
        <v>274</v>
      </c>
      <c r="C297" s="19">
        <v>736</v>
      </c>
      <c r="D297" s="34">
        <f>R297+ROUND(S297/2,0)</f>
        <v>201</v>
      </c>
      <c r="E297" s="34">
        <f>S297-ROUND(S297/2,0)</f>
        <v>150</v>
      </c>
      <c r="F297" s="34">
        <f>ROUND(T297/2,0)</f>
        <v>107</v>
      </c>
      <c r="G297" s="36">
        <f>T297-F297</f>
        <v>106</v>
      </c>
      <c r="H297" s="34">
        <f>V297-I297</f>
        <v>89</v>
      </c>
      <c r="I297" s="36">
        <f>ROUND(V297*9831/(9831+33261),0)</f>
        <v>26</v>
      </c>
      <c r="J297" s="19">
        <v>57</v>
      </c>
      <c r="K297" s="20"/>
      <c r="O297" s="9">
        <v>1996</v>
      </c>
      <c r="P297" s="30" t="s">
        <v>274</v>
      </c>
      <c r="Q297" s="19">
        <v>736</v>
      </c>
      <c r="R297" s="34">
        <v>51</v>
      </c>
      <c r="S297" s="34">
        <v>300</v>
      </c>
      <c r="T297" s="34">
        <v>213</v>
      </c>
      <c r="U297" s="36"/>
      <c r="V297" s="34">
        <v>115</v>
      </c>
      <c r="W297" s="36"/>
      <c r="X297" s="19">
        <v>57</v>
      </c>
      <c r="Y297" s="20"/>
      <c r="AC297" s="9">
        <v>2000</v>
      </c>
      <c r="AD297" s="9" t="s">
        <v>1589</v>
      </c>
      <c r="AE297" s="9">
        <v>29680</v>
      </c>
      <c r="AF297" s="9">
        <v>8422</v>
      </c>
      <c r="AG297" s="9">
        <v>8690</v>
      </c>
      <c r="AH297" s="9">
        <v>4336</v>
      </c>
      <c r="AI297" s="9">
        <v>4336</v>
      </c>
      <c r="AJ297" s="9">
        <v>2497</v>
      </c>
      <c r="AK297" s="9">
        <v>738</v>
      </c>
      <c r="AL297" s="9">
        <v>660</v>
      </c>
      <c r="AM297" s="9">
        <v>1</v>
      </c>
    </row>
    <row r="298" spans="1:39" x14ac:dyDescent="0.2">
      <c r="A298" s="9">
        <v>1996</v>
      </c>
      <c r="B298" s="30" t="s">
        <v>1604</v>
      </c>
      <c r="C298" s="19">
        <v>220</v>
      </c>
      <c r="D298" s="34">
        <f>R298+ROUND(S298/2,0)</f>
        <v>67</v>
      </c>
      <c r="E298" s="34">
        <f>S298-ROUND(S298/2,0)</f>
        <v>37</v>
      </c>
      <c r="F298" s="34">
        <f>ROUND(T298/2,0)</f>
        <v>26</v>
      </c>
      <c r="G298" s="35">
        <f>T298-F298</f>
        <v>26</v>
      </c>
      <c r="H298" s="34">
        <f>V298-I298</f>
        <v>37</v>
      </c>
      <c r="I298" s="35">
        <f>ROUND(V298*9831/(9831+33261),0)</f>
        <v>11</v>
      </c>
      <c r="J298" s="19">
        <v>14</v>
      </c>
      <c r="K298" s="19">
        <v>2</v>
      </c>
      <c r="O298" s="9">
        <v>1996</v>
      </c>
      <c r="P298" s="30" t="s">
        <v>1604</v>
      </c>
      <c r="Q298" s="19">
        <v>220</v>
      </c>
      <c r="R298" s="34">
        <v>29</v>
      </c>
      <c r="S298" s="34">
        <v>75</v>
      </c>
      <c r="T298" s="34">
        <v>52</v>
      </c>
      <c r="U298" s="36"/>
      <c r="V298" s="34">
        <v>48</v>
      </c>
      <c r="W298" s="36"/>
      <c r="X298" s="19">
        <v>14</v>
      </c>
      <c r="Y298" s="19">
        <v>2</v>
      </c>
      <c r="AC298" s="9">
        <v>2001</v>
      </c>
      <c r="AD298" s="9" t="s">
        <v>1589</v>
      </c>
      <c r="AE298" s="9">
        <v>30819</v>
      </c>
      <c r="AF298" s="9">
        <v>10667</v>
      </c>
      <c r="AG298" s="9">
        <v>7788</v>
      </c>
      <c r="AH298" s="9">
        <v>4676</v>
      </c>
      <c r="AI298" s="9">
        <v>4675</v>
      </c>
      <c r="AJ298" s="9">
        <v>2292</v>
      </c>
      <c r="AK298" s="9">
        <v>661</v>
      </c>
      <c r="AL298" s="9">
        <v>59</v>
      </c>
      <c r="AM298" s="9">
        <v>1</v>
      </c>
    </row>
    <row r="299" spans="1:39" ht="42" x14ac:dyDescent="0.2">
      <c r="A299" s="9">
        <v>1996</v>
      </c>
      <c r="D299" s="34"/>
      <c r="E299" s="34"/>
      <c r="F299" s="30"/>
      <c r="H299" s="30"/>
      <c r="J299" s="30"/>
      <c r="K299" s="30"/>
      <c r="O299" s="9">
        <v>1996</v>
      </c>
      <c r="R299" s="30" t="s">
        <v>584</v>
      </c>
      <c r="S299" s="30" t="s">
        <v>585</v>
      </c>
      <c r="T299" s="30" t="s">
        <v>586</v>
      </c>
      <c r="V299" s="30" t="s">
        <v>587</v>
      </c>
      <c r="X299" s="30" t="s">
        <v>588</v>
      </c>
      <c r="Y299" s="30" t="s">
        <v>589</v>
      </c>
      <c r="AC299" s="9">
        <v>2002</v>
      </c>
      <c r="AD299" s="9" t="s">
        <v>1589</v>
      </c>
      <c r="AE299" s="9">
        <v>27136</v>
      </c>
      <c r="AF299" s="9">
        <v>6121</v>
      </c>
      <c r="AG299" s="9">
        <v>7724</v>
      </c>
      <c r="AH299" s="9">
        <v>5294</v>
      </c>
      <c r="AI299" s="9">
        <v>5293</v>
      </c>
      <c r="AJ299" s="9">
        <v>2030</v>
      </c>
      <c r="AK299" s="9">
        <v>641</v>
      </c>
      <c r="AL299" s="9">
        <v>32</v>
      </c>
      <c r="AM299" s="9">
        <v>1</v>
      </c>
    </row>
    <row r="300" spans="1:39" x14ac:dyDescent="0.2">
      <c r="AC300" s="9">
        <v>2003</v>
      </c>
      <c r="AD300" s="9" t="s">
        <v>1589</v>
      </c>
      <c r="AE300" s="9">
        <v>26141</v>
      </c>
      <c r="AF300" s="9">
        <v>5629</v>
      </c>
      <c r="AG300" s="9">
        <v>7651</v>
      </c>
      <c r="AH300" s="9">
        <v>4821</v>
      </c>
      <c r="AI300" s="9">
        <v>4821</v>
      </c>
      <c r="AJ300" s="9">
        <v>2356</v>
      </c>
      <c r="AK300" s="9">
        <v>794</v>
      </c>
      <c r="AL300" s="9">
        <v>68</v>
      </c>
      <c r="AM300" s="9">
        <v>1</v>
      </c>
    </row>
    <row r="301" spans="1:39" x14ac:dyDescent="0.2">
      <c r="AC301" s="9">
        <v>2004</v>
      </c>
      <c r="AD301" s="9" t="s">
        <v>1589</v>
      </c>
      <c r="AE301" s="9">
        <v>26140</v>
      </c>
      <c r="AF301" s="9">
        <v>4180</v>
      </c>
      <c r="AG301" s="9">
        <v>6729</v>
      </c>
      <c r="AH301" s="9">
        <v>6221</v>
      </c>
      <c r="AI301" s="9">
        <v>5680</v>
      </c>
      <c r="AJ301" s="9">
        <v>2401</v>
      </c>
      <c r="AK301" s="9">
        <v>794</v>
      </c>
      <c r="AL301" s="9">
        <v>133</v>
      </c>
      <c r="AM301" s="9">
        <v>2</v>
      </c>
    </row>
    <row r="302" spans="1:39" x14ac:dyDescent="0.2">
      <c r="AC302" s="9">
        <v>2005</v>
      </c>
      <c r="AD302" s="9" t="s">
        <v>1589</v>
      </c>
      <c r="AE302" s="9">
        <v>25007</v>
      </c>
      <c r="AF302" s="9">
        <v>4635</v>
      </c>
      <c r="AG302" s="9">
        <v>5760</v>
      </c>
      <c r="AH302" s="9">
        <v>6215</v>
      </c>
      <c r="AI302" s="9">
        <v>4718</v>
      </c>
      <c r="AJ302" s="9">
        <v>2393</v>
      </c>
      <c r="AK302" s="9">
        <v>1086</v>
      </c>
      <c r="AL302" s="9">
        <v>199</v>
      </c>
      <c r="AM302" s="9">
        <v>1</v>
      </c>
    </row>
    <row r="303" spans="1:39" x14ac:dyDescent="0.2">
      <c r="AC303" s="9">
        <v>2006</v>
      </c>
      <c r="AD303" s="9" t="s">
        <v>1589</v>
      </c>
      <c r="AE303" s="9">
        <v>24760</v>
      </c>
      <c r="AF303" s="9">
        <v>4882</v>
      </c>
      <c r="AG303" s="9">
        <v>5133</v>
      </c>
      <c r="AH303" s="9">
        <v>5869</v>
      </c>
      <c r="AI303" s="9">
        <v>4972</v>
      </c>
      <c r="AJ303" s="9">
        <v>2281</v>
      </c>
      <c r="AK303" s="9">
        <v>1286</v>
      </c>
      <c r="AL303" s="9">
        <v>336</v>
      </c>
      <c r="AM303" s="9">
        <v>1</v>
      </c>
    </row>
    <row r="304" spans="1:39" x14ac:dyDescent="0.2">
      <c r="AC304" s="9">
        <v>2007</v>
      </c>
      <c r="AD304" s="9" t="s">
        <v>1589</v>
      </c>
      <c r="AE304" s="9">
        <v>24310</v>
      </c>
      <c r="AF304" s="9">
        <v>2522</v>
      </c>
      <c r="AG304" s="9">
        <v>4283</v>
      </c>
      <c r="AH304" s="9">
        <v>6526</v>
      </c>
      <c r="AI304" s="9">
        <v>5957</v>
      </c>
      <c r="AJ304" s="9">
        <v>2778</v>
      </c>
      <c r="AK304" s="9">
        <v>1741</v>
      </c>
      <c r="AL304" s="9">
        <v>502</v>
      </c>
      <c r="AM304" s="9">
        <v>1</v>
      </c>
    </row>
    <row r="305" spans="29:39" x14ac:dyDescent="0.2">
      <c r="AC305" s="9">
        <v>1996</v>
      </c>
      <c r="AD305" s="9" t="s">
        <v>1590</v>
      </c>
      <c r="AE305" s="9">
        <v>21893</v>
      </c>
      <c r="AF305" s="9">
        <v>9530</v>
      </c>
      <c r="AG305" s="9">
        <v>5627</v>
      </c>
      <c r="AH305" s="9">
        <v>2064</v>
      </c>
      <c r="AI305" s="9">
        <v>2064</v>
      </c>
      <c r="AJ305" s="9">
        <v>1522</v>
      </c>
      <c r="AK305" s="9">
        <v>450</v>
      </c>
      <c r="AL305" s="9">
        <v>621</v>
      </c>
      <c r="AM305" s="9">
        <v>15</v>
      </c>
    </row>
    <row r="306" spans="29:39" x14ac:dyDescent="0.2">
      <c r="AC306" s="9">
        <v>2000</v>
      </c>
      <c r="AD306" s="9" t="s">
        <v>1590</v>
      </c>
      <c r="AE306" s="9">
        <v>22281</v>
      </c>
      <c r="AF306" s="9">
        <v>6280</v>
      </c>
      <c r="AG306" s="9">
        <v>6138</v>
      </c>
      <c r="AH306" s="9">
        <v>3300</v>
      </c>
      <c r="AI306" s="9">
        <v>3299</v>
      </c>
      <c r="AJ306" s="9">
        <v>1919</v>
      </c>
      <c r="AK306" s="9">
        <v>567</v>
      </c>
      <c r="AL306" s="9">
        <v>767</v>
      </c>
      <c r="AM306" s="9">
        <v>11</v>
      </c>
    </row>
    <row r="307" spans="29:39" x14ac:dyDescent="0.2">
      <c r="AC307" s="9">
        <v>2001</v>
      </c>
      <c r="AD307" s="9" t="s">
        <v>1590</v>
      </c>
      <c r="AE307" s="9">
        <v>22197</v>
      </c>
      <c r="AF307" s="9">
        <v>6449</v>
      </c>
      <c r="AG307" s="9">
        <v>6462</v>
      </c>
      <c r="AH307" s="9">
        <v>3762</v>
      </c>
      <c r="AI307" s="9">
        <v>3762</v>
      </c>
      <c r="AJ307" s="9">
        <v>1476</v>
      </c>
      <c r="AK307" s="9">
        <v>169</v>
      </c>
      <c r="AL307" s="9">
        <v>117</v>
      </c>
    </row>
    <row r="308" spans="29:39" x14ac:dyDescent="0.2">
      <c r="AC308" s="9">
        <v>2002</v>
      </c>
      <c r="AD308" s="9" t="s">
        <v>1590</v>
      </c>
      <c r="AE308" s="9">
        <v>19864</v>
      </c>
      <c r="AF308" s="9">
        <v>4943</v>
      </c>
      <c r="AG308" s="9">
        <v>5756</v>
      </c>
      <c r="AH308" s="9">
        <v>3726</v>
      </c>
      <c r="AI308" s="9">
        <v>3726</v>
      </c>
      <c r="AJ308" s="9">
        <v>1522</v>
      </c>
      <c r="AK308" s="9">
        <v>135</v>
      </c>
      <c r="AL308" s="9">
        <v>56</v>
      </c>
    </row>
    <row r="309" spans="29:39" x14ac:dyDescent="0.2">
      <c r="AC309" s="9">
        <v>2003</v>
      </c>
      <c r="AD309" s="9" t="s">
        <v>1590</v>
      </c>
      <c r="AE309" s="9">
        <v>19701</v>
      </c>
      <c r="AF309" s="9">
        <v>4502</v>
      </c>
      <c r="AG309" s="9">
        <v>5372</v>
      </c>
      <c r="AH309" s="9">
        <v>3880</v>
      </c>
      <c r="AI309" s="9">
        <v>3880</v>
      </c>
      <c r="AJ309" s="9">
        <v>1727</v>
      </c>
      <c r="AK309" s="9">
        <v>278</v>
      </c>
      <c r="AL309" s="9">
        <v>62</v>
      </c>
    </row>
    <row r="310" spans="29:39" x14ac:dyDescent="0.2">
      <c r="AC310" s="9">
        <v>2004</v>
      </c>
      <c r="AD310" s="9" t="s">
        <v>1590</v>
      </c>
      <c r="AE310" s="9">
        <v>19526</v>
      </c>
      <c r="AF310" s="9">
        <v>3777</v>
      </c>
      <c r="AG310" s="9">
        <v>4787</v>
      </c>
      <c r="AH310" s="9">
        <v>4994</v>
      </c>
      <c r="AI310" s="9">
        <v>3440</v>
      </c>
      <c r="AJ310" s="9">
        <v>2002</v>
      </c>
      <c r="AK310" s="9">
        <v>452</v>
      </c>
      <c r="AL310" s="9">
        <v>72</v>
      </c>
      <c r="AM310" s="9">
        <v>2</v>
      </c>
    </row>
    <row r="311" spans="29:39" x14ac:dyDescent="0.2">
      <c r="AC311" s="9">
        <v>2005</v>
      </c>
      <c r="AD311" s="9" t="s">
        <v>1590</v>
      </c>
      <c r="AE311" s="9">
        <v>18321</v>
      </c>
      <c r="AF311" s="9">
        <v>3301</v>
      </c>
      <c r="AG311" s="9">
        <v>4024</v>
      </c>
      <c r="AH311" s="9">
        <v>4429</v>
      </c>
      <c r="AI311" s="9">
        <v>3889</v>
      </c>
      <c r="AJ311" s="9">
        <v>1849</v>
      </c>
      <c r="AK311" s="9">
        <v>681</v>
      </c>
      <c r="AL311" s="9">
        <v>133</v>
      </c>
      <c r="AM311" s="9">
        <v>15</v>
      </c>
    </row>
    <row r="312" spans="29:39" x14ac:dyDescent="0.2">
      <c r="AC312" s="9">
        <v>2006</v>
      </c>
      <c r="AD312" s="9" t="s">
        <v>1590</v>
      </c>
      <c r="AE312" s="9">
        <v>18116</v>
      </c>
      <c r="AF312" s="9">
        <v>2749</v>
      </c>
      <c r="AG312" s="9">
        <v>3555</v>
      </c>
      <c r="AH312" s="9">
        <v>4394</v>
      </c>
      <c r="AI312" s="9">
        <v>4344</v>
      </c>
      <c r="AJ312" s="9">
        <v>1958</v>
      </c>
      <c r="AK312" s="9">
        <v>948</v>
      </c>
      <c r="AL312" s="9">
        <v>158</v>
      </c>
      <c r="AM312" s="9">
        <v>10</v>
      </c>
    </row>
    <row r="313" spans="29:39" x14ac:dyDescent="0.2">
      <c r="AC313" s="9">
        <v>2007</v>
      </c>
      <c r="AD313" s="9" t="s">
        <v>1590</v>
      </c>
      <c r="AE313" s="9">
        <v>19684</v>
      </c>
      <c r="AF313" s="9">
        <v>2242</v>
      </c>
      <c r="AG313" s="9">
        <v>3580</v>
      </c>
      <c r="AH313" s="9">
        <v>4820</v>
      </c>
      <c r="AI313" s="9">
        <v>5304</v>
      </c>
      <c r="AJ313" s="9">
        <v>2188</v>
      </c>
      <c r="AK313" s="9">
        <v>1348</v>
      </c>
      <c r="AL313" s="9">
        <v>201</v>
      </c>
      <c r="AM313" s="9">
        <v>1</v>
      </c>
    </row>
    <row r="314" spans="29:39" x14ac:dyDescent="0.2">
      <c r="AC314" s="9">
        <v>1996</v>
      </c>
      <c r="AD314" s="9" t="s">
        <v>1600</v>
      </c>
      <c r="AE314" s="9">
        <v>8562</v>
      </c>
      <c r="AF314" s="9">
        <v>3181</v>
      </c>
      <c r="AG314" s="9">
        <v>2418</v>
      </c>
      <c r="AH314" s="9">
        <v>996</v>
      </c>
      <c r="AI314" s="9">
        <v>995</v>
      </c>
      <c r="AJ314" s="9">
        <v>533</v>
      </c>
      <c r="AK314" s="9">
        <v>158</v>
      </c>
      <c r="AL314" s="9">
        <v>279</v>
      </c>
      <c r="AM314" s="9">
        <v>2</v>
      </c>
    </row>
    <row r="315" spans="29:39" x14ac:dyDescent="0.2">
      <c r="AC315" s="9">
        <v>2000</v>
      </c>
      <c r="AD315" s="9" t="s">
        <v>1600</v>
      </c>
      <c r="AE315" s="9">
        <v>8575</v>
      </c>
      <c r="AF315" s="9">
        <v>1502</v>
      </c>
      <c r="AG315" s="9">
        <v>2276</v>
      </c>
      <c r="AH315" s="9">
        <v>1757</v>
      </c>
      <c r="AI315" s="9">
        <v>1756</v>
      </c>
      <c r="AJ315" s="9">
        <v>801</v>
      </c>
      <c r="AK315" s="9">
        <v>237</v>
      </c>
      <c r="AL315" s="9">
        <v>246</v>
      </c>
    </row>
    <row r="316" spans="29:39" x14ac:dyDescent="0.2">
      <c r="AC316" s="9">
        <v>2001</v>
      </c>
      <c r="AD316" s="9" t="s">
        <v>1600</v>
      </c>
      <c r="AE316" s="9">
        <v>8836</v>
      </c>
      <c r="AF316" s="9">
        <v>1934</v>
      </c>
      <c r="AG316" s="9">
        <v>2587</v>
      </c>
      <c r="AH316" s="9">
        <v>1844</v>
      </c>
      <c r="AI316" s="9">
        <v>1844</v>
      </c>
      <c r="AJ316" s="9">
        <v>508</v>
      </c>
      <c r="AK316" s="9">
        <v>80</v>
      </c>
      <c r="AL316" s="9">
        <v>39</v>
      </c>
    </row>
    <row r="317" spans="29:39" x14ac:dyDescent="0.2">
      <c r="AC317" s="9">
        <v>2002</v>
      </c>
      <c r="AD317" s="9" t="s">
        <v>1600</v>
      </c>
      <c r="AE317" s="9">
        <v>7677</v>
      </c>
      <c r="AF317" s="9">
        <v>1189</v>
      </c>
      <c r="AG317" s="9">
        <v>2051</v>
      </c>
      <c r="AH317" s="9">
        <v>1837</v>
      </c>
      <c r="AI317" s="9">
        <v>1836</v>
      </c>
      <c r="AJ317" s="9">
        <v>599</v>
      </c>
      <c r="AK317" s="9">
        <v>141</v>
      </c>
      <c r="AL317" s="9">
        <v>24</v>
      </c>
    </row>
    <row r="318" spans="29:39" x14ac:dyDescent="0.2">
      <c r="AC318" s="9">
        <v>2003</v>
      </c>
      <c r="AD318" s="9" t="s">
        <v>1600</v>
      </c>
      <c r="AE318" s="9">
        <v>7719</v>
      </c>
      <c r="AF318" s="9">
        <v>1009</v>
      </c>
      <c r="AG318" s="9">
        <v>1766</v>
      </c>
      <c r="AH318" s="9">
        <v>1939</v>
      </c>
      <c r="AI318" s="9">
        <v>1938</v>
      </c>
      <c r="AJ318" s="9">
        <v>852</v>
      </c>
      <c r="AK318" s="9">
        <v>181</v>
      </c>
      <c r="AL318" s="9">
        <v>34</v>
      </c>
    </row>
    <row r="319" spans="29:39" x14ac:dyDescent="0.2">
      <c r="AC319" s="9">
        <v>2004</v>
      </c>
      <c r="AD319" s="9" t="s">
        <v>1600</v>
      </c>
      <c r="AE319" s="9">
        <v>7774</v>
      </c>
      <c r="AF319" s="9">
        <v>841</v>
      </c>
      <c r="AG319" s="9">
        <v>1525</v>
      </c>
      <c r="AH319" s="9">
        <v>2347</v>
      </c>
      <c r="AI319" s="9">
        <v>1740</v>
      </c>
      <c r="AJ319" s="9">
        <v>991</v>
      </c>
      <c r="AK319" s="9">
        <v>250</v>
      </c>
      <c r="AL319" s="9">
        <v>79</v>
      </c>
      <c r="AM319" s="9">
        <v>1</v>
      </c>
    </row>
    <row r="320" spans="29:39" x14ac:dyDescent="0.2">
      <c r="AC320" s="9">
        <v>2005</v>
      </c>
      <c r="AD320" s="9" t="s">
        <v>1600</v>
      </c>
      <c r="AE320" s="9">
        <v>7942</v>
      </c>
      <c r="AF320" s="9">
        <v>1196</v>
      </c>
      <c r="AG320" s="9">
        <v>1282</v>
      </c>
      <c r="AH320" s="9">
        <v>2158</v>
      </c>
      <c r="AI320" s="9">
        <v>1934</v>
      </c>
      <c r="AJ320" s="9">
        <v>947</v>
      </c>
      <c r="AK320" s="9">
        <v>330</v>
      </c>
      <c r="AL320" s="9">
        <v>86</v>
      </c>
      <c r="AM320" s="9">
        <v>9</v>
      </c>
    </row>
    <row r="321" spans="29:39" x14ac:dyDescent="0.2">
      <c r="AC321" s="9">
        <v>2006</v>
      </c>
      <c r="AD321" s="9" t="s">
        <v>1600</v>
      </c>
      <c r="AE321" s="9">
        <v>7663</v>
      </c>
      <c r="AF321" s="9">
        <v>1183</v>
      </c>
      <c r="AG321" s="9">
        <v>1029</v>
      </c>
      <c r="AH321" s="9">
        <v>1869</v>
      </c>
      <c r="AI321" s="9">
        <v>2120</v>
      </c>
      <c r="AJ321" s="9">
        <v>931</v>
      </c>
      <c r="AK321" s="9">
        <v>423</v>
      </c>
      <c r="AL321" s="9">
        <v>99</v>
      </c>
      <c r="AM321" s="9">
        <v>9</v>
      </c>
    </row>
    <row r="322" spans="29:39" x14ac:dyDescent="0.2">
      <c r="AC322" s="9">
        <v>2007</v>
      </c>
      <c r="AD322" s="9" t="s">
        <v>1600</v>
      </c>
      <c r="AE322" s="9">
        <v>7717</v>
      </c>
      <c r="AF322" s="9">
        <v>892</v>
      </c>
      <c r="AG322" s="9">
        <v>832</v>
      </c>
      <c r="AH322" s="9">
        <v>1733</v>
      </c>
      <c r="AI322" s="9">
        <v>2527</v>
      </c>
      <c r="AJ322" s="9">
        <v>1001</v>
      </c>
      <c r="AK322" s="9">
        <v>612</v>
      </c>
      <c r="AL322" s="9">
        <v>120</v>
      </c>
    </row>
    <row r="323" spans="29:39" x14ac:dyDescent="0.2">
      <c r="AC323" s="9">
        <v>1996</v>
      </c>
      <c r="AD323" s="9" t="s">
        <v>1585</v>
      </c>
      <c r="AE323" s="9">
        <v>9556</v>
      </c>
      <c r="AF323" s="9">
        <v>4155</v>
      </c>
      <c r="AG323" s="9">
        <v>2834</v>
      </c>
      <c r="AH323" s="9">
        <v>787</v>
      </c>
      <c r="AI323" s="9">
        <v>786</v>
      </c>
      <c r="AJ323" s="9">
        <v>506</v>
      </c>
      <c r="AK323" s="9">
        <v>149</v>
      </c>
      <c r="AL323" s="9">
        <v>329</v>
      </c>
      <c r="AM323" s="9">
        <v>10</v>
      </c>
    </row>
    <row r="324" spans="29:39" x14ac:dyDescent="0.2">
      <c r="AC324" s="9">
        <v>2000</v>
      </c>
      <c r="AD324" s="9" t="s">
        <v>1585</v>
      </c>
      <c r="AE324" s="9">
        <v>9947</v>
      </c>
      <c r="AF324" s="9">
        <v>2321</v>
      </c>
      <c r="AG324" s="9">
        <v>2721</v>
      </c>
      <c r="AH324" s="9">
        <v>1987</v>
      </c>
      <c r="AI324" s="9">
        <v>1987</v>
      </c>
      <c r="AJ324" s="9">
        <v>477</v>
      </c>
      <c r="AK324" s="9">
        <v>141</v>
      </c>
      <c r="AL324" s="9">
        <v>311</v>
      </c>
      <c r="AM324" s="9">
        <v>2</v>
      </c>
    </row>
    <row r="325" spans="29:39" x14ac:dyDescent="0.2">
      <c r="AC325" s="9">
        <v>2001</v>
      </c>
      <c r="AD325" s="9" t="s">
        <v>1585</v>
      </c>
      <c r="AE325" s="9">
        <v>11659</v>
      </c>
      <c r="AF325" s="9">
        <v>2849</v>
      </c>
      <c r="AG325" s="9">
        <v>2729</v>
      </c>
      <c r="AH325" s="9">
        <v>2588</v>
      </c>
      <c r="AI325" s="9">
        <v>2587</v>
      </c>
      <c r="AJ325" s="9">
        <v>549</v>
      </c>
      <c r="AK325" s="9">
        <v>211</v>
      </c>
      <c r="AL325" s="9">
        <v>109</v>
      </c>
      <c r="AM325" s="9">
        <v>37</v>
      </c>
    </row>
    <row r="326" spans="29:39" x14ac:dyDescent="0.2">
      <c r="AC326" s="9">
        <v>2002</v>
      </c>
      <c r="AD326" s="9" t="s">
        <v>1585</v>
      </c>
      <c r="AE326" s="9">
        <v>9584</v>
      </c>
      <c r="AF326" s="9">
        <v>1650</v>
      </c>
      <c r="AG326" s="9">
        <v>2004</v>
      </c>
      <c r="AH326" s="9">
        <v>2513</v>
      </c>
      <c r="AI326" s="9">
        <v>2513</v>
      </c>
      <c r="AJ326" s="9">
        <v>571</v>
      </c>
      <c r="AK326" s="9">
        <v>208</v>
      </c>
      <c r="AL326" s="9">
        <v>124</v>
      </c>
      <c r="AM326" s="9">
        <v>1</v>
      </c>
    </row>
    <row r="327" spans="29:39" x14ac:dyDescent="0.2">
      <c r="AC327" s="9">
        <v>2003</v>
      </c>
      <c r="AD327" s="9" t="s">
        <v>1585</v>
      </c>
      <c r="AE327" s="9">
        <v>9638</v>
      </c>
      <c r="AF327" s="9">
        <v>1346</v>
      </c>
      <c r="AG327" s="9">
        <v>1902</v>
      </c>
      <c r="AH327" s="9">
        <v>2623</v>
      </c>
      <c r="AI327" s="9">
        <v>2623</v>
      </c>
      <c r="AJ327" s="9">
        <v>747</v>
      </c>
      <c r="AK327" s="9">
        <v>231</v>
      </c>
      <c r="AL327" s="9">
        <v>166</v>
      </c>
    </row>
    <row r="328" spans="29:39" x14ac:dyDescent="0.2">
      <c r="AC328" s="9">
        <v>2004</v>
      </c>
      <c r="AD328" s="9" t="s">
        <v>1585</v>
      </c>
      <c r="AE328" s="9">
        <v>9670</v>
      </c>
      <c r="AF328" s="9">
        <v>1142</v>
      </c>
      <c r="AG328" s="9">
        <v>1708</v>
      </c>
      <c r="AH328" s="9">
        <v>3248</v>
      </c>
      <c r="AI328" s="9">
        <v>2237</v>
      </c>
      <c r="AJ328" s="9">
        <v>882</v>
      </c>
      <c r="AK328" s="9">
        <v>282</v>
      </c>
      <c r="AL328" s="9">
        <v>171</v>
      </c>
    </row>
    <row r="329" spans="29:39" x14ac:dyDescent="0.2">
      <c r="AC329" s="9">
        <v>2005</v>
      </c>
      <c r="AD329" s="9" t="s">
        <v>1585</v>
      </c>
      <c r="AE329" s="9">
        <v>9644</v>
      </c>
      <c r="AF329" s="9">
        <v>1268</v>
      </c>
      <c r="AG329" s="9">
        <v>1684</v>
      </c>
      <c r="AH329" s="9">
        <v>2597</v>
      </c>
      <c r="AI329" s="9">
        <v>2731</v>
      </c>
      <c r="AJ329" s="9">
        <v>879</v>
      </c>
      <c r="AK329" s="9">
        <v>312</v>
      </c>
      <c r="AL329" s="9">
        <v>169</v>
      </c>
      <c r="AM329" s="9">
        <v>4</v>
      </c>
    </row>
    <row r="330" spans="29:39" x14ac:dyDescent="0.2">
      <c r="AC330" s="9">
        <v>2006</v>
      </c>
      <c r="AD330" s="9" t="s">
        <v>1585</v>
      </c>
      <c r="AE330" s="9">
        <v>9673</v>
      </c>
      <c r="AF330" s="9">
        <v>1120</v>
      </c>
      <c r="AG330" s="9">
        <v>1610</v>
      </c>
      <c r="AH330" s="9">
        <v>2172</v>
      </c>
      <c r="AI330" s="9">
        <v>3225</v>
      </c>
      <c r="AJ330" s="9">
        <v>983</v>
      </c>
      <c r="AK330" s="9">
        <v>367</v>
      </c>
      <c r="AL330" s="9">
        <v>196</v>
      </c>
      <c r="AM330" s="9">
        <v>0</v>
      </c>
    </row>
    <row r="331" spans="29:39" x14ac:dyDescent="0.2">
      <c r="AC331" s="9">
        <v>2007</v>
      </c>
      <c r="AD331" s="9" t="s">
        <v>1585</v>
      </c>
      <c r="AE331" s="9">
        <v>9808</v>
      </c>
      <c r="AF331" s="9">
        <v>720</v>
      </c>
      <c r="AG331" s="9">
        <v>1261</v>
      </c>
      <c r="AH331" s="9">
        <v>2036</v>
      </c>
      <c r="AI331" s="9">
        <v>3844</v>
      </c>
      <c r="AJ331" s="9">
        <v>1184</v>
      </c>
      <c r="AK331" s="9">
        <v>536</v>
      </c>
      <c r="AL331" s="9">
        <v>225</v>
      </c>
      <c r="AM331" s="9">
        <v>2</v>
      </c>
    </row>
    <row r="332" spans="29:39" x14ac:dyDescent="0.2">
      <c r="AC332" s="9">
        <v>1996</v>
      </c>
      <c r="AD332" s="9" t="s">
        <v>1596</v>
      </c>
      <c r="AE332" s="9">
        <v>1071</v>
      </c>
      <c r="AF332" s="9">
        <v>610</v>
      </c>
      <c r="AG332" s="9">
        <v>220</v>
      </c>
      <c r="AH332" s="9">
        <v>101</v>
      </c>
      <c r="AI332" s="9">
        <v>100</v>
      </c>
      <c r="AJ332" s="9">
        <v>27</v>
      </c>
      <c r="AK332" s="9">
        <v>8</v>
      </c>
      <c r="AL332" s="9">
        <v>5</v>
      </c>
    </row>
    <row r="333" spans="29:39" x14ac:dyDescent="0.2">
      <c r="AC333" s="9">
        <v>2000</v>
      </c>
      <c r="AD333" s="9" t="s">
        <v>1596</v>
      </c>
      <c r="AE333" s="9">
        <v>1065</v>
      </c>
      <c r="AF333" s="9">
        <v>571</v>
      </c>
      <c r="AG333" s="9">
        <v>171</v>
      </c>
      <c r="AH333" s="9">
        <v>138</v>
      </c>
      <c r="AI333" s="9">
        <v>137</v>
      </c>
      <c r="AJ333" s="9">
        <v>34</v>
      </c>
      <c r="AK333" s="9">
        <v>10</v>
      </c>
      <c r="AL333" s="9">
        <v>4</v>
      </c>
    </row>
    <row r="334" spans="29:39" x14ac:dyDescent="0.2">
      <c r="AC334" s="9">
        <v>2001</v>
      </c>
      <c r="AD334" s="9" t="s">
        <v>1596</v>
      </c>
      <c r="AE334" s="9">
        <v>1174</v>
      </c>
      <c r="AF334" s="9">
        <v>612</v>
      </c>
      <c r="AG334" s="9">
        <v>210</v>
      </c>
      <c r="AH334" s="9">
        <v>152</v>
      </c>
      <c r="AI334" s="9">
        <v>151</v>
      </c>
      <c r="AJ334" s="9">
        <v>36</v>
      </c>
      <c r="AK334" s="9">
        <v>10</v>
      </c>
      <c r="AL334" s="9">
        <v>3</v>
      </c>
    </row>
    <row r="335" spans="29:39" x14ac:dyDescent="0.2">
      <c r="AC335" s="9">
        <v>2002</v>
      </c>
      <c r="AD335" s="9" t="s">
        <v>1596</v>
      </c>
      <c r="AE335" s="9">
        <v>1130</v>
      </c>
      <c r="AF335" s="9">
        <v>575</v>
      </c>
      <c r="AG335" s="9">
        <v>190</v>
      </c>
      <c r="AH335" s="9">
        <v>151</v>
      </c>
      <c r="AI335" s="9">
        <v>150</v>
      </c>
      <c r="AJ335" s="9">
        <v>53</v>
      </c>
      <c r="AK335" s="9">
        <v>8</v>
      </c>
      <c r="AL335" s="9">
        <v>3</v>
      </c>
    </row>
    <row r="336" spans="29:39" x14ac:dyDescent="0.2">
      <c r="AC336" s="9">
        <v>2003</v>
      </c>
      <c r="AD336" s="9" t="s">
        <v>1596</v>
      </c>
      <c r="AE336" s="9">
        <v>1151</v>
      </c>
      <c r="AF336" s="9">
        <v>560</v>
      </c>
      <c r="AG336" s="9">
        <v>216</v>
      </c>
      <c r="AH336" s="9">
        <v>151</v>
      </c>
      <c r="AI336" s="9">
        <v>151</v>
      </c>
      <c r="AJ336" s="9">
        <v>60</v>
      </c>
      <c r="AK336" s="9">
        <v>9</v>
      </c>
      <c r="AL336" s="9">
        <v>4</v>
      </c>
    </row>
    <row r="337" spans="29:39" x14ac:dyDescent="0.2">
      <c r="AC337" s="9">
        <v>2004</v>
      </c>
      <c r="AD337" s="9" t="s">
        <v>1596</v>
      </c>
      <c r="AE337" s="9">
        <v>1167</v>
      </c>
      <c r="AF337" s="9">
        <v>508</v>
      </c>
      <c r="AG337" s="9">
        <v>274</v>
      </c>
      <c r="AH337" s="9">
        <v>157</v>
      </c>
      <c r="AI337" s="9">
        <v>148</v>
      </c>
      <c r="AJ337" s="9">
        <v>60</v>
      </c>
      <c r="AK337" s="9">
        <v>16</v>
      </c>
      <c r="AL337" s="9">
        <v>3</v>
      </c>
      <c r="AM337" s="9">
        <v>1</v>
      </c>
    </row>
    <row r="338" spans="29:39" x14ac:dyDescent="0.2">
      <c r="AC338" s="9">
        <v>2005</v>
      </c>
      <c r="AD338" s="9" t="s">
        <v>1596</v>
      </c>
      <c r="AE338" s="9">
        <v>1213</v>
      </c>
      <c r="AF338" s="9">
        <v>472</v>
      </c>
      <c r="AG338" s="9">
        <v>321</v>
      </c>
      <c r="AH338" s="9">
        <v>173</v>
      </c>
      <c r="AI338" s="9">
        <v>150</v>
      </c>
      <c r="AJ338" s="9">
        <v>77</v>
      </c>
      <c r="AK338" s="9">
        <v>15</v>
      </c>
      <c r="AL338" s="9">
        <v>3</v>
      </c>
      <c r="AM338" s="9">
        <v>2</v>
      </c>
    </row>
    <row r="339" spans="29:39" x14ac:dyDescent="0.2">
      <c r="AC339" s="9">
        <v>2006</v>
      </c>
      <c r="AD339" s="9" t="s">
        <v>1596</v>
      </c>
      <c r="AE339" s="9">
        <v>1308</v>
      </c>
      <c r="AF339" s="9">
        <v>483</v>
      </c>
      <c r="AG339" s="9">
        <v>362</v>
      </c>
      <c r="AH339" s="9">
        <v>172</v>
      </c>
      <c r="AI339" s="9">
        <v>169</v>
      </c>
      <c r="AJ339" s="9">
        <v>93</v>
      </c>
      <c r="AK339" s="9">
        <v>21</v>
      </c>
      <c r="AL339" s="9">
        <v>6</v>
      </c>
      <c r="AM339" s="9">
        <v>2</v>
      </c>
    </row>
    <row r="340" spans="29:39" x14ac:dyDescent="0.2">
      <c r="AC340" s="9">
        <v>2007</v>
      </c>
      <c r="AD340" s="9" t="s">
        <v>1596</v>
      </c>
      <c r="AE340" s="9">
        <v>1362</v>
      </c>
      <c r="AF340" s="9">
        <v>478</v>
      </c>
      <c r="AG340" s="9">
        <v>358</v>
      </c>
      <c r="AH340" s="9">
        <v>191</v>
      </c>
      <c r="AI340" s="9">
        <v>189</v>
      </c>
      <c r="AJ340" s="9">
        <v>107</v>
      </c>
      <c r="AK340" s="9">
        <v>32</v>
      </c>
      <c r="AL340" s="9">
        <v>6</v>
      </c>
      <c r="AM340" s="9">
        <v>1</v>
      </c>
    </row>
    <row r="341" spans="29:39" x14ac:dyDescent="0.2">
      <c r="AC341" s="9">
        <v>1996</v>
      </c>
      <c r="AD341" s="9" t="s">
        <v>1595</v>
      </c>
      <c r="AE341" s="9">
        <v>9540</v>
      </c>
      <c r="AF341" s="9">
        <v>3575</v>
      </c>
      <c r="AG341" s="9">
        <v>2174</v>
      </c>
      <c r="AH341" s="9">
        <v>1086</v>
      </c>
      <c r="AI341" s="9">
        <v>1085</v>
      </c>
      <c r="AJ341" s="9">
        <v>949</v>
      </c>
      <c r="AK341" s="9">
        <v>280</v>
      </c>
      <c r="AL341" s="9">
        <v>384</v>
      </c>
      <c r="AM341" s="9">
        <v>7</v>
      </c>
    </row>
    <row r="342" spans="29:39" x14ac:dyDescent="0.2">
      <c r="AC342" s="9">
        <v>2000</v>
      </c>
      <c r="AD342" s="9" t="s">
        <v>1595</v>
      </c>
      <c r="AE342" s="9">
        <v>9556</v>
      </c>
      <c r="AF342" s="9">
        <v>2412</v>
      </c>
      <c r="AG342" s="9">
        <v>1815</v>
      </c>
      <c r="AH342" s="9">
        <v>1848</v>
      </c>
      <c r="AI342" s="9">
        <v>1847</v>
      </c>
      <c r="AJ342" s="9">
        <v>969</v>
      </c>
      <c r="AK342" s="9">
        <v>287</v>
      </c>
      <c r="AL342" s="9">
        <v>377</v>
      </c>
      <c r="AM342" s="9">
        <v>1</v>
      </c>
    </row>
    <row r="343" spans="29:39" x14ac:dyDescent="0.2">
      <c r="AC343" s="9">
        <v>2001</v>
      </c>
      <c r="AD343" s="9" t="s">
        <v>1595</v>
      </c>
      <c r="AE343" s="9">
        <v>10559</v>
      </c>
      <c r="AF343" s="9">
        <v>3658</v>
      </c>
      <c r="AG343" s="9">
        <v>2117</v>
      </c>
      <c r="AH343" s="9">
        <v>1973</v>
      </c>
      <c r="AI343" s="9">
        <v>1973</v>
      </c>
      <c r="AJ343" s="9">
        <v>643</v>
      </c>
      <c r="AK343" s="9">
        <v>166</v>
      </c>
      <c r="AL343" s="9">
        <v>26</v>
      </c>
      <c r="AM343" s="9">
        <v>3</v>
      </c>
    </row>
    <row r="344" spans="29:39" x14ac:dyDescent="0.2">
      <c r="AC344" s="9">
        <v>2002</v>
      </c>
      <c r="AD344" s="9" t="s">
        <v>1595</v>
      </c>
      <c r="AE344" s="9">
        <v>8384</v>
      </c>
      <c r="AF344" s="9">
        <v>1835</v>
      </c>
      <c r="AG344" s="9">
        <v>1594</v>
      </c>
      <c r="AH344" s="9">
        <v>1992</v>
      </c>
      <c r="AI344" s="9">
        <v>1992</v>
      </c>
      <c r="AJ344" s="9">
        <v>749</v>
      </c>
      <c r="AK344" s="9">
        <v>173</v>
      </c>
      <c r="AL344" s="9">
        <v>48</v>
      </c>
      <c r="AM344" s="9">
        <v>1</v>
      </c>
    </row>
    <row r="345" spans="29:39" x14ac:dyDescent="0.2">
      <c r="AC345" s="9">
        <v>2003</v>
      </c>
      <c r="AD345" s="9" t="s">
        <v>1595</v>
      </c>
      <c r="AE345" s="9">
        <v>8381</v>
      </c>
      <c r="AF345" s="9">
        <v>1557</v>
      </c>
      <c r="AG345" s="9">
        <v>1630</v>
      </c>
      <c r="AH345" s="9">
        <v>1984</v>
      </c>
      <c r="AI345" s="9">
        <v>1984</v>
      </c>
      <c r="AJ345" s="9">
        <v>922</v>
      </c>
      <c r="AK345" s="9">
        <v>240</v>
      </c>
      <c r="AL345" s="9">
        <v>64</v>
      </c>
    </row>
    <row r="346" spans="29:39" x14ac:dyDescent="0.2">
      <c r="AC346" s="9">
        <v>2004</v>
      </c>
      <c r="AD346" s="9" t="s">
        <v>1595</v>
      </c>
      <c r="AE346" s="9">
        <v>8333</v>
      </c>
      <c r="AF346" s="9">
        <v>1283</v>
      </c>
      <c r="AG346" s="9">
        <v>1576</v>
      </c>
      <c r="AH346" s="9">
        <v>2081</v>
      </c>
      <c r="AI346" s="9">
        <v>1954</v>
      </c>
      <c r="AJ346" s="9">
        <v>1066</v>
      </c>
      <c r="AK346" s="9">
        <v>272</v>
      </c>
      <c r="AL346" s="9">
        <v>101</v>
      </c>
    </row>
    <row r="347" spans="29:39" x14ac:dyDescent="0.2">
      <c r="AC347" s="9">
        <v>2005</v>
      </c>
      <c r="AD347" s="9" t="s">
        <v>1595</v>
      </c>
      <c r="AE347" s="9">
        <v>7616</v>
      </c>
      <c r="AF347" s="9">
        <v>921</v>
      </c>
      <c r="AG347" s="9">
        <v>1504</v>
      </c>
      <c r="AH347" s="9">
        <v>1596</v>
      </c>
      <c r="AI347" s="9">
        <v>2118</v>
      </c>
      <c r="AJ347" s="9">
        <v>1008</v>
      </c>
      <c r="AK347" s="9">
        <v>354</v>
      </c>
      <c r="AL347" s="9">
        <v>115</v>
      </c>
      <c r="AM347" s="9">
        <v>0</v>
      </c>
    </row>
    <row r="348" spans="29:39" x14ac:dyDescent="0.2">
      <c r="AC348" s="9">
        <v>2006</v>
      </c>
      <c r="AD348" s="9" t="s">
        <v>1595</v>
      </c>
      <c r="AE348" s="9">
        <v>7719</v>
      </c>
      <c r="AF348" s="9">
        <v>696</v>
      </c>
      <c r="AG348" s="9">
        <v>1495</v>
      </c>
      <c r="AH348" s="9">
        <v>1564</v>
      </c>
      <c r="AI348" s="9">
        <v>2311</v>
      </c>
      <c r="AJ348" s="9">
        <v>1037</v>
      </c>
      <c r="AK348" s="9">
        <v>465</v>
      </c>
      <c r="AL348" s="9">
        <v>150</v>
      </c>
      <c r="AM348" s="9">
        <v>1</v>
      </c>
    </row>
    <row r="349" spans="29:39" x14ac:dyDescent="0.2">
      <c r="AC349" s="9">
        <v>2007</v>
      </c>
      <c r="AD349" s="9" t="s">
        <v>1595</v>
      </c>
      <c r="AE349" s="9">
        <v>8490</v>
      </c>
      <c r="AF349" s="9">
        <v>516</v>
      </c>
      <c r="AG349" s="9">
        <v>1584</v>
      </c>
      <c r="AH349" s="9">
        <v>1627</v>
      </c>
      <c r="AI349" s="9">
        <v>2743</v>
      </c>
      <c r="AJ349" s="9">
        <v>1205</v>
      </c>
      <c r="AK349" s="9">
        <v>640</v>
      </c>
      <c r="AL349" s="9">
        <v>175</v>
      </c>
    </row>
    <row r="350" spans="29:39" x14ac:dyDescent="0.2">
      <c r="AC350" s="9">
        <v>1996</v>
      </c>
      <c r="AD350" s="9" t="s">
        <v>1580</v>
      </c>
      <c r="AE350" s="9">
        <v>23018</v>
      </c>
      <c r="AF350" s="9">
        <v>7738</v>
      </c>
      <c r="AG350" s="9">
        <v>5203</v>
      </c>
      <c r="AH350" s="9">
        <v>3164</v>
      </c>
      <c r="AI350" s="9">
        <v>3164</v>
      </c>
      <c r="AJ350" s="9">
        <v>2288</v>
      </c>
      <c r="AK350" s="9">
        <v>676</v>
      </c>
      <c r="AL350" s="9">
        <v>775</v>
      </c>
      <c r="AM350" s="9">
        <v>10</v>
      </c>
    </row>
    <row r="351" spans="29:39" x14ac:dyDescent="0.2">
      <c r="AC351" s="9">
        <v>2000</v>
      </c>
      <c r="AD351" s="9" t="s">
        <v>1580</v>
      </c>
      <c r="AE351" s="9">
        <v>22294</v>
      </c>
      <c r="AF351" s="9">
        <v>4487</v>
      </c>
      <c r="AG351" s="9">
        <v>3921</v>
      </c>
      <c r="AH351" s="9">
        <v>4705</v>
      </c>
      <c r="AI351" s="9">
        <v>4705</v>
      </c>
      <c r="AJ351" s="9">
        <v>2833</v>
      </c>
      <c r="AK351" s="9">
        <v>837</v>
      </c>
      <c r="AL351" s="9">
        <v>806</v>
      </c>
    </row>
    <row r="352" spans="29:39" x14ac:dyDescent="0.2">
      <c r="AC352" s="9">
        <v>2001</v>
      </c>
      <c r="AD352" s="9" t="s">
        <v>1580</v>
      </c>
      <c r="AE352" s="9">
        <v>28001</v>
      </c>
      <c r="AF352" s="9">
        <v>5759</v>
      </c>
      <c r="AG352" s="9">
        <v>4910</v>
      </c>
      <c r="AH352" s="9">
        <v>6060</v>
      </c>
      <c r="AI352" s="9">
        <v>6059</v>
      </c>
      <c r="AJ352" s="9">
        <v>3171</v>
      </c>
      <c r="AK352" s="9">
        <v>1420</v>
      </c>
      <c r="AL352" s="9">
        <v>594</v>
      </c>
      <c r="AM352" s="9">
        <v>28</v>
      </c>
    </row>
    <row r="353" spans="29:39" x14ac:dyDescent="0.2">
      <c r="AC353" s="9">
        <v>2002</v>
      </c>
      <c r="AD353" s="9" t="s">
        <v>1580</v>
      </c>
      <c r="AE353" s="9">
        <v>21201</v>
      </c>
      <c r="AF353" s="9">
        <v>4085</v>
      </c>
      <c r="AG353" s="9">
        <v>3271</v>
      </c>
      <c r="AH353" s="9">
        <v>4607</v>
      </c>
      <c r="AI353" s="9">
        <v>4607</v>
      </c>
      <c r="AJ353" s="9">
        <v>2724</v>
      </c>
      <c r="AK353" s="9">
        <v>1332</v>
      </c>
      <c r="AL353" s="9">
        <v>575</v>
      </c>
    </row>
    <row r="354" spans="29:39" x14ac:dyDescent="0.2">
      <c r="AC354" s="9">
        <v>2003</v>
      </c>
      <c r="AD354" s="9" t="s">
        <v>1580</v>
      </c>
      <c r="AE354" s="9">
        <v>21202</v>
      </c>
      <c r="AF354" s="9">
        <v>3628</v>
      </c>
      <c r="AG354" s="9">
        <v>3158</v>
      </c>
      <c r="AH354" s="9">
        <v>4663</v>
      </c>
      <c r="AI354" s="9">
        <v>4662</v>
      </c>
      <c r="AJ354" s="9">
        <v>2790</v>
      </c>
      <c r="AK354" s="9">
        <v>1527</v>
      </c>
      <c r="AL354" s="9">
        <v>772</v>
      </c>
      <c r="AM354" s="9">
        <v>2</v>
      </c>
    </row>
    <row r="355" spans="29:39" x14ac:dyDescent="0.2">
      <c r="AC355" s="9">
        <v>2004</v>
      </c>
      <c r="AD355" s="9" t="s">
        <v>1580</v>
      </c>
      <c r="AE355" s="9">
        <v>20988</v>
      </c>
      <c r="AF355" s="9">
        <v>3210</v>
      </c>
      <c r="AG355" s="9">
        <v>2925</v>
      </c>
      <c r="AH355" s="9">
        <v>4085</v>
      </c>
      <c r="AI355" s="9">
        <v>5448</v>
      </c>
      <c r="AJ355" s="9">
        <v>2780</v>
      </c>
      <c r="AK355" s="9">
        <v>1658</v>
      </c>
      <c r="AL355" s="9">
        <v>880</v>
      </c>
      <c r="AM355" s="9">
        <v>2</v>
      </c>
    </row>
    <row r="356" spans="29:39" x14ac:dyDescent="0.2">
      <c r="AC356" s="9">
        <v>2005</v>
      </c>
      <c r="AD356" s="9" t="s">
        <v>1580</v>
      </c>
      <c r="AE356" s="9">
        <v>21655</v>
      </c>
      <c r="AF356" s="9">
        <v>3281</v>
      </c>
      <c r="AG356" s="9">
        <v>3364</v>
      </c>
      <c r="AH356" s="9">
        <v>3715</v>
      </c>
      <c r="AI356" s="9">
        <v>5906</v>
      </c>
      <c r="AJ356" s="9">
        <v>2556</v>
      </c>
      <c r="AK356" s="9">
        <v>1803</v>
      </c>
      <c r="AL356" s="9">
        <v>972</v>
      </c>
      <c r="AM356" s="9">
        <v>58</v>
      </c>
    </row>
    <row r="357" spans="29:39" x14ac:dyDescent="0.2">
      <c r="AC357" s="9">
        <v>2006</v>
      </c>
      <c r="AD357" s="9" t="s">
        <v>1580</v>
      </c>
      <c r="AE357" s="9">
        <v>21110</v>
      </c>
      <c r="AF357" s="9">
        <v>2925</v>
      </c>
      <c r="AG357" s="9">
        <v>3105</v>
      </c>
      <c r="AH357" s="9">
        <v>3313</v>
      </c>
      <c r="AI357" s="9">
        <v>6026</v>
      </c>
      <c r="AJ357" s="9">
        <v>2600</v>
      </c>
      <c r="AK357" s="9">
        <v>2010</v>
      </c>
      <c r="AL357" s="9">
        <v>1112</v>
      </c>
      <c r="AM357" s="9">
        <v>19</v>
      </c>
    </row>
    <row r="358" spans="29:39" x14ac:dyDescent="0.2">
      <c r="AC358" s="9">
        <v>2007</v>
      </c>
      <c r="AD358" s="9" t="s">
        <v>1580</v>
      </c>
      <c r="AE358" s="9">
        <v>20213</v>
      </c>
      <c r="AF358" s="9">
        <v>1967</v>
      </c>
      <c r="AG358" s="9">
        <v>2539</v>
      </c>
      <c r="AH358" s="9">
        <v>2996</v>
      </c>
      <c r="AI358" s="9">
        <v>6569</v>
      </c>
      <c r="AJ358" s="9">
        <v>2542</v>
      </c>
      <c r="AK358" s="9">
        <v>2363</v>
      </c>
      <c r="AL358" s="9">
        <v>1236</v>
      </c>
      <c r="AM358" s="9">
        <v>1</v>
      </c>
    </row>
    <row r="359" spans="29:39" x14ac:dyDescent="0.2">
      <c r="AC359" s="9">
        <v>2000</v>
      </c>
      <c r="AD359" s="9" t="s">
        <v>1594</v>
      </c>
      <c r="AE359" s="9">
        <v>6407</v>
      </c>
      <c r="AF359" s="9">
        <v>1414</v>
      </c>
      <c r="AG359" s="9">
        <v>1358</v>
      </c>
      <c r="AH359" s="9">
        <v>1196</v>
      </c>
      <c r="AI359" s="9">
        <v>1195</v>
      </c>
      <c r="AJ359" s="9">
        <v>670</v>
      </c>
      <c r="AK359" s="9">
        <v>198</v>
      </c>
      <c r="AL359" s="9">
        <v>374</v>
      </c>
      <c r="AM359" s="9">
        <v>2</v>
      </c>
    </row>
    <row r="360" spans="29:39" x14ac:dyDescent="0.2">
      <c r="AC360" s="9">
        <v>2001</v>
      </c>
      <c r="AD360" s="9" t="s">
        <v>1594</v>
      </c>
      <c r="AE360" s="9">
        <v>9486</v>
      </c>
      <c r="AF360" s="9">
        <v>2993</v>
      </c>
      <c r="AG360" s="9">
        <v>1815</v>
      </c>
      <c r="AH360" s="9">
        <v>1598</v>
      </c>
      <c r="AI360" s="9">
        <v>1597</v>
      </c>
      <c r="AJ360" s="9">
        <v>969</v>
      </c>
      <c r="AK360" s="9">
        <v>320</v>
      </c>
      <c r="AL360" s="9">
        <v>194</v>
      </c>
    </row>
    <row r="361" spans="29:39" x14ac:dyDescent="0.2">
      <c r="AC361" s="9">
        <v>2002</v>
      </c>
      <c r="AD361" s="9" t="s">
        <v>1594</v>
      </c>
      <c r="AE361" s="9">
        <v>6393</v>
      </c>
      <c r="AF361" s="9">
        <v>1062</v>
      </c>
      <c r="AG361" s="9">
        <v>1164</v>
      </c>
      <c r="AH361" s="9">
        <v>1432</v>
      </c>
      <c r="AI361" s="9">
        <v>1431</v>
      </c>
      <c r="AJ361" s="9">
        <v>831</v>
      </c>
      <c r="AK361" s="9">
        <v>276</v>
      </c>
      <c r="AL361" s="9">
        <v>196</v>
      </c>
      <c r="AM361" s="9">
        <v>1</v>
      </c>
    </row>
    <row r="362" spans="29:39" x14ac:dyDescent="0.2">
      <c r="AC362" s="9">
        <v>2003</v>
      </c>
      <c r="AD362" s="9" t="s">
        <v>1594</v>
      </c>
      <c r="AE362" s="9">
        <v>6398</v>
      </c>
      <c r="AF362" s="9">
        <v>1047</v>
      </c>
      <c r="AG362" s="9">
        <v>1216</v>
      </c>
      <c r="AH362" s="9">
        <v>1432</v>
      </c>
      <c r="AI362" s="9">
        <v>1431</v>
      </c>
      <c r="AJ362" s="9">
        <v>786</v>
      </c>
      <c r="AK362" s="9">
        <v>283</v>
      </c>
      <c r="AL362" s="9">
        <v>202</v>
      </c>
      <c r="AM362" s="9">
        <v>1</v>
      </c>
    </row>
    <row r="363" spans="29:39" x14ac:dyDescent="0.2">
      <c r="AC363" s="9">
        <v>2004</v>
      </c>
      <c r="AD363" s="9" t="s">
        <v>1594</v>
      </c>
      <c r="AE363" s="9">
        <v>6396</v>
      </c>
      <c r="AF363" s="9">
        <v>1006</v>
      </c>
      <c r="AG363" s="9">
        <v>1123</v>
      </c>
      <c r="AH363" s="9">
        <v>1533</v>
      </c>
      <c r="AI363" s="9">
        <v>1148</v>
      </c>
      <c r="AJ363" s="9">
        <v>928</v>
      </c>
      <c r="AK363" s="9">
        <v>412</v>
      </c>
      <c r="AL363" s="9">
        <v>242</v>
      </c>
      <c r="AM363" s="9">
        <v>4</v>
      </c>
    </row>
    <row r="364" spans="29:39" x14ac:dyDescent="0.2">
      <c r="AC364" s="9">
        <v>2005</v>
      </c>
      <c r="AD364" s="9" t="s">
        <v>1594</v>
      </c>
      <c r="AE364" s="9">
        <v>6410</v>
      </c>
      <c r="AF364" s="9">
        <v>755</v>
      </c>
      <c r="AG364" s="9">
        <v>1297</v>
      </c>
      <c r="AH364" s="9">
        <v>1432</v>
      </c>
      <c r="AI364" s="9">
        <v>1367</v>
      </c>
      <c r="AJ364" s="9">
        <v>869</v>
      </c>
      <c r="AK364" s="9">
        <v>463</v>
      </c>
      <c r="AL364" s="9">
        <v>221</v>
      </c>
      <c r="AM364" s="9">
        <v>6</v>
      </c>
    </row>
    <row r="365" spans="29:39" x14ac:dyDescent="0.2">
      <c r="AC365" s="9">
        <v>2006</v>
      </c>
      <c r="AD365" s="9" t="s">
        <v>1594</v>
      </c>
      <c r="AE365" s="9">
        <v>6313</v>
      </c>
      <c r="AF365" s="9">
        <v>807</v>
      </c>
      <c r="AG365" s="9">
        <v>1006</v>
      </c>
      <c r="AH365" s="9">
        <v>1388</v>
      </c>
      <c r="AI365" s="9">
        <v>1497</v>
      </c>
      <c r="AJ365" s="9">
        <v>853</v>
      </c>
      <c r="AK365" s="9">
        <v>545</v>
      </c>
      <c r="AL365" s="9">
        <v>214</v>
      </c>
      <c r="AM365" s="9">
        <v>3</v>
      </c>
    </row>
    <row r="366" spans="29:39" x14ac:dyDescent="0.2">
      <c r="AC366" s="9">
        <v>2007</v>
      </c>
      <c r="AD366" s="9" t="s">
        <v>1594</v>
      </c>
      <c r="AE366" s="9">
        <v>6187</v>
      </c>
      <c r="AF366" s="9">
        <v>579</v>
      </c>
      <c r="AG366" s="9">
        <v>808</v>
      </c>
      <c r="AH366" s="9">
        <v>1191</v>
      </c>
      <c r="AI366" s="9">
        <v>1814</v>
      </c>
      <c r="AJ366" s="9">
        <v>832</v>
      </c>
      <c r="AK366" s="9">
        <v>696</v>
      </c>
      <c r="AL366" s="9">
        <v>267</v>
      </c>
    </row>
    <row r="367" spans="29:39" x14ac:dyDescent="0.2">
      <c r="AC367" s="9">
        <v>1996</v>
      </c>
      <c r="AD367" s="9" t="s">
        <v>274</v>
      </c>
      <c r="AE367" s="9">
        <v>736</v>
      </c>
      <c r="AF367" s="9">
        <v>201</v>
      </c>
      <c r="AG367" s="9">
        <v>150</v>
      </c>
      <c r="AH367" s="9">
        <v>107</v>
      </c>
      <c r="AI367" s="9">
        <v>106</v>
      </c>
      <c r="AJ367" s="9">
        <v>89</v>
      </c>
      <c r="AK367" s="9">
        <v>26</v>
      </c>
      <c r="AL367" s="9">
        <v>57</v>
      </c>
    </row>
    <row r="368" spans="29:39" x14ac:dyDescent="0.2">
      <c r="AC368" s="9">
        <v>1996</v>
      </c>
      <c r="AD368" s="9" t="s">
        <v>1599</v>
      </c>
      <c r="AE368" s="9">
        <v>13236</v>
      </c>
      <c r="AF368" s="9">
        <v>4643</v>
      </c>
      <c r="AG368" s="9">
        <v>2863</v>
      </c>
      <c r="AH368" s="9">
        <v>1688</v>
      </c>
      <c r="AI368" s="9">
        <v>1688</v>
      </c>
      <c r="AJ368" s="9">
        <v>1415</v>
      </c>
      <c r="AK368" s="9">
        <v>418</v>
      </c>
      <c r="AL368" s="9">
        <v>521</v>
      </c>
    </row>
    <row r="369" spans="29:39" x14ac:dyDescent="0.2">
      <c r="AC369" s="9">
        <v>2000</v>
      </c>
      <c r="AD369" s="9" t="s">
        <v>1599</v>
      </c>
      <c r="AE369" s="9">
        <v>14171</v>
      </c>
      <c r="AF369" s="9">
        <v>3453</v>
      </c>
      <c r="AG369" s="9">
        <v>2685</v>
      </c>
      <c r="AH369" s="9">
        <v>2649</v>
      </c>
      <c r="AI369" s="9">
        <v>2649</v>
      </c>
      <c r="AJ369" s="9">
        <v>1578</v>
      </c>
      <c r="AK369" s="9">
        <v>467</v>
      </c>
      <c r="AL369" s="9">
        <v>690</v>
      </c>
    </row>
    <row r="370" spans="29:39" x14ac:dyDescent="0.2">
      <c r="AC370" s="9">
        <v>2001</v>
      </c>
      <c r="AD370" s="9" t="s">
        <v>1599</v>
      </c>
      <c r="AE370" s="9">
        <v>13068</v>
      </c>
      <c r="AF370" s="9">
        <v>3786</v>
      </c>
      <c r="AG370" s="9">
        <v>2767</v>
      </c>
      <c r="AH370" s="9">
        <v>2766</v>
      </c>
      <c r="AI370" s="9">
        <v>2765</v>
      </c>
      <c r="AJ370" s="9">
        <v>814</v>
      </c>
      <c r="AK370" s="9">
        <v>121</v>
      </c>
      <c r="AL370" s="9">
        <v>27</v>
      </c>
      <c r="AM370" s="9">
        <v>22</v>
      </c>
    </row>
    <row r="371" spans="29:39" x14ac:dyDescent="0.2">
      <c r="AC371" s="9">
        <v>2002</v>
      </c>
      <c r="AD371" s="9" t="s">
        <v>1599</v>
      </c>
      <c r="AE371" s="9">
        <v>11487</v>
      </c>
      <c r="AF371" s="9">
        <v>2927</v>
      </c>
      <c r="AG371" s="9">
        <v>2486</v>
      </c>
      <c r="AH371" s="9">
        <v>2574</v>
      </c>
      <c r="AI371" s="9">
        <v>2574</v>
      </c>
      <c r="AJ371" s="9">
        <v>805</v>
      </c>
      <c r="AK371" s="9">
        <v>108</v>
      </c>
      <c r="AL371" s="9">
        <v>13</v>
      </c>
    </row>
    <row r="372" spans="29:39" x14ac:dyDescent="0.2">
      <c r="AC372" s="9">
        <v>2003</v>
      </c>
      <c r="AD372" s="9" t="s">
        <v>1599</v>
      </c>
      <c r="AE372" s="9">
        <v>11591</v>
      </c>
      <c r="AF372" s="9">
        <v>2579</v>
      </c>
      <c r="AG372" s="9">
        <v>2628</v>
      </c>
      <c r="AH372" s="9">
        <v>2610</v>
      </c>
      <c r="AI372" s="9">
        <v>2609</v>
      </c>
      <c r="AJ372" s="9">
        <v>1006</v>
      </c>
      <c r="AK372" s="9">
        <v>142</v>
      </c>
      <c r="AL372" s="9">
        <v>17</v>
      </c>
    </row>
    <row r="373" spans="29:39" x14ac:dyDescent="0.2">
      <c r="AC373" s="9">
        <v>2004</v>
      </c>
      <c r="AD373" s="9" t="s">
        <v>1599</v>
      </c>
      <c r="AE373" s="9">
        <v>11657</v>
      </c>
      <c r="AF373" s="9">
        <v>2137</v>
      </c>
      <c r="AG373" s="9">
        <v>2498</v>
      </c>
      <c r="AH373" s="9">
        <v>2731</v>
      </c>
      <c r="AI373" s="9">
        <v>2707</v>
      </c>
      <c r="AJ373" s="9">
        <v>1342</v>
      </c>
      <c r="AK373" s="9">
        <v>211</v>
      </c>
      <c r="AL373" s="9">
        <v>31</v>
      </c>
    </row>
    <row r="374" spans="29:39" x14ac:dyDescent="0.2">
      <c r="AC374" s="9">
        <v>2005</v>
      </c>
      <c r="AD374" s="9" t="s">
        <v>1599</v>
      </c>
      <c r="AE374" s="9">
        <v>11666</v>
      </c>
      <c r="AF374" s="9">
        <v>2344</v>
      </c>
      <c r="AG374" s="9">
        <v>2276</v>
      </c>
      <c r="AH374" s="9">
        <v>2398</v>
      </c>
      <c r="AI374" s="9">
        <v>2841</v>
      </c>
      <c r="AJ374" s="9">
        <v>1382</v>
      </c>
      <c r="AK374" s="9">
        <v>336</v>
      </c>
      <c r="AL374" s="9">
        <v>89</v>
      </c>
      <c r="AM374" s="9">
        <v>0</v>
      </c>
    </row>
    <row r="375" spans="29:39" x14ac:dyDescent="0.2">
      <c r="AC375" s="9">
        <v>2006</v>
      </c>
      <c r="AD375" s="9" t="s">
        <v>1599</v>
      </c>
      <c r="AE375" s="9">
        <v>11738</v>
      </c>
      <c r="AF375" s="9">
        <v>2127</v>
      </c>
      <c r="AG375" s="9">
        <v>2148</v>
      </c>
      <c r="AH375" s="9">
        <v>2324</v>
      </c>
      <c r="AI375" s="9">
        <v>3017</v>
      </c>
      <c r="AJ375" s="9">
        <v>1522</v>
      </c>
      <c r="AK375" s="9">
        <v>482</v>
      </c>
      <c r="AL375" s="9">
        <v>106</v>
      </c>
      <c r="AM375" s="9">
        <v>12</v>
      </c>
    </row>
    <row r="376" spans="29:39" x14ac:dyDescent="0.2">
      <c r="AC376" s="9">
        <v>2007</v>
      </c>
      <c r="AD376" s="9" t="s">
        <v>1599</v>
      </c>
      <c r="AE376" s="9">
        <v>12528</v>
      </c>
      <c r="AF376" s="9">
        <v>1701</v>
      </c>
      <c r="AG376" s="9">
        <v>2098</v>
      </c>
      <c r="AH376" s="9">
        <v>2527</v>
      </c>
      <c r="AI376" s="9">
        <v>3512</v>
      </c>
      <c r="AJ376" s="9">
        <v>1793</v>
      </c>
      <c r="AK376" s="9">
        <v>767</v>
      </c>
      <c r="AL376" s="9">
        <v>130</v>
      </c>
    </row>
    <row r="377" spans="29:39" x14ac:dyDescent="0.2">
      <c r="AC377" s="9">
        <v>1996</v>
      </c>
      <c r="AD377" s="9" t="s">
        <v>1601</v>
      </c>
      <c r="AE377" s="9">
        <v>3160</v>
      </c>
      <c r="AF377" s="9">
        <v>1275</v>
      </c>
      <c r="AG377" s="9">
        <v>850</v>
      </c>
      <c r="AH377" s="9">
        <v>374</v>
      </c>
      <c r="AI377" s="9">
        <v>373</v>
      </c>
      <c r="AJ377" s="9">
        <v>172</v>
      </c>
      <c r="AK377" s="9">
        <v>51</v>
      </c>
      <c r="AL377" s="9">
        <v>56</v>
      </c>
      <c r="AM377" s="9">
        <v>9</v>
      </c>
    </row>
    <row r="378" spans="29:39" x14ac:dyDescent="0.2">
      <c r="AC378" s="9">
        <v>2000</v>
      </c>
      <c r="AD378" s="9" t="s">
        <v>1601</v>
      </c>
      <c r="AE378" s="9">
        <v>3676</v>
      </c>
      <c r="AF378" s="9">
        <v>1034</v>
      </c>
      <c r="AG378" s="9">
        <v>985</v>
      </c>
      <c r="AH378" s="9">
        <v>652</v>
      </c>
      <c r="AI378" s="9">
        <v>652</v>
      </c>
      <c r="AJ378" s="9">
        <v>244</v>
      </c>
      <c r="AK378" s="9">
        <v>72</v>
      </c>
      <c r="AL378" s="9">
        <v>36</v>
      </c>
      <c r="AM378" s="9">
        <v>1</v>
      </c>
    </row>
    <row r="379" spans="29:39" x14ac:dyDescent="0.2">
      <c r="AC379" s="9">
        <v>2001</v>
      </c>
      <c r="AD379" s="9" t="s">
        <v>1601</v>
      </c>
      <c r="AE379" s="9">
        <v>3964</v>
      </c>
      <c r="AF379" s="9">
        <v>1076</v>
      </c>
      <c r="AG379" s="9">
        <v>945</v>
      </c>
      <c r="AH379" s="9">
        <v>785</v>
      </c>
      <c r="AI379" s="9">
        <v>784</v>
      </c>
      <c r="AJ379" s="9">
        <v>257</v>
      </c>
      <c r="AK379" s="9">
        <v>75</v>
      </c>
      <c r="AL379" s="9">
        <v>23</v>
      </c>
      <c r="AM379" s="9">
        <v>19</v>
      </c>
    </row>
    <row r="380" spans="29:39" x14ac:dyDescent="0.2">
      <c r="AC380" s="9">
        <v>2002</v>
      </c>
      <c r="AD380" s="9" t="s">
        <v>1601</v>
      </c>
      <c r="AE380" s="9">
        <v>3668</v>
      </c>
      <c r="AF380" s="9">
        <v>898</v>
      </c>
      <c r="AG380" s="9">
        <v>826</v>
      </c>
      <c r="AH380" s="9">
        <v>788</v>
      </c>
      <c r="AI380" s="9">
        <v>787</v>
      </c>
      <c r="AJ380" s="9">
        <v>267</v>
      </c>
      <c r="AK380" s="9">
        <v>71</v>
      </c>
      <c r="AL380" s="9">
        <v>31</v>
      </c>
    </row>
    <row r="381" spans="29:39" x14ac:dyDescent="0.2">
      <c r="AC381" s="9">
        <v>2003</v>
      </c>
      <c r="AD381" s="9" t="s">
        <v>1601</v>
      </c>
      <c r="AE381" s="9">
        <v>3766</v>
      </c>
      <c r="AF381" s="9">
        <v>901</v>
      </c>
      <c r="AG381" s="9">
        <v>741</v>
      </c>
      <c r="AH381" s="9">
        <v>849</v>
      </c>
      <c r="AI381" s="9">
        <v>849</v>
      </c>
      <c r="AJ381" s="9">
        <v>295</v>
      </c>
      <c r="AK381" s="9">
        <v>92</v>
      </c>
      <c r="AL381" s="9">
        <v>37</v>
      </c>
      <c r="AM381" s="9">
        <v>2</v>
      </c>
    </row>
    <row r="382" spans="29:39" x14ac:dyDescent="0.2">
      <c r="AC382" s="9">
        <v>2004</v>
      </c>
      <c r="AD382" s="9" t="s">
        <v>1601</v>
      </c>
      <c r="AE382" s="9">
        <v>3828</v>
      </c>
      <c r="AF382" s="9">
        <v>811</v>
      </c>
      <c r="AG382" s="9">
        <v>681</v>
      </c>
      <c r="AH382" s="9">
        <v>1041</v>
      </c>
      <c r="AI382" s="9">
        <v>764</v>
      </c>
      <c r="AJ382" s="9">
        <v>352</v>
      </c>
      <c r="AK382" s="9">
        <v>127</v>
      </c>
      <c r="AL382" s="9">
        <v>51</v>
      </c>
      <c r="AM382" s="9">
        <v>1</v>
      </c>
    </row>
    <row r="383" spans="29:39" x14ac:dyDescent="0.2">
      <c r="AC383" s="9">
        <v>2005</v>
      </c>
      <c r="AD383" s="9" t="s">
        <v>1601</v>
      </c>
      <c r="AE383" s="9">
        <v>3655</v>
      </c>
      <c r="AF383" s="9">
        <v>753</v>
      </c>
      <c r="AG383" s="9">
        <v>623</v>
      </c>
      <c r="AH383" s="9">
        <v>892</v>
      </c>
      <c r="AI383" s="9">
        <v>813</v>
      </c>
      <c r="AJ383" s="9">
        <v>346</v>
      </c>
      <c r="AK383" s="9">
        <v>145</v>
      </c>
      <c r="AL383" s="9">
        <v>68</v>
      </c>
      <c r="AM383" s="9">
        <v>15</v>
      </c>
    </row>
    <row r="384" spans="29:39" x14ac:dyDescent="0.2">
      <c r="AC384" s="9">
        <v>2006</v>
      </c>
      <c r="AD384" s="9" t="s">
        <v>1601</v>
      </c>
      <c r="AE384" s="9">
        <v>3704</v>
      </c>
      <c r="AF384" s="9">
        <v>697</v>
      </c>
      <c r="AG384" s="9">
        <v>616</v>
      </c>
      <c r="AH384" s="9">
        <v>813</v>
      </c>
      <c r="AI384" s="9">
        <v>967</v>
      </c>
      <c r="AJ384" s="9">
        <v>337</v>
      </c>
      <c r="AK384" s="9">
        <v>180</v>
      </c>
      <c r="AL384" s="9">
        <v>79</v>
      </c>
      <c r="AM384" s="9">
        <v>15</v>
      </c>
    </row>
    <row r="385" spans="29:39" x14ac:dyDescent="0.2">
      <c r="AC385" s="9">
        <v>2007</v>
      </c>
      <c r="AD385" s="9" t="s">
        <v>1601</v>
      </c>
      <c r="AE385" s="9">
        <v>3898</v>
      </c>
      <c r="AF385" s="9">
        <v>687</v>
      </c>
      <c r="AG385" s="9">
        <v>600</v>
      </c>
      <c r="AH385" s="9">
        <v>807</v>
      </c>
      <c r="AI385" s="9">
        <v>1140</v>
      </c>
      <c r="AJ385" s="9">
        <v>384</v>
      </c>
      <c r="AK385" s="9">
        <v>202</v>
      </c>
      <c r="AL385" s="9">
        <v>78</v>
      </c>
    </row>
    <row r="386" spans="29:39" x14ac:dyDescent="0.2">
      <c r="AC386" s="9">
        <v>1996</v>
      </c>
      <c r="AD386" s="9" t="s">
        <v>1581</v>
      </c>
      <c r="AE386" s="9">
        <v>14966</v>
      </c>
      <c r="AF386" s="9">
        <v>4076</v>
      </c>
      <c r="AG386" s="9">
        <v>3100</v>
      </c>
      <c r="AH386" s="9">
        <v>2508</v>
      </c>
      <c r="AI386" s="9">
        <v>2507</v>
      </c>
      <c r="AJ386" s="9">
        <v>1802</v>
      </c>
      <c r="AK386" s="9">
        <v>533</v>
      </c>
      <c r="AL386" s="9">
        <v>437</v>
      </c>
      <c r="AM386" s="9">
        <v>3</v>
      </c>
    </row>
    <row r="387" spans="29:39" x14ac:dyDescent="0.2">
      <c r="AC387" s="9">
        <v>2000</v>
      </c>
      <c r="AD387" s="9" t="s">
        <v>1581</v>
      </c>
      <c r="AE387" s="9">
        <v>14050</v>
      </c>
      <c r="AF387" s="9">
        <v>2241</v>
      </c>
      <c r="AG387" s="9">
        <v>2587</v>
      </c>
      <c r="AH387" s="9">
        <v>2912</v>
      </c>
      <c r="AI387" s="9">
        <v>2911</v>
      </c>
      <c r="AJ387" s="9">
        <v>2207</v>
      </c>
      <c r="AK387" s="9">
        <v>652</v>
      </c>
      <c r="AL387" s="9">
        <v>540</v>
      </c>
    </row>
    <row r="388" spans="29:39" x14ac:dyDescent="0.2">
      <c r="AC388" s="9">
        <v>2001</v>
      </c>
      <c r="AD388" s="9" t="s">
        <v>1581</v>
      </c>
      <c r="AE388" s="9">
        <v>16088</v>
      </c>
      <c r="AF388" s="9">
        <v>3657</v>
      </c>
      <c r="AG388" s="9">
        <v>3068</v>
      </c>
      <c r="AH388" s="9">
        <v>3299</v>
      </c>
      <c r="AI388" s="9">
        <v>3299</v>
      </c>
      <c r="AJ388" s="9">
        <v>1952</v>
      </c>
      <c r="AK388" s="9">
        <v>598</v>
      </c>
      <c r="AL388" s="9">
        <v>192</v>
      </c>
      <c r="AM388" s="9">
        <v>23</v>
      </c>
    </row>
    <row r="389" spans="29:39" x14ac:dyDescent="0.2">
      <c r="AC389" s="9">
        <v>2002</v>
      </c>
      <c r="AD389" s="9" t="s">
        <v>1581</v>
      </c>
      <c r="AE389" s="9">
        <v>12183</v>
      </c>
      <c r="AF389" s="9">
        <v>2031</v>
      </c>
      <c r="AG389" s="9">
        <v>1881</v>
      </c>
      <c r="AH389" s="9">
        <v>2876</v>
      </c>
      <c r="AI389" s="9">
        <v>2876</v>
      </c>
      <c r="AJ389" s="9">
        <v>1838</v>
      </c>
      <c r="AK389" s="9">
        <v>558</v>
      </c>
      <c r="AL389" s="9">
        <v>122</v>
      </c>
      <c r="AM389" s="9">
        <v>1</v>
      </c>
    </row>
    <row r="390" spans="29:39" x14ac:dyDescent="0.2">
      <c r="AC390" s="9">
        <v>2003</v>
      </c>
      <c r="AD390" s="9" t="s">
        <v>1581</v>
      </c>
      <c r="AE390" s="9">
        <v>12811</v>
      </c>
      <c r="AF390" s="9">
        <v>2244</v>
      </c>
      <c r="AG390" s="9">
        <v>1839</v>
      </c>
      <c r="AH390" s="9">
        <v>2878</v>
      </c>
      <c r="AI390" s="9">
        <v>2877</v>
      </c>
      <c r="AJ390" s="9">
        <v>2035</v>
      </c>
      <c r="AK390" s="9">
        <v>726</v>
      </c>
      <c r="AL390" s="9">
        <v>211</v>
      </c>
      <c r="AM390" s="9">
        <v>1</v>
      </c>
    </row>
    <row r="391" spans="29:39" x14ac:dyDescent="0.2">
      <c r="AC391" s="9">
        <v>2004</v>
      </c>
      <c r="AD391" s="9" t="s">
        <v>1581</v>
      </c>
      <c r="AE391" s="9">
        <v>12900</v>
      </c>
      <c r="AF391" s="9">
        <v>2054</v>
      </c>
      <c r="AG391" s="9">
        <v>1665</v>
      </c>
      <c r="AH391" s="9">
        <v>2993</v>
      </c>
      <c r="AI391" s="9">
        <v>2742</v>
      </c>
      <c r="AJ391" s="9">
        <v>2192</v>
      </c>
      <c r="AK391" s="9">
        <v>953</v>
      </c>
      <c r="AL391" s="9">
        <v>299</v>
      </c>
      <c r="AM391" s="9">
        <v>2</v>
      </c>
    </row>
    <row r="392" spans="29:39" x14ac:dyDescent="0.2">
      <c r="AC392" s="9">
        <v>2005</v>
      </c>
      <c r="AD392" s="9" t="s">
        <v>1581</v>
      </c>
      <c r="AE392" s="9">
        <v>14054</v>
      </c>
      <c r="AF392" s="9">
        <v>2245</v>
      </c>
      <c r="AG392" s="9">
        <v>2119</v>
      </c>
      <c r="AH392" s="9">
        <v>2805</v>
      </c>
      <c r="AI392" s="9">
        <v>3249</v>
      </c>
      <c r="AJ392" s="9">
        <v>2075</v>
      </c>
      <c r="AK392" s="9">
        <v>1116</v>
      </c>
      <c r="AL392" s="9">
        <v>439</v>
      </c>
      <c r="AM392" s="9">
        <v>6</v>
      </c>
    </row>
    <row r="393" spans="29:39" x14ac:dyDescent="0.2">
      <c r="AC393" s="9">
        <v>2006</v>
      </c>
      <c r="AD393" s="9" t="s">
        <v>1581</v>
      </c>
      <c r="AE393" s="9">
        <v>13785</v>
      </c>
      <c r="AF393" s="9">
        <v>2074</v>
      </c>
      <c r="AG393" s="9">
        <v>2084</v>
      </c>
      <c r="AH393" s="9">
        <v>2329</v>
      </c>
      <c r="AI393" s="9">
        <v>3512</v>
      </c>
      <c r="AJ393" s="9">
        <v>1950</v>
      </c>
      <c r="AK393" s="9">
        <v>1319</v>
      </c>
      <c r="AL393" s="9">
        <v>509</v>
      </c>
      <c r="AM393" s="9">
        <v>8</v>
      </c>
    </row>
    <row r="394" spans="29:39" x14ac:dyDescent="0.2">
      <c r="AC394" s="9">
        <v>2007</v>
      </c>
      <c r="AD394" s="9" t="s">
        <v>1581</v>
      </c>
      <c r="AE394" s="9">
        <v>13205</v>
      </c>
      <c r="AF394" s="9">
        <v>1558</v>
      </c>
      <c r="AG394" s="9">
        <v>1631</v>
      </c>
      <c r="AH394" s="9">
        <v>1933</v>
      </c>
      <c r="AI394" s="9">
        <v>3793</v>
      </c>
      <c r="AJ394" s="9">
        <v>2029</v>
      </c>
      <c r="AK394" s="9">
        <v>1676</v>
      </c>
      <c r="AL394" s="9">
        <v>583</v>
      </c>
      <c r="AM394" s="9">
        <v>2</v>
      </c>
    </row>
  </sheetData>
  <sortState ref="AC98:AM394">
    <sortCondition ref="AD98:AD394"/>
    <sortCondition ref="AC98:AC394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2"/>
  <sheetViews>
    <sheetView zoomScale="85" zoomScaleNormal="85" zoomScalePageLayoutView="85" workbookViewId="0">
      <pane ySplit="2" topLeftCell="A257" activePane="bottomLeft" state="frozen"/>
      <selection pane="bottomLeft" activeCell="A3" sqref="A3:K271"/>
    </sheetView>
  </sheetViews>
  <sheetFormatPr baseColWidth="10" defaultColWidth="8.83203125" defaultRowHeight="15" x14ac:dyDescent="0.2"/>
  <cols>
    <col min="1" max="3" width="8.83203125" style="16"/>
    <col min="4" max="11" width="10" style="16" bestFit="1" customWidth="1"/>
    <col min="13" max="13" width="44.5" customWidth="1"/>
    <col min="14" max="14" width="13.33203125" bestFit="1" customWidth="1"/>
    <col min="15" max="17" width="0" hidden="1" customWidth="1"/>
    <col min="18" max="25" width="10" hidden="1" customWidth="1"/>
  </cols>
  <sheetData>
    <row r="1" spans="1:25" ht="60" x14ac:dyDescent="0.2">
      <c r="A1" s="9" t="s">
        <v>1553</v>
      </c>
      <c r="B1" s="9" t="s">
        <v>1563</v>
      </c>
      <c r="C1" s="31" t="s">
        <v>1554</v>
      </c>
      <c r="D1" s="31" t="s">
        <v>1555</v>
      </c>
      <c r="E1" s="9" t="s">
        <v>1556</v>
      </c>
      <c r="F1" s="9" t="s">
        <v>1557</v>
      </c>
      <c r="G1" s="9" t="s">
        <v>1558</v>
      </c>
      <c r="H1" s="9" t="s">
        <v>1559</v>
      </c>
      <c r="I1" s="9" t="s">
        <v>1560</v>
      </c>
      <c r="J1" s="9" t="s">
        <v>1561</v>
      </c>
      <c r="K1" s="9" t="s">
        <v>1562</v>
      </c>
    </row>
    <row r="2" spans="1:25" ht="182" x14ac:dyDescent="0.2">
      <c r="A2" s="1" t="s">
        <v>0</v>
      </c>
      <c r="B2" s="1" t="s">
        <v>8</v>
      </c>
      <c r="C2" s="2" t="s">
        <v>1</v>
      </c>
      <c r="D2" s="2" t="s">
        <v>436</v>
      </c>
      <c r="E2" s="2" t="s">
        <v>437</v>
      </c>
      <c r="F2" s="2" t="s">
        <v>438</v>
      </c>
      <c r="G2" s="2" t="s">
        <v>439</v>
      </c>
      <c r="H2" s="2" t="s">
        <v>440</v>
      </c>
      <c r="I2" s="2" t="s">
        <v>441</v>
      </c>
      <c r="J2" s="2" t="s">
        <v>442</v>
      </c>
      <c r="K2" s="2" t="s">
        <v>443</v>
      </c>
      <c r="M2" s="11" t="s">
        <v>1598</v>
      </c>
      <c r="O2" s="1" t="s">
        <v>0</v>
      </c>
      <c r="P2" s="1" t="s">
        <v>8</v>
      </c>
      <c r="Q2" s="2" t="s">
        <v>1</v>
      </c>
      <c r="R2" s="2" t="s">
        <v>436</v>
      </c>
      <c r="S2" s="2" t="s">
        <v>437</v>
      </c>
      <c r="T2" s="2" t="s">
        <v>438</v>
      </c>
      <c r="U2" s="2" t="s">
        <v>439</v>
      </c>
      <c r="V2" s="2" t="s">
        <v>440</v>
      </c>
      <c r="W2" s="2" t="s">
        <v>441</v>
      </c>
      <c r="X2" s="2" t="s">
        <v>442</v>
      </c>
      <c r="Y2" s="2" t="s">
        <v>443</v>
      </c>
    </row>
    <row r="3" spans="1:25" x14ac:dyDescent="0.2">
      <c r="A3" s="9">
        <v>2007</v>
      </c>
      <c r="B3" s="3" t="s">
        <v>1574</v>
      </c>
      <c r="C3" s="4">
        <v>7179</v>
      </c>
      <c r="D3" s="3" t="s">
        <v>590</v>
      </c>
      <c r="E3" s="3" t="s">
        <v>591</v>
      </c>
      <c r="F3" s="3" t="s">
        <v>592</v>
      </c>
      <c r="G3" s="3" t="s">
        <v>449</v>
      </c>
      <c r="H3" s="3" t="s">
        <v>593</v>
      </c>
      <c r="I3" s="3" t="s">
        <v>594</v>
      </c>
      <c r="J3" s="3" t="s">
        <v>495</v>
      </c>
      <c r="K3" s="3" t="s">
        <v>27</v>
      </c>
      <c r="O3">
        <v>2007</v>
      </c>
      <c r="P3" s="3" t="s">
        <v>1574</v>
      </c>
      <c r="Q3" s="4">
        <v>7179</v>
      </c>
      <c r="R3" s="3" t="s">
        <v>590</v>
      </c>
      <c r="S3" s="3" t="s">
        <v>591</v>
      </c>
      <c r="T3" s="3" t="s">
        <v>592</v>
      </c>
      <c r="U3" s="3" t="s">
        <v>449</v>
      </c>
      <c r="V3" s="3" t="s">
        <v>593</v>
      </c>
      <c r="W3" s="3" t="s">
        <v>594</v>
      </c>
      <c r="X3" s="3" t="s">
        <v>495</v>
      </c>
      <c r="Y3" s="3" t="s">
        <v>27</v>
      </c>
    </row>
    <row r="4" spans="1:25" x14ac:dyDescent="0.2">
      <c r="A4" s="9">
        <v>2007</v>
      </c>
      <c r="B4" s="3" t="s">
        <v>1577</v>
      </c>
      <c r="C4" s="4">
        <v>3855</v>
      </c>
      <c r="D4" s="3" t="s">
        <v>595</v>
      </c>
      <c r="E4" s="3" t="s">
        <v>457</v>
      </c>
      <c r="F4" s="3" t="s">
        <v>596</v>
      </c>
      <c r="G4" s="3" t="s">
        <v>597</v>
      </c>
      <c r="H4" s="3" t="s">
        <v>598</v>
      </c>
      <c r="I4" s="3" t="s">
        <v>599</v>
      </c>
      <c r="J4" s="3" t="s">
        <v>468</v>
      </c>
      <c r="K4" s="3"/>
      <c r="O4">
        <v>2007</v>
      </c>
      <c r="P4" s="3" t="s">
        <v>1577</v>
      </c>
      <c r="Q4" s="4">
        <v>3855</v>
      </c>
      <c r="R4" s="3" t="s">
        <v>595</v>
      </c>
      <c r="S4" s="3" t="s">
        <v>457</v>
      </c>
      <c r="T4" s="3" t="s">
        <v>596</v>
      </c>
      <c r="U4" s="3" t="s">
        <v>597</v>
      </c>
      <c r="V4" s="3" t="s">
        <v>598</v>
      </c>
      <c r="W4" s="3" t="s">
        <v>599</v>
      </c>
      <c r="X4" s="3" t="s">
        <v>468</v>
      </c>
      <c r="Y4" s="3"/>
    </row>
    <row r="5" spans="1:25" x14ac:dyDescent="0.2">
      <c r="A5" s="9">
        <v>2007</v>
      </c>
      <c r="B5" s="3" t="s">
        <v>1578</v>
      </c>
      <c r="C5" s="4">
        <v>20312</v>
      </c>
      <c r="D5" s="3" t="s">
        <v>600</v>
      </c>
      <c r="E5" s="3" t="s">
        <v>601</v>
      </c>
      <c r="F5" s="3" t="s">
        <v>295</v>
      </c>
      <c r="G5" s="3" t="s">
        <v>602</v>
      </c>
      <c r="H5" s="3" t="s">
        <v>603</v>
      </c>
      <c r="I5" s="3" t="s">
        <v>604</v>
      </c>
      <c r="J5" s="3" t="s">
        <v>446</v>
      </c>
      <c r="K5" s="3" t="s">
        <v>308</v>
      </c>
      <c r="O5">
        <v>2007</v>
      </c>
      <c r="P5" s="3" t="s">
        <v>1578</v>
      </c>
      <c r="Q5" s="4">
        <v>20312</v>
      </c>
      <c r="R5" s="3" t="s">
        <v>600</v>
      </c>
      <c r="S5" s="3" t="s">
        <v>601</v>
      </c>
      <c r="T5" s="3" t="s">
        <v>295</v>
      </c>
      <c r="U5" s="3" t="s">
        <v>602</v>
      </c>
      <c r="V5" s="3" t="s">
        <v>603</v>
      </c>
      <c r="W5" s="3" t="s">
        <v>604</v>
      </c>
      <c r="X5" s="3" t="s">
        <v>446</v>
      </c>
      <c r="Y5" s="3" t="s">
        <v>308</v>
      </c>
    </row>
    <row r="6" spans="1:25" x14ac:dyDescent="0.2">
      <c r="A6" s="9">
        <v>2007</v>
      </c>
      <c r="B6" s="3" t="s">
        <v>1579</v>
      </c>
      <c r="C6" s="4">
        <v>14799</v>
      </c>
      <c r="D6" s="3" t="s">
        <v>605</v>
      </c>
      <c r="E6" s="3" t="s">
        <v>606</v>
      </c>
      <c r="F6" s="3" t="s">
        <v>607</v>
      </c>
      <c r="G6" s="3" t="s">
        <v>608</v>
      </c>
      <c r="H6" s="3" t="s">
        <v>609</v>
      </c>
      <c r="I6" s="3" t="s">
        <v>610</v>
      </c>
      <c r="J6" s="3" t="s">
        <v>734</v>
      </c>
      <c r="K6" s="3" t="s">
        <v>459</v>
      </c>
      <c r="O6">
        <v>2007</v>
      </c>
      <c r="P6" s="3" t="s">
        <v>1579</v>
      </c>
      <c r="Q6" s="4">
        <v>14799</v>
      </c>
      <c r="R6" s="3" t="s">
        <v>605</v>
      </c>
      <c r="S6" s="3" t="s">
        <v>606</v>
      </c>
      <c r="T6" s="3" t="s">
        <v>607</v>
      </c>
      <c r="U6" s="3" t="s">
        <v>608</v>
      </c>
      <c r="V6" s="3" t="s">
        <v>609</v>
      </c>
      <c r="W6" s="3" t="s">
        <v>610</v>
      </c>
      <c r="X6" s="3" t="s">
        <v>734</v>
      </c>
      <c r="Y6" s="3" t="s">
        <v>459</v>
      </c>
    </row>
    <row r="7" spans="1:25" x14ac:dyDescent="0.2">
      <c r="A7" s="9">
        <v>2007</v>
      </c>
      <c r="B7" s="3" t="s">
        <v>1573</v>
      </c>
      <c r="C7" s="4">
        <v>10596</v>
      </c>
      <c r="D7" s="3" t="s">
        <v>611</v>
      </c>
      <c r="E7" s="3" t="s">
        <v>612</v>
      </c>
      <c r="F7" s="3" t="s">
        <v>613</v>
      </c>
      <c r="G7" s="3" t="s">
        <v>614</v>
      </c>
      <c r="H7" s="3" t="s">
        <v>615</v>
      </c>
      <c r="I7" s="3" t="s">
        <v>461</v>
      </c>
      <c r="J7" s="3" t="s">
        <v>467</v>
      </c>
      <c r="K7" s="3"/>
      <c r="O7">
        <v>2007</v>
      </c>
      <c r="P7" s="3" t="s">
        <v>1573</v>
      </c>
      <c r="Q7" s="4">
        <v>10596</v>
      </c>
      <c r="R7" s="3" t="s">
        <v>611</v>
      </c>
      <c r="S7" s="3" t="s">
        <v>612</v>
      </c>
      <c r="T7" s="3" t="s">
        <v>613</v>
      </c>
      <c r="U7" s="3" t="s">
        <v>614</v>
      </c>
      <c r="V7" s="3" t="s">
        <v>615</v>
      </c>
      <c r="W7" s="3" t="s">
        <v>461</v>
      </c>
      <c r="X7" s="3" t="s">
        <v>467</v>
      </c>
      <c r="Y7" s="3"/>
    </row>
    <row r="8" spans="1:25" x14ac:dyDescent="0.2">
      <c r="A8" s="9">
        <v>2007</v>
      </c>
      <c r="B8" s="3" t="s">
        <v>1580</v>
      </c>
      <c r="C8" s="4">
        <v>16012</v>
      </c>
      <c r="D8" s="3" t="s">
        <v>616</v>
      </c>
      <c r="E8" s="3" t="s">
        <v>617</v>
      </c>
      <c r="F8" s="3" t="s">
        <v>618</v>
      </c>
      <c r="G8" s="3" t="s">
        <v>619</v>
      </c>
      <c r="H8" s="3" t="s">
        <v>620</v>
      </c>
      <c r="I8" s="3" t="s">
        <v>621</v>
      </c>
      <c r="J8" s="3" t="s">
        <v>735</v>
      </c>
      <c r="K8" s="3"/>
      <c r="O8">
        <v>2007</v>
      </c>
      <c r="P8" s="3" t="s">
        <v>1580</v>
      </c>
      <c r="Q8" s="4">
        <v>16012</v>
      </c>
      <c r="R8" s="3" t="s">
        <v>616</v>
      </c>
      <c r="S8" s="3" t="s">
        <v>617</v>
      </c>
      <c r="T8" s="3" t="s">
        <v>618</v>
      </c>
      <c r="U8" s="3" t="s">
        <v>619</v>
      </c>
      <c r="V8" s="3" t="s">
        <v>620</v>
      </c>
      <c r="W8" s="3" t="s">
        <v>621</v>
      </c>
      <c r="X8" s="3" t="s">
        <v>735</v>
      </c>
      <c r="Y8" s="3"/>
    </row>
    <row r="9" spans="1:25" x14ac:dyDescent="0.2">
      <c r="A9" s="9">
        <v>2007</v>
      </c>
      <c r="B9" s="3" t="s">
        <v>1575</v>
      </c>
      <c r="C9" s="4">
        <v>10201</v>
      </c>
      <c r="D9" s="3" t="s">
        <v>622</v>
      </c>
      <c r="E9" s="3" t="s">
        <v>623</v>
      </c>
      <c r="F9" s="3" t="s">
        <v>624</v>
      </c>
      <c r="G9" s="3" t="s">
        <v>625</v>
      </c>
      <c r="H9" s="3" t="s">
        <v>487</v>
      </c>
      <c r="I9" s="3" t="s">
        <v>626</v>
      </c>
      <c r="J9" s="3" t="s">
        <v>736</v>
      </c>
      <c r="K9" s="3"/>
      <c r="M9" s="9"/>
      <c r="N9" s="10"/>
      <c r="O9">
        <v>2007</v>
      </c>
      <c r="P9" s="3" t="s">
        <v>1575</v>
      </c>
      <c r="Q9" s="4">
        <v>10201</v>
      </c>
      <c r="R9" s="3" t="s">
        <v>622</v>
      </c>
      <c r="S9" s="3" t="s">
        <v>623</v>
      </c>
      <c r="T9" s="3" t="s">
        <v>624</v>
      </c>
      <c r="U9" s="3" t="s">
        <v>625</v>
      </c>
      <c r="V9" s="3" t="s">
        <v>487</v>
      </c>
      <c r="W9" s="3" t="s">
        <v>626</v>
      </c>
      <c r="X9" s="3" t="s">
        <v>736</v>
      </c>
      <c r="Y9" s="3"/>
    </row>
    <row r="10" spans="1:25" x14ac:dyDescent="0.2">
      <c r="A10" s="9">
        <v>2007</v>
      </c>
      <c r="B10" s="3" t="s">
        <v>1581</v>
      </c>
      <c r="C10" s="4">
        <v>10782</v>
      </c>
      <c r="D10" s="3" t="s">
        <v>627</v>
      </c>
      <c r="E10" s="3" t="s">
        <v>12</v>
      </c>
      <c r="F10" s="3" t="s">
        <v>448</v>
      </c>
      <c r="G10" s="3" t="s">
        <v>628</v>
      </c>
      <c r="H10" s="3" t="s">
        <v>629</v>
      </c>
      <c r="I10" s="3" t="s">
        <v>630</v>
      </c>
      <c r="J10" s="3" t="s">
        <v>737</v>
      </c>
      <c r="K10" s="3"/>
      <c r="M10" s="9"/>
      <c r="N10" s="10"/>
      <c r="O10">
        <v>2007</v>
      </c>
      <c r="P10" s="3" t="s">
        <v>1581</v>
      </c>
      <c r="Q10" s="4">
        <v>10782</v>
      </c>
      <c r="R10" s="3" t="s">
        <v>627</v>
      </c>
      <c r="S10" s="3" t="s">
        <v>12</v>
      </c>
      <c r="T10" s="3" t="s">
        <v>448</v>
      </c>
      <c r="U10" s="3" t="s">
        <v>628</v>
      </c>
      <c r="V10" s="3" t="s">
        <v>629</v>
      </c>
      <c r="W10" s="3" t="s">
        <v>630</v>
      </c>
      <c r="X10" s="3" t="s">
        <v>737</v>
      </c>
      <c r="Y10" s="3"/>
    </row>
    <row r="11" spans="1:25" x14ac:dyDescent="0.2">
      <c r="A11" s="9">
        <v>2007</v>
      </c>
      <c r="B11" s="3" t="s">
        <v>1571</v>
      </c>
      <c r="C11" s="4">
        <v>4929</v>
      </c>
      <c r="D11" s="3" t="s">
        <v>631</v>
      </c>
      <c r="E11" s="3" t="s">
        <v>485</v>
      </c>
      <c r="F11" s="3" t="s">
        <v>632</v>
      </c>
      <c r="G11" s="3" t="s">
        <v>633</v>
      </c>
      <c r="H11" s="3" t="s">
        <v>59</v>
      </c>
      <c r="I11" s="3" t="s">
        <v>634</v>
      </c>
      <c r="J11" s="3" t="s">
        <v>738</v>
      </c>
      <c r="K11" s="3" t="s">
        <v>459</v>
      </c>
      <c r="M11" s="9"/>
      <c r="N11" s="10"/>
      <c r="O11">
        <v>2007</v>
      </c>
      <c r="P11" s="3" t="s">
        <v>1571</v>
      </c>
      <c r="Q11" s="4">
        <v>4929</v>
      </c>
      <c r="R11" s="3" t="s">
        <v>631</v>
      </c>
      <c r="S11" s="3" t="s">
        <v>485</v>
      </c>
      <c r="T11" s="3" t="s">
        <v>632</v>
      </c>
      <c r="U11" s="3" t="s">
        <v>633</v>
      </c>
      <c r="V11" s="3" t="s">
        <v>59</v>
      </c>
      <c r="W11" s="3" t="s">
        <v>634</v>
      </c>
      <c r="X11" s="3" t="s">
        <v>738</v>
      </c>
      <c r="Y11" s="3" t="s">
        <v>459</v>
      </c>
    </row>
    <row r="12" spans="1:25" x14ac:dyDescent="0.2">
      <c r="A12" s="9">
        <v>2007</v>
      </c>
      <c r="B12" s="3" t="s">
        <v>1582</v>
      </c>
      <c r="C12" s="4">
        <v>15565</v>
      </c>
      <c r="D12" s="3" t="s">
        <v>635</v>
      </c>
      <c r="E12" s="3" t="s">
        <v>636</v>
      </c>
      <c r="F12" s="3" t="s">
        <v>637</v>
      </c>
      <c r="G12" s="3" t="s">
        <v>638</v>
      </c>
      <c r="H12" s="3" t="s">
        <v>639</v>
      </c>
      <c r="I12" s="3" t="s">
        <v>640</v>
      </c>
      <c r="J12" s="3" t="s">
        <v>739</v>
      </c>
      <c r="K12" s="3" t="s">
        <v>458</v>
      </c>
      <c r="M12" s="9"/>
      <c r="N12" s="10"/>
      <c r="O12">
        <v>2007</v>
      </c>
      <c r="P12" s="3" t="s">
        <v>1582</v>
      </c>
      <c r="Q12" s="4">
        <v>15565</v>
      </c>
      <c r="R12" s="3" t="s">
        <v>635</v>
      </c>
      <c r="S12" s="3" t="s">
        <v>636</v>
      </c>
      <c r="T12" s="3" t="s">
        <v>637</v>
      </c>
      <c r="U12" s="3" t="s">
        <v>638</v>
      </c>
      <c r="V12" s="3" t="s">
        <v>639</v>
      </c>
      <c r="W12" s="3" t="s">
        <v>640</v>
      </c>
      <c r="X12" s="3" t="s">
        <v>739</v>
      </c>
      <c r="Y12" s="3" t="s">
        <v>458</v>
      </c>
    </row>
    <row r="13" spans="1:25" x14ac:dyDescent="0.2">
      <c r="A13" s="9">
        <v>2007</v>
      </c>
      <c r="B13" s="3" t="s">
        <v>1583</v>
      </c>
      <c r="C13" s="4">
        <v>17408</v>
      </c>
      <c r="D13" s="3" t="s">
        <v>641</v>
      </c>
      <c r="E13" s="3" t="s">
        <v>642</v>
      </c>
      <c r="F13" s="3" t="s">
        <v>643</v>
      </c>
      <c r="G13" s="3" t="s">
        <v>644</v>
      </c>
      <c r="H13" s="3" t="s">
        <v>645</v>
      </c>
      <c r="I13" s="3" t="s">
        <v>646</v>
      </c>
      <c r="J13" s="3" t="s">
        <v>740</v>
      </c>
      <c r="K13" s="3" t="s">
        <v>26</v>
      </c>
      <c r="M13" s="9"/>
      <c r="N13" s="10"/>
      <c r="O13">
        <v>2007</v>
      </c>
      <c r="P13" s="3" t="s">
        <v>1583</v>
      </c>
      <c r="Q13" s="4">
        <v>17408</v>
      </c>
      <c r="R13" s="3" t="s">
        <v>641</v>
      </c>
      <c r="S13" s="3" t="s">
        <v>642</v>
      </c>
      <c r="T13" s="3" t="s">
        <v>643</v>
      </c>
      <c r="U13" s="3" t="s">
        <v>644</v>
      </c>
      <c r="V13" s="3" t="s">
        <v>645</v>
      </c>
      <c r="W13" s="3" t="s">
        <v>646</v>
      </c>
      <c r="X13" s="3" t="s">
        <v>740</v>
      </c>
      <c r="Y13" s="3" t="s">
        <v>26</v>
      </c>
    </row>
    <row r="14" spans="1:25" x14ac:dyDescent="0.2">
      <c r="A14" s="9">
        <v>2007</v>
      </c>
      <c r="B14" s="3" t="s">
        <v>1584</v>
      </c>
      <c r="C14" s="4">
        <v>12364</v>
      </c>
      <c r="D14" s="3" t="s">
        <v>647</v>
      </c>
      <c r="E14" s="3" t="s">
        <v>648</v>
      </c>
      <c r="F14" s="3" t="s">
        <v>649</v>
      </c>
      <c r="G14" s="3" t="s">
        <v>650</v>
      </c>
      <c r="H14" s="3" t="s">
        <v>651</v>
      </c>
      <c r="I14" s="3" t="s">
        <v>652</v>
      </c>
      <c r="J14" s="3" t="s">
        <v>11</v>
      </c>
      <c r="K14" s="3" t="s">
        <v>27</v>
      </c>
      <c r="M14" s="9"/>
      <c r="N14" s="10"/>
      <c r="O14">
        <v>2007</v>
      </c>
      <c r="P14" s="3" t="s">
        <v>1584</v>
      </c>
      <c r="Q14" s="4">
        <v>12364</v>
      </c>
      <c r="R14" s="3" t="s">
        <v>647</v>
      </c>
      <c r="S14" s="3" t="s">
        <v>648</v>
      </c>
      <c r="T14" s="3" t="s">
        <v>649</v>
      </c>
      <c r="U14" s="3" t="s">
        <v>650</v>
      </c>
      <c r="V14" s="3" t="s">
        <v>651</v>
      </c>
      <c r="W14" s="3" t="s">
        <v>652</v>
      </c>
      <c r="X14" s="3" t="s">
        <v>11</v>
      </c>
      <c r="Y14" s="3" t="s">
        <v>27</v>
      </c>
    </row>
    <row r="15" spans="1:25" x14ac:dyDescent="0.2">
      <c r="A15" s="9">
        <v>2007</v>
      </c>
      <c r="B15" s="3" t="s">
        <v>1585</v>
      </c>
      <c r="C15" s="4">
        <v>8876</v>
      </c>
      <c r="D15" s="3" t="s">
        <v>653</v>
      </c>
      <c r="E15" s="3" t="s">
        <v>654</v>
      </c>
      <c r="F15" s="3" t="s">
        <v>655</v>
      </c>
      <c r="G15" s="3" t="s">
        <v>656</v>
      </c>
      <c r="H15" s="3" t="s">
        <v>657</v>
      </c>
      <c r="I15" s="3" t="s">
        <v>54</v>
      </c>
      <c r="J15" s="3" t="s">
        <v>17</v>
      </c>
      <c r="K15" s="3" t="s">
        <v>308</v>
      </c>
      <c r="M15" s="9"/>
      <c r="N15" s="10"/>
      <c r="O15">
        <v>2007</v>
      </c>
      <c r="P15" s="3" t="s">
        <v>1585</v>
      </c>
      <c r="Q15" s="4">
        <v>8876</v>
      </c>
      <c r="R15" s="3" t="s">
        <v>653</v>
      </c>
      <c r="S15" s="3" t="s">
        <v>654</v>
      </c>
      <c r="T15" s="3" t="s">
        <v>655</v>
      </c>
      <c r="U15" s="3" t="s">
        <v>656</v>
      </c>
      <c r="V15" s="3" t="s">
        <v>657</v>
      </c>
      <c r="W15" s="3" t="s">
        <v>54</v>
      </c>
      <c r="X15" s="3" t="s">
        <v>17</v>
      </c>
      <c r="Y15" s="3" t="s">
        <v>308</v>
      </c>
    </row>
    <row r="16" spans="1:25" x14ac:dyDescent="0.2">
      <c r="A16" s="9">
        <v>2007</v>
      </c>
      <c r="B16" s="3" t="s">
        <v>1586</v>
      </c>
      <c r="C16" s="4">
        <v>10399</v>
      </c>
      <c r="D16" s="3" t="s">
        <v>658</v>
      </c>
      <c r="E16" s="3" t="s">
        <v>53</v>
      </c>
      <c r="F16" s="3" t="s">
        <v>659</v>
      </c>
      <c r="G16" s="3" t="s">
        <v>660</v>
      </c>
      <c r="H16" s="3" t="s">
        <v>661</v>
      </c>
      <c r="I16" s="3" t="s">
        <v>298</v>
      </c>
      <c r="J16" s="3" t="s">
        <v>280</v>
      </c>
      <c r="K16" s="3" t="s">
        <v>27</v>
      </c>
      <c r="M16" s="9"/>
      <c r="N16" s="10"/>
      <c r="O16">
        <v>2007</v>
      </c>
      <c r="P16" s="3" t="s">
        <v>1586</v>
      </c>
      <c r="Q16" s="4">
        <v>10399</v>
      </c>
      <c r="R16" s="3" t="s">
        <v>658</v>
      </c>
      <c r="S16" s="3" t="s">
        <v>53</v>
      </c>
      <c r="T16" s="3" t="s">
        <v>659</v>
      </c>
      <c r="U16" s="3" t="s">
        <v>660</v>
      </c>
      <c r="V16" s="3" t="s">
        <v>661</v>
      </c>
      <c r="W16" s="3" t="s">
        <v>298</v>
      </c>
      <c r="X16" s="3" t="s">
        <v>280</v>
      </c>
      <c r="Y16" s="3" t="s">
        <v>27</v>
      </c>
    </row>
    <row r="17" spans="1:25" x14ac:dyDescent="0.2">
      <c r="A17" s="9">
        <v>2007</v>
      </c>
      <c r="B17" s="3" t="s">
        <v>1587</v>
      </c>
      <c r="C17" s="4">
        <v>22057</v>
      </c>
      <c r="D17" s="3" t="s">
        <v>662</v>
      </c>
      <c r="E17" s="3" t="s">
        <v>663</v>
      </c>
      <c r="F17" s="3" t="s">
        <v>664</v>
      </c>
      <c r="G17" s="3" t="s">
        <v>665</v>
      </c>
      <c r="H17" s="3" t="s">
        <v>666</v>
      </c>
      <c r="I17" s="3" t="s">
        <v>667</v>
      </c>
      <c r="J17" s="3" t="s">
        <v>445</v>
      </c>
      <c r="K17" s="3" t="s">
        <v>748</v>
      </c>
      <c r="M17" s="9"/>
      <c r="N17" s="10"/>
      <c r="O17">
        <v>2007</v>
      </c>
      <c r="P17" s="3" t="s">
        <v>1587</v>
      </c>
      <c r="Q17" s="4">
        <v>22057</v>
      </c>
      <c r="R17" s="3" t="s">
        <v>662</v>
      </c>
      <c r="S17" s="3" t="s">
        <v>663</v>
      </c>
      <c r="T17" s="3" t="s">
        <v>664</v>
      </c>
      <c r="U17" s="3" t="s">
        <v>665</v>
      </c>
      <c r="V17" s="3" t="s">
        <v>666</v>
      </c>
      <c r="W17" s="3" t="s">
        <v>667</v>
      </c>
      <c r="X17" s="3" t="s">
        <v>445</v>
      </c>
      <c r="Y17" s="3" t="s">
        <v>748</v>
      </c>
    </row>
    <row r="18" spans="1:25" x14ac:dyDescent="0.2">
      <c r="A18" s="9">
        <v>2007</v>
      </c>
      <c r="B18" s="3" t="s">
        <v>1588</v>
      </c>
      <c r="C18" s="4">
        <v>19133</v>
      </c>
      <c r="D18" s="3" t="s">
        <v>668</v>
      </c>
      <c r="E18" s="3" t="s">
        <v>669</v>
      </c>
      <c r="F18" s="3" t="s">
        <v>670</v>
      </c>
      <c r="G18" s="3" t="s">
        <v>23</v>
      </c>
      <c r="H18" s="3" t="s">
        <v>671</v>
      </c>
      <c r="I18" s="3" t="s">
        <v>672</v>
      </c>
      <c r="J18" s="3" t="s">
        <v>466</v>
      </c>
      <c r="K18" s="3" t="s">
        <v>66</v>
      </c>
      <c r="M18" s="9"/>
      <c r="N18" s="10"/>
      <c r="O18">
        <v>2007</v>
      </c>
      <c r="P18" s="3" t="s">
        <v>1588</v>
      </c>
      <c r="Q18" s="4">
        <v>19133</v>
      </c>
      <c r="R18" s="3" t="s">
        <v>668</v>
      </c>
      <c r="S18" s="3" t="s">
        <v>669</v>
      </c>
      <c r="T18" s="3" t="s">
        <v>670</v>
      </c>
      <c r="U18" s="3" t="s">
        <v>23</v>
      </c>
      <c r="V18" s="3" t="s">
        <v>671</v>
      </c>
      <c r="W18" s="3" t="s">
        <v>672</v>
      </c>
      <c r="X18" s="3" t="s">
        <v>466</v>
      </c>
      <c r="Y18" s="3" t="s">
        <v>66</v>
      </c>
    </row>
    <row r="19" spans="1:25" x14ac:dyDescent="0.2">
      <c r="A19" s="9">
        <v>2007</v>
      </c>
      <c r="B19" s="3" t="s">
        <v>1589</v>
      </c>
      <c r="C19" s="4">
        <v>23598</v>
      </c>
      <c r="D19" s="3" t="s">
        <v>673</v>
      </c>
      <c r="E19" s="3" t="s">
        <v>674</v>
      </c>
      <c r="F19" s="3" t="s">
        <v>675</v>
      </c>
      <c r="G19" s="3" t="s">
        <v>676</v>
      </c>
      <c r="H19" s="3" t="s">
        <v>289</v>
      </c>
      <c r="I19" s="3" t="s">
        <v>39</v>
      </c>
      <c r="J19" s="3" t="s">
        <v>18</v>
      </c>
      <c r="K19" s="3" t="s">
        <v>459</v>
      </c>
      <c r="M19" s="9"/>
      <c r="N19" s="10"/>
      <c r="O19">
        <v>2007</v>
      </c>
      <c r="P19" s="3" t="s">
        <v>1589</v>
      </c>
      <c r="Q19" s="4">
        <v>23598</v>
      </c>
      <c r="R19" s="3" t="s">
        <v>673</v>
      </c>
      <c r="S19" s="3" t="s">
        <v>674</v>
      </c>
      <c r="T19" s="3" t="s">
        <v>675</v>
      </c>
      <c r="U19" s="3" t="s">
        <v>676</v>
      </c>
      <c r="V19" s="3" t="s">
        <v>289</v>
      </c>
      <c r="W19" s="3" t="s">
        <v>39</v>
      </c>
      <c r="X19" s="3" t="s">
        <v>18</v>
      </c>
      <c r="Y19" s="3" t="s">
        <v>459</v>
      </c>
    </row>
    <row r="20" spans="1:25" x14ac:dyDescent="0.2">
      <c r="A20" s="9">
        <v>2007</v>
      </c>
      <c r="B20" s="3" t="s">
        <v>1590</v>
      </c>
      <c r="C20" s="4">
        <v>14932</v>
      </c>
      <c r="D20" s="3" t="s">
        <v>677</v>
      </c>
      <c r="E20" s="3" t="s">
        <v>678</v>
      </c>
      <c r="F20" s="3" t="s">
        <v>679</v>
      </c>
      <c r="G20" s="3" t="s">
        <v>680</v>
      </c>
      <c r="H20" s="3" t="s">
        <v>484</v>
      </c>
      <c r="I20" s="3" t="s">
        <v>661</v>
      </c>
      <c r="J20" s="3" t="s">
        <v>482</v>
      </c>
      <c r="K20" s="3" t="s">
        <v>27</v>
      </c>
      <c r="M20" s="9"/>
      <c r="N20" s="10"/>
      <c r="O20">
        <v>2007</v>
      </c>
      <c r="P20" s="3" t="s">
        <v>1590</v>
      </c>
      <c r="Q20" s="4">
        <v>14932</v>
      </c>
      <c r="R20" s="3" t="s">
        <v>677</v>
      </c>
      <c r="S20" s="3" t="s">
        <v>678</v>
      </c>
      <c r="T20" s="3" t="s">
        <v>679</v>
      </c>
      <c r="U20" s="3" t="s">
        <v>680</v>
      </c>
      <c r="V20" s="3" t="s">
        <v>484</v>
      </c>
      <c r="W20" s="3" t="s">
        <v>661</v>
      </c>
      <c r="X20" s="3" t="s">
        <v>482</v>
      </c>
      <c r="Y20" s="3" t="s">
        <v>27</v>
      </c>
    </row>
    <row r="21" spans="1:25" x14ac:dyDescent="0.2">
      <c r="A21" s="9">
        <v>2007</v>
      </c>
      <c r="B21" s="3" t="s">
        <v>1591</v>
      </c>
      <c r="C21" s="4">
        <v>24237</v>
      </c>
      <c r="D21" s="3" t="s">
        <v>681</v>
      </c>
      <c r="E21" s="3" t="s">
        <v>682</v>
      </c>
      <c r="F21" s="3" t="s">
        <v>683</v>
      </c>
      <c r="G21" s="3" t="s">
        <v>684</v>
      </c>
      <c r="H21" s="3" t="s">
        <v>685</v>
      </c>
      <c r="I21" s="3" t="s">
        <v>686</v>
      </c>
      <c r="J21" s="3" t="s">
        <v>56</v>
      </c>
      <c r="K21" s="3"/>
      <c r="M21" s="9"/>
      <c r="N21" s="10"/>
      <c r="O21">
        <v>2007</v>
      </c>
      <c r="P21" s="3" t="s">
        <v>1591</v>
      </c>
      <c r="Q21" s="4">
        <v>24237</v>
      </c>
      <c r="R21" s="3" t="s">
        <v>681</v>
      </c>
      <c r="S21" s="3" t="s">
        <v>682</v>
      </c>
      <c r="T21" s="3" t="s">
        <v>683</v>
      </c>
      <c r="U21" s="3" t="s">
        <v>684</v>
      </c>
      <c r="V21" s="3" t="s">
        <v>685</v>
      </c>
      <c r="W21" s="3" t="s">
        <v>686</v>
      </c>
      <c r="X21" s="3" t="s">
        <v>56</v>
      </c>
      <c r="Y21" s="3"/>
    </row>
    <row r="22" spans="1:25" x14ac:dyDescent="0.2">
      <c r="A22" s="9">
        <v>2007</v>
      </c>
      <c r="B22" s="3" t="s">
        <v>1592</v>
      </c>
      <c r="C22" s="4">
        <v>9235</v>
      </c>
      <c r="D22" s="3" t="s">
        <v>687</v>
      </c>
      <c r="E22" s="3" t="s">
        <v>688</v>
      </c>
      <c r="F22" s="3" t="s">
        <v>689</v>
      </c>
      <c r="G22" s="3" t="s">
        <v>690</v>
      </c>
      <c r="H22" s="3" t="s">
        <v>691</v>
      </c>
      <c r="I22" s="3" t="s">
        <v>692</v>
      </c>
      <c r="J22" s="3" t="s">
        <v>741</v>
      </c>
      <c r="K22" s="3"/>
      <c r="M22" s="9"/>
      <c r="N22" s="10"/>
      <c r="O22">
        <v>2007</v>
      </c>
      <c r="P22" s="3" t="s">
        <v>1592</v>
      </c>
      <c r="Q22" s="4">
        <v>9235</v>
      </c>
      <c r="R22" s="3" t="s">
        <v>687</v>
      </c>
      <c r="S22" s="3" t="s">
        <v>688</v>
      </c>
      <c r="T22" s="3" t="s">
        <v>689</v>
      </c>
      <c r="U22" s="3" t="s">
        <v>690</v>
      </c>
      <c r="V22" s="3" t="s">
        <v>691</v>
      </c>
      <c r="W22" s="3" t="s">
        <v>692</v>
      </c>
      <c r="X22" s="3" t="s">
        <v>741</v>
      </c>
      <c r="Y22" s="3"/>
    </row>
    <row r="23" spans="1:25" x14ac:dyDescent="0.2">
      <c r="A23" s="9">
        <v>2007</v>
      </c>
      <c r="B23" s="3" t="s">
        <v>1593</v>
      </c>
      <c r="C23" s="4">
        <v>3394</v>
      </c>
      <c r="D23" s="3" t="s">
        <v>496</v>
      </c>
      <c r="E23" s="3" t="s">
        <v>693</v>
      </c>
      <c r="F23" s="3" t="s">
        <v>294</v>
      </c>
      <c r="G23" s="3" t="s">
        <v>694</v>
      </c>
      <c r="H23" s="3" t="s">
        <v>38</v>
      </c>
      <c r="I23" s="3" t="s">
        <v>445</v>
      </c>
      <c r="J23" s="3" t="s">
        <v>14</v>
      </c>
      <c r="K23" s="3" t="s">
        <v>27</v>
      </c>
      <c r="M23" s="9"/>
      <c r="N23" s="10"/>
      <c r="O23">
        <v>2007</v>
      </c>
      <c r="P23" s="3" t="s">
        <v>1593</v>
      </c>
      <c r="Q23" s="4">
        <v>3394</v>
      </c>
      <c r="R23" s="3" t="s">
        <v>496</v>
      </c>
      <c r="S23" s="3" t="s">
        <v>693</v>
      </c>
      <c r="T23" s="3" t="s">
        <v>294</v>
      </c>
      <c r="U23" s="3" t="s">
        <v>694</v>
      </c>
      <c r="V23" s="3" t="s">
        <v>38</v>
      </c>
      <c r="W23" s="3" t="s">
        <v>445</v>
      </c>
      <c r="X23" s="3" t="s">
        <v>14</v>
      </c>
      <c r="Y23" s="3" t="s">
        <v>27</v>
      </c>
    </row>
    <row r="24" spans="1:25" x14ac:dyDescent="0.2">
      <c r="A24" s="9">
        <v>2007</v>
      </c>
      <c r="B24" s="3" t="s">
        <v>1594</v>
      </c>
      <c r="C24" s="4">
        <v>5495</v>
      </c>
      <c r="D24" s="3" t="s">
        <v>695</v>
      </c>
      <c r="E24" s="3" t="s">
        <v>696</v>
      </c>
      <c r="F24" s="3" t="s">
        <v>597</v>
      </c>
      <c r="G24" s="3" t="s">
        <v>697</v>
      </c>
      <c r="H24" s="3" t="s">
        <v>698</v>
      </c>
      <c r="I24" s="3" t="s">
        <v>48</v>
      </c>
      <c r="J24" s="3" t="s">
        <v>742</v>
      </c>
      <c r="K24" s="3" t="s">
        <v>27</v>
      </c>
      <c r="M24" s="9"/>
      <c r="N24" s="10"/>
      <c r="O24">
        <v>2007</v>
      </c>
      <c r="P24" s="3" t="s">
        <v>1594</v>
      </c>
      <c r="Q24" s="4">
        <v>5495</v>
      </c>
      <c r="R24" s="3" t="s">
        <v>695</v>
      </c>
      <c r="S24" s="3" t="s">
        <v>696</v>
      </c>
      <c r="T24" s="3" t="s">
        <v>597</v>
      </c>
      <c r="U24" s="3" t="s">
        <v>697</v>
      </c>
      <c r="V24" s="3" t="s">
        <v>698</v>
      </c>
      <c r="W24" s="3" t="s">
        <v>48</v>
      </c>
      <c r="X24" s="3" t="s">
        <v>742</v>
      </c>
      <c r="Y24" s="3" t="s">
        <v>27</v>
      </c>
    </row>
    <row r="25" spans="1:25" x14ac:dyDescent="0.2">
      <c r="A25" s="9">
        <v>2007</v>
      </c>
      <c r="B25" s="3" t="s">
        <v>1576</v>
      </c>
      <c r="C25" s="4">
        <v>20723</v>
      </c>
      <c r="D25" s="3" t="s">
        <v>699</v>
      </c>
      <c r="E25" s="3" t="s">
        <v>700</v>
      </c>
      <c r="F25" s="3" t="s">
        <v>36</v>
      </c>
      <c r="G25" s="3" t="s">
        <v>701</v>
      </c>
      <c r="H25" s="3" t="s">
        <v>702</v>
      </c>
      <c r="I25" s="3" t="s">
        <v>481</v>
      </c>
      <c r="J25" s="3" t="s">
        <v>743</v>
      </c>
      <c r="K25" s="3"/>
      <c r="M25" s="9"/>
      <c r="N25" s="10"/>
      <c r="O25">
        <v>2007</v>
      </c>
      <c r="P25" s="3" t="s">
        <v>1576</v>
      </c>
      <c r="Q25" s="4">
        <v>20723</v>
      </c>
      <c r="R25" s="3" t="s">
        <v>699</v>
      </c>
      <c r="S25" s="3" t="s">
        <v>700</v>
      </c>
      <c r="T25" s="3" t="s">
        <v>36</v>
      </c>
      <c r="U25" s="3" t="s">
        <v>701</v>
      </c>
      <c r="V25" s="3" t="s">
        <v>702</v>
      </c>
      <c r="W25" s="3" t="s">
        <v>481</v>
      </c>
      <c r="X25" s="3" t="s">
        <v>743</v>
      </c>
      <c r="Y25" s="3"/>
    </row>
    <row r="26" spans="1:25" x14ac:dyDescent="0.2">
      <c r="A26" s="9">
        <v>2007</v>
      </c>
      <c r="B26" s="3" t="s">
        <v>1595</v>
      </c>
      <c r="C26" s="4">
        <v>6168</v>
      </c>
      <c r="D26" s="3" t="s">
        <v>33</v>
      </c>
      <c r="E26" s="3" t="s">
        <v>703</v>
      </c>
      <c r="F26" s="3" t="s">
        <v>704</v>
      </c>
      <c r="G26" s="3" t="s">
        <v>61</v>
      </c>
      <c r="H26" s="3" t="s">
        <v>455</v>
      </c>
      <c r="I26" s="3" t="s">
        <v>705</v>
      </c>
      <c r="J26" s="3" t="s">
        <v>744</v>
      </c>
      <c r="K26" s="3" t="s">
        <v>27</v>
      </c>
      <c r="M26" s="9"/>
      <c r="N26" s="10"/>
      <c r="O26">
        <v>2007</v>
      </c>
      <c r="P26" s="3" t="s">
        <v>1595</v>
      </c>
      <c r="Q26" s="4">
        <v>6168</v>
      </c>
      <c r="R26" s="3" t="s">
        <v>33</v>
      </c>
      <c r="S26" s="3" t="s">
        <v>703</v>
      </c>
      <c r="T26" s="3" t="s">
        <v>704</v>
      </c>
      <c r="U26" s="3" t="s">
        <v>61</v>
      </c>
      <c r="V26" s="3" t="s">
        <v>455</v>
      </c>
      <c r="W26" s="3" t="s">
        <v>705</v>
      </c>
      <c r="X26" s="3" t="s">
        <v>744</v>
      </c>
      <c r="Y26" s="3" t="s">
        <v>27</v>
      </c>
    </row>
    <row r="27" spans="1:25" x14ac:dyDescent="0.2">
      <c r="A27" s="9">
        <v>2007</v>
      </c>
      <c r="B27" s="3" t="s">
        <v>1572</v>
      </c>
      <c r="C27" s="4">
        <v>11917</v>
      </c>
      <c r="D27" s="3" t="s">
        <v>706</v>
      </c>
      <c r="E27" s="3" t="s">
        <v>707</v>
      </c>
      <c r="F27" s="3" t="s">
        <v>708</v>
      </c>
      <c r="G27" s="3" t="s">
        <v>709</v>
      </c>
      <c r="H27" s="3" t="s">
        <v>710</v>
      </c>
      <c r="I27" s="3" t="s">
        <v>711</v>
      </c>
      <c r="J27" s="3" t="s">
        <v>745</v>
      </c>
      <c r="K27" s="3" t="s">
        <v>27</v>
      </c>
      <c r="M27" s="9"/>
      <c r="N27" s="10"/>
      <c r="O27">
        <v>2007</v>
      </c>
      <c r="P27" s="3" t="s">
        <v>1572</v>
      </c>
      <c r="Q27" s="4">
        <v>11917</v>
      </c>
      <c r="R27" s="3" t="s">
        <v>706</v>
      </c>
      <c r="S27" s="3" t="s">
        <v>707</v>
      </c>
      <c r="T27" s="3" t="s">
        <v>708</v>
      </c>
      <c r="U27" s="3" t="s">
        <v>709</v>
      </c>
      <c r="V27" s="3" t="s">
        <v>710</v>
      </c>
      <c r="W27" s="3" t="s">
        <v>711</v>
      </c>
      <c r="X27" s="3" t="s">
        <v>745</v>
      </c>
      <c r="Y27" s="3" t="s">
        <v>27</v>
      </c>
    </row>
    <row r="28" spans="1:25" x14ac:dyDescent="0.2">
      <c r="A28" s="9">
        <v>2007</v>
      </c>
      <c r="B28" s="3" t="s">
        <v>1599</v>
      </c>
      <c r="C28" s="4">
        <v>11536</v>
      </c>
      <c r="D28" s="3" t="s">
        <v>712</v>
      </c>
      <c r="E28" s="3" t="s">
        <v>713</v>
      </c>
      <c r="F28" s="3" t="s">
        <v>714</v>
      </c>
      <c r="G28" s="3" t="s">
        <v>715</v>
      </c>
      <c r="H28" s="3" t="s">
        <v>716</v>
      </c>
      <c r="I28" s="3" t="s">
        <v>717</v>
      </c>
      <c r="J28" s="3" t="s">
        <v>746</v>
      </c>
      <c r="K28" s="3"/>
      <c r="M28" s="9"/>
      <c r="N28" s="10"/>
      <c r="O28">
        <v>2007</v>
      </c>
      <c r="P28" s="3" t="s">
        <v>1599</v>
      </c>
      <c r="Q28" s="4">
        <v>11536</v>
      </c>
      <c r="R28" s="3" t="s">
        <v>712</v>
      </c>
      <c r="S28" s="3" t="s">
        <v>713</v>
      </c>
      <c r="T28" s="3" t="s">
        <v>714</v>
      </c>
      <c r="U28" s="3" t="s">
        <v>715</v>
      </c>
      <c r="V28" s="3" t="s">
        <v>716</v>
      </c>
      <c r="W28" s="3" t="s">
        <v>717</v>
      </c>
      <c r="X28" s="3" t="s">
        <v>746</v>
      </c>
      <c r="Y28" s="3"/>
    </row>
    <row r="29" spans="1:25" x14ac:dyDescent="0.2">
      <c r="A29" s="9">
        <v>2007</v>
      </c>
      <c r="B29" s="3" t="s">
        <v>1600</v>
      </c>
      <c r="C29" s="4">
        <v>6475</v>
      </c>
      <c r="D29" s="3" t="s">
        <v>718</v>
      </c>
      <c r="E29" s="3" t="s">
        <v>719</v>
      </c>
      <c r="F29" s="3" t="s">
        <v>720</v>
      </c>
      <c r="G29" s="3" t="s">
        <v>721</v>
      </c>
      <c r="H29" s="3" t="s">
        <v>309</v>
      </c>
      <c r="I29" s="3" t="s">
        <v>722</v>
      </c>
      <c r="J29" s="3" t="s">
        <v>747</v>
      </c>
      <c r="K29" s="3" t="s">
        <v>308</v>
      </c>
      <c r="M29" s="9"/>
      <c r="N29" s="10"/>
      <c r="O29">
        <v>2007</v>
      </c>
      <c r="P29" s="3" t="s">
        <v>1600</v>
      </c>
      <c r="Q29" s="4">
        <v>6475</v>
      </c>
      <c r="R29" s="3" t="s">
        <v>718</v>
      </c>
      <c r="S29" s="3" t="s">
        <v>719</v>
      </c>
      <c r="T29" s="3" t="s">
        <v>720</v>
      </c>
      <c r="U29" s="3" t="s">
        <v>721</v>
      </c>
      <c r="V29" s="3" t="s">
        <v>309</v>
      </c>
      <c r="W29" s="3" t="s">
        <v>722</v>
      </c>
      <c r="X29" s="3" t="s">
        <v>747</v>
      </c>
      <c r="Y29" s="3" t="s">
        <v>308</v>
      </c>
    </row>
    <row r="30" spans="1:25" x14ac:dyDescent="0.2">
      <c r="A30" s="9">
        <v>2007</v>
      </c>
      <c r="B30" s="3" t="s">
        <v>1601</v>
      </c>
      <c r="C30" s="4">
        <v>1879</v>
      </c>
      <c r="D30" s="3" t="s">
        <v>445</v>
      </c>
      <c r="E30" s="3" t="s">
        <v>292</v>
      </c>
      <c r="F30" s="3" t="s">
        <v>723</v>
      </c>
      <c r="G30" s="3" t="s">
        <v>724</v>
      </c>
      <c r="H30" s="3" t="s">
        <v>13</v>
      </c>
      <c r="I30" s="3" t="s">
        <v>14</v>
      </c>
      <c r="J30" s="3" t="s">
        <v>70</v>
      </c>
      <c r="K30" s="3"/>
      <c r="M30" s="9"/>
      <c r="N30" s="10"/>
      <c r="O30">
        <v>2007</v>
      </c>
      <c r="P30" s="3" t="s">
        <v>1601</v>
      </c>
      <c r="Q30" s="4">
        <v>1879</v>
      </c>
      <c r="R30" s="3" t="s">
        <v>445</v>
      </c>
      <c r="S30" s="3" t="s">
        <v>292</v>
      </c>
      <c r="T30" s="3" t="s">
        <v>723</v>
      </c>
      <c r="U30" s="3" t="s">
        <v>724</v>
      </c>
      <c r="V30" s="3" t="s">
        <v>13</v>
      </c>
      <c r="W30" s="3" t="s">
        <v>14</v>
      </c>
      <c r="X30" s="3" t="s">
        <v>70</v>
      </c>
      <c r="Y30" s="3"/>
    </row>
    <row r="31" spans="1:25" x14ac:dyDescent="0.2">
      <c r="A31" s="9">
        <v>2007</v>
      </c>
      <c r="B31" s="3" t="s">
        <v>1602</v>
      </c>
      <c r="C31" s="4">
        <v>1523</v>
      </c>
      <c r="D31" s="3" t="s">
        <v>44</v>
      </c>
      <c r="E31" s="3" t="s">
        <v>725</v>
      </c>
      <c r="F31" s="3" t="s">
        <v>726</v>
      </c>
      <c r="G31" s="3" t="s">
        <v>727</v>
      </c>
      <c r="H31" s="3" t="s">
        <v>29</v>
      </c>
      <c r="I31" s="3" t="s">
        <v>728</v>
      </c>
      <c r="J31" s="3" t="s">
        <v>49</v>
      </c>
      <c r="K31" s="3"/>
      <c r="M31" s="9"/>
      <c r="N31" s="10"/>
      <c r="O31">
        <v>2007</v>
      </c>
      <c r="P31" s="3" t="s">
        <v>1602</v>
      </c>
      <c r="Q31" s="4">
        <v>1523</v>
      </c>
      <c r="R31" s="3" t="s">
        <v>44</v>
      </c>
      <c r="S31" s="3" t="s">
        <v>725</v>
      </c>
      <c r="T31" s="3" t="s">
        <v>726</v>
      </c>
      <c r="U31" s="3" t="s">
        <v>727</v>
      </c>
      <c r="V31" s="3" t="s">
        <v>29</v>
      </c>
      <c r="W31" s="3" t="s">
        <v>728</v>
      </c>
      <c r="X31" s="3" t="s">
        <v>49</v>
      </c>
      <c r="Y31" s="3"/>
    </row>
    <row r="32" spans="1:25" x14ac:dyDescent="0.2">
      <c r="A32" s="9">
        <v>2007</v>
      </c>
      <c r="B32" s="3" t="s">
        <v>1603</v>
      </c>
      <c r="C32" s="4">
        <v>7117</v>
      </c>
      <c r="D32" s="3" t="s">
        <v>729</v>
      </c>
      <c r="E32" s="3" t="s">
        <v>730</v>
      </c>
      <c r="F32" s="3" t="s">
        <v>731</v>
      </c>
      <c r="G32" s="3" t="s">
        <v>732</v>
      </c>
      <c r="H32" s="3" t="s">
        <v>733</v>
      </c>
      <c r="I32" s="3" t="s">
        <v>50</v>
      </c>
      <c r="J32" s="3" t="s">
        <v>31</v>
      </c>
      <c r="K32" s="3" t="s">
        <v>28</v>
      </c>
      <c r="M32" s="9"/>
      <c r="N32" s="10"/>
      <c r="O32">
        <v>2007</v>
      </c>
      <c r="P32" s="3" t="s">
        <v>1603</v>
      </c>
      <c r="Q32" s="4">
        <v>7117</v>
      </c>
      <c r="R32" s="3" t="s">
        <v>729</v>
      </c>
      <c r="S32" s="3" t="s">
        <v>730</v>
      </c>
      <c r="T32" s="3" t="s">
        <v>731</v>
      </c>
      <c r="U32" s="3" t="s">
        <v>732</v>
      </c>
      <c r="V32" s="3" t="s">
        <v>733</v>
      </c>
      <c r="W32" s="3" t="s">
        <v>50</v>
      </c>
      <c r="X32" s="3" t="s">
        <v>31</v>
      </c>
      <c r="Y32" s="3" t="s">
        <v>28</v>
      </c>
    </row>
    <row r="33" spans="1:25" x14ac:dyDescent="0.2">
      <c r="A33" s="9">
        <v>2006</v>
      </c>
      <c r="B33" s="3" t="s">
        <v>1574</v>
      </c>
      <c r="C33" s="18">
        <f>ROUND(350566/393740*Q33,0)</f>
        <v>7057</v>
      </c>
      <c r="D33" s="18">
        <f>C33-SUM(E33:K33)</f>
        <v>1641</v>
      </c>
      <c r="E33" s="18">
        <f>ROUND(350566/393740*S33,0)</f>
        <v>1345</v>
      </c>
      <c r="F33" s="18">
        <f t="shared" ref="F33:K33" si="0">ROUND(350566/393740*T33,0)</f>
        <v>1306</v>
      </c>
      <c r="G33" s="18">
        <f t="shared" si="0"/>
        <v>1539</v>
      </c>
      <c r="H33" s="18">
        <f t="shared" si="0"/>
        <v>834</v>
      </c>
      <c r="I33" s="18">
        <f t="shared" si="0"/>
        <v>315</v>
      </c>
      <c r="J33" s="18">
        <f t="shared" si="0"/>
        <v>72</v>
      </c>
      <c r="K33" s="18">
        <f t="shared" si="0"/>
        <v>5</v>
      </c>
      <c r="M33" s="9"/>
      <c r="N33" s="10"/>
      <c r="O33">
        <v>2006</v>
      </c>
      <c r="P33" s="3" t="s">
        <v>1574</v>
      </c>
      <c r="Q33" s="4">
        <v>7926</v>
      </c>
      <c r="R33" s="3" t="s">
        <v>479</v>
      </c>
      <c r="S33" s="3" t="s">
        <v>483</v>
      </c>
      <c r="T33" s="3" t="s">
        <v>749</v>
      </c>
      <c r="U33" s="3" t="s">
        <v>750</v>
      </c>
      <c r="V33" s="3" t="s">
        <v>751</v>
      </c>
      <c r="W33" s="3" t="s">
        <v>752</v>
      </c>
      <c r="X33" s="3" t="s">
        <v>19</v>
      </c>
      <c r="Y33" s="3" t="s">
        <v>9</v>
      </c>
    </row>
    <row r="34" spans="1:25" x14ac:dyDescent="0.2">
      <c r="A34" s="9">
        <v>2006</v>
      </c>
      <c r="B34" s="3" t="s">
        <v>1577</v>
      </c>
      <c r="C34" s="18">
        <f t="shared" ref="C34:C61" si="1">ROUND(350566/393740*Q34,0)</f>
        <v>3802</v>
      </c>
      <c r="D34" s="18">
        <f t="shared" ref="D34:D61" si="2">C34-SUM(E34:K34)</f>
        <v>565</v>
      </c>
      <c r="E34" s="18">
        <f t="shared" ref="E34:E61" si="3">ROUND(350566/393740*S34,0)</f>
        <v>569</v>
      </c>
      <c r="F34" s="18">
        <f t="shared" ref="F34:F61" si="4">ROUND(350566/393740*T34,0)</f>
        <v>846</v>
      </c>
      <c r="G34" s="18">
        <f t="shared" ref="G34:G61" si="5">ROUND(350566/393740*U34,0)</f>
        <v>938</v>
      </c>
      <c r="H34" s="18">
        <f t="shared" ref="H34:H61" si="6">ROUND(350566/393740*V34,0)</f>
        <v>407</v>
      </c>
      <c r="I34" s="18">
        <f t="shared" ref="I34:I61" si="7">ROUND(350566/393740*W34,0)</f>
        <v>313</v>
      </c>
      <c r="J34" s="18">
        <f t="shared" ref="J34:J61" si="8">ROUND(350566/393740*X34,0)</f>
        <v>161</v>
      </c>
      <c r="K34" s="18">
        <f t="shared" ref="K34:K61" si="9">ROUND(350566/393740*Y34,0)</f>
        <v>3</v>
      </c>
      <c r="M34" s="9"/>
      <c r="N34" s="10"/>
      <c r="O34">
        <v>2006</v>
      </c>
      <c r="P34" s="3" t="s">
        <v>1577</v>
      </c>
      <c r="Q34" s="4">
        <v>4270</v>
      </c>
      <c r="R34" s="3" t="s">
        <v>753</v>
      </c>
      <c r="S34" s="3" t="s">
        <v>754</v>
      </c>
      <c r="T34" s="3" t="s">
        <v>293</v>
      </c>
      <c r="U34" s="3" t="s">
        <v>755</v>
      </c>
      <c r="V34" s="3" t="s">
        <v>756</v>
      </c>
      <c r="W34" s="3" t="s">
        <v>757</v>
      </c>
      <c r="X34" s="3" t="s">
        <v>889</v>
      </c>
      <c r="Y34" s="3" t="s">
        <v>28</v>
      </c>
    </row>
    <row r="35" spans="1:25" x14ac:dyDescent="0.2">
      <c r="A35" s="9">
        <v>2006</v>
      </c>
      <c r="B35" s="3" t="s">
        <v>1578</v>
      </c>
      <c r="C35" s="18">
        <f t="shared" si="1"/>
        <v>21936</v>
      </c>
      <c r="D35" s="18">
        <f t="shared" si="2"/>
        <v>4669</v>
      </c>
      <c r="E35" s="18">
        <f t="shared" si="3"/>
        <v>4137</v>
      </c>
      <c r="F35" s="18">
        <f t="shared" si="4"/>
        <v>3326</v>
      </c>
      <c r="G35" s="18">
        <f t="shared" si="5"/>
        <v>4091</v>
      </c>
      <c r="H35" s="18">
        <f t="shared" si="6"/>
        <v>2589</v>
      </c>
      <c r="I35" s="18">
        <f t="shared" si="7"/>
        <v>1892</v>
      </c>
      <c r="J35" s="18">
        <f t="shared" si="8"/>
        <v>1180</v>
      </c>
      <c r="K35" s="18">
        <f t="shared" si="9"/>
        <v>52</v>
      </c>
      <c r="M35" s="9"/>
      <c r="N35" s="10"/>
      <c r="O35">
        <v>2006</v>
      </c>
      <c r="P35" s="3" t="s">
        <v>1578</v>
      </c>
      <c r="Q35" s="4">
        <v>24637</v>
      </c>
      <c r="R35" s="3" t="s">
        <v>758</v>
      </c>
      <c r="S35" s="3" t="s">
        <v>759</v>
      </c>
      <c r="T35" s="3" t="s">
        <v>760</v>
      </c>
      <c r="U35" s="3" t="s">
        <v>761</v>
      </c>
      <c r="V35" s="3" t="s">
        <v>762</v>
      </c>
      <c r="W35" s="3" t="s">
        <v>763</v>
      </c>
      <c r="X35" s="3" t="s">
        <v>67</v>
      </c>
      <c r="Y35" s="3" t="s">
        <v>290</v>
      </c>
    </row>
    <row r="36" spans="1:25" x14ac:dyDescent="0.2">
      <c r="A36" s="9">
        <v>2006</v>
      </c>
      <c r="B36" s="3" t="s">
        <v>1579</v>
      </c>
      <c r="C36" s="18">
        <f t="shared" si="1"/>
        <v>15245</v>
      </c>
      <c r="D36" s="18">
        <f t="shared" si="2"/>
        <v>2931</v>
      </c>
      <c r="E36" s="18">
        <f t="shared" si="3"/>
        <v>2989</v>
      </c>
      <c r="F36" s="18">
        <f t="shared" si="4"/>
        <v>2960</v>
      </c>
      <c r="G36" s="18">
        <f t="shared" si="5"/>
        <v>3423</v>
      </c>
      <c r="H36" s="18">
        <f t="shared" si="6"/>
        <v>1740</v>
      </c>
      <c r="I36" s="18">
        <f t="shared" si="7"/>
        <v>907</v>
      </c>
      <c r="J36" s="18">
        <f t="shared" si="8"/>
        <v>288</v>
      </c>
      <c r="K36" s="18">
        <f t="shared" si="9"/>
        <v>7</v>
      </c>
      <c r="M36" s="9"/>
      <c r="N36" s="10"/>
      <c r="O36">
        <v>2006</v>
      </c>
      <c r="P36" s="3" t="s">
        <v>1579</v>
      </c>
      <c r="Q36" s="4">
        <v>17123</v>
      </c>
      <c r="R36" s="3" t="s">
        <v>764</v>
      </c>
      <c r="S36" s="3" t="s">
        <v>765</v>
      </c>
      <c r="T36" s="3" t="s">
        <v>766</v>
      </c>
      <c r="U36" s="3" t="s">
        <v>450</v>
      </c>
      <c r="V36" s="3" t="s">
        <v>767</v>
      </c>
      <c r="W36" s="3" t="s">
        <v>34</v>
      </c>
      <c r="X36" s="3" t="s">
        <v>890</v>
      </c>
      <c r="Y36" s="3" t="s">
        <v>66</v>
      </c>
    </row>
    <row r="37" spans="1:25" x14ac:dyDescent="0.2">
      <c r="A37" s="9">
        <v>2006</v>
      </c>
      <c r="B37" s="3" t="s">
        <v>1573</v>
      </c>
      <c r="C37" s="18">
        <f t="shared" si="1"/>
        <v>12020</v>
      </c>
      <c r="D37" s="18">
        <f t="shared" si="2"/>
        <v>2232</v>
      </c>
      <c r="E37" s="18">
        <f t="shared" si="3"/>
        <v>2864</v>
      </c>
      <c r="F37" s="18">
        <f t="shared" si="4"/>
        <v>2674</v>
      </c>
      <c r="G37" s="18">
        <f t="shared" si="5"/>
        <v>2405</v>
      </c>
      <c r="H37" s="18">
        <f t="shared" si="6"/>
        <v>1224</v>
      </c>
      <c r="I37" s="18">
        <f t="shared" si="7"/>
        <v>487</v>
      </c>
      <c r="J37" s="18">
        <f t="shared" si="8"/>
        <v>130</v>
      </c>
      <c r="K37" s="18">
        <f t="shared" si="9"/>
        <v>4</v>
      </c>
      <c r="M37" s="9"/>
      <c r="N37" s="10"/>
      <c r="O37">
        <v>2006</v>
      </c>
      <c r="P37" s="3" t="s">
        <v>1573</v>
      </c>
      <c r="Q37" s="4">
        <v>13500</v>
      </c>
      <c r="R37" s="3" t="s">
        <v>768</v>
      </c>
      <c r="S37" s="3" t="s">
        <v>769</v>
      </c>
      <c r="T37" s="3" t="s">
        <v>453</v>
      </c>
      <c r="U37" s="3" t="s">
        <v>770</v>
      </c>
      <c r="V37" s="3" t="s">
        <v>771</v>
      </c>
      <c r="W37" s="3" t="s">
        <v>772</v>
      </c>
      <c r="X37" s="3" t="s">
        <v>475</v>
      </c>
      <c r="Y37" s="3" t="s">
        <v>458</v>
      </c>
    </row>
    <row r="38" spans="1:25" x14ac:dyDescent="0.2">
      <c r="A38" s="9">
        <v>2006</v>
      </c>
      <c r="B38" s="3" t="s">
        <v>1580</v>
      </c>
      <c r="C38" s="18">
        <f t="shared" si="1"/>
        <v>13941</v>
      </c>
      <c r="D38" s="18">
        <f t="shared" si="2"/>
        <v>1280</v>
      </c>
      <c r="E38" s="18">
        <f t="shared" si="3"/>
        <v>2505</v>
      </c>
      <c r="F38" s="18">
        <f t="shared" si="4"/>
        <v>2812</v>
      </c>
      <c r="G38" s="18">
        <f t="shared" si="5"/>
        <v>4030</v>
      </c>
      <c r="H38" s="18">
        <f t="shared" si="6"/>
        <v>1768</v>
      </c>
      <c r="I38" s="18">
        <f t="shared" si="7"/>
        <v>1130</v>
      </c>
      <c r="J38" s="18">
        <f t="shared" si="8"/>
        <v>416</v>
      </c>
      <c r="K38" s="18">
        <f t="shared" si="9"/>
        <v>0</v>
      </c>
      <c r="M38" s="9"/>
      <c r="N38" s="10"/>
      <c r="O38">
        <v>2006</v>
      </c>
      <c r="P38" s="3" t="s">
        <v>1580</v>
      </c>
      <c r="Q38" s="4">
        <v>15658</v>
      </c>
      <c r="R38" s="3" t="s">
        <v>773</v>
      </c>
      <c r="S38" s="3" t="s">
        <v>299</v>
      </c>
      <c r="T38" s="3" t="s">
        <v>774</v>
      </c>
      <c r="U38" s="3" t="s">
        <v>775</v>
      </c>
      <c r="V38" s="3" t="s">
        <v>776</v>
      </c>
      <c r="W38" s="3" t="s">
        <v>307</v>
      </c>
      <c r="X38" s="3" t="s">
        <v>891</v>
      </c>
      <c r="Y38" s="3"/>
    </row>
    <row r="39" spans="1:25" x14ac:dyDescent="0.2">
      <c r="A39" s="9">
        <v>2006</v>
      </c>
      <c r="B39" s="3" t="s">
        <v>1575</v>
      </c>
      <c r="C39" s="18">
        <f t="shared" si="1"/>
        <v>9521</v>
      </c>
      <c r="D39" s="18">
        <f t="shared" si="2"/>
        <v>928</v>
      </c>
      <c r="E39" s="18">
        <f t="shared" si="3"/>
        <v>2002</v>
      </c>
      <c r="F39" s="18">
        <f t="shared" si="4"/>
        <v>1917</v>
      </c>
      <c r="G39" s="18">
        <f t="shared" si="5"/>
        <v>2333</v>
      </c>
      <c r="H39" s="18">
        <f t="shared" si="6"/>
        <v>1325</v>
      </c>
      <c r="I39" s="18">
        <f t="shared" si="7"/>
        <v>809</v>
      </c>
      <c r="J39" s="18">
        <f t="shared" si="8"/>
        <v>206</v>
      </c>
      <c r="K39" s="18">
        <f t="shared" si="9"/>
        <v>1</v>
      </c>
      <c r="M39" s="9"/>
      <c r="N39" s="10"/>
      <c r="O39">
        <v>2006</v>
      </c>
      <c r="P39" s="3" t="s">
        <v>1575</v>
      </c>
      <c r="Q39" s="4">
        <v>10694</v>
      </c>
      <c r="R39" s="3" t="s">
        <v>646</v>
      </c>
      <c r="S39" s="3" t="s">
        <v>777</v>
      </c>
      <c r="T39" s="3" t="s">
        <v>60</v>
      </c>
      <c r="U39" s="3" t="s">
        <v>778</v>
      </c>
      <c r="V39" s="3" t="s">
        <v>779</v>
      </c>
      <c r="W39" s="3" t="s">
        <v>780</v>
      </c>
      <c r="X39" s="3" t="s">
        <v>892</v>
      </c>
      <c r="Y39" s="3" t="s">
        <v>27</v>
      </c>
    </row>
    <row r="40" spans="1:25" x14ac:dyDescent="0.2">
      <c r="A40" s="9">
        <v>2006</v>
      </c>
      <c r="B40" s="3" t="s">
        <v>1581</v>
      </c>
      <c r="C40" s="18">
        <f t="shared" si="1"/>
        <v>12555</v>
      </c>
      <c r="D40" s="18">
        <f t="shared" si="2"/>
        <v>3306</v>
      </c>
      <c r="E40" s="18">
        <f t="shared" si="3"/>
        <v>2124</v>
      </c>
      <c r="F40" s="18">
        <f t="shared" si="4"/>
        <v>1872</v>
      </c>
      <c r="G40" s="18">
        <f t="shared" si="5"/>
        <v>2519</v>
      </c>
      <c r="H40" s="18">
        <f t="shared" si="6"/>
        <v>1355</v>
      </c>
      <c r="I40" s="18">
        <f t="shared" si="7"/>
        <v>915</v>
      </c>
      <c r="J40" s="18">
        <f t="shared" si="8"/>
        <v>452</v>
      </c>
      <c r="K40" s="18">
        <f t="shared" si="9"/>
        <v>12</v>
      </c>
      <c r="M40" s="9"/>
      <c r="N40" s="10"/>
      <c r="O40">
        <v>2006</v>
      </c>
      <c r="P40" s="3" t="s">
        <v>1581</v>
      </c>
      <c r="Q40" s="4">
        <v>14101</v>
      </c>
      <c r="R40" s="3" t="s">
        <v>781</v>
      </c>
      <c r="S40" s="3" t="s">
        <v>603</v>
      </c>
      <c r="T40" s="3" t="s">
        <v>782</v>
      </c>
      <c r="U40" s="3" t="s">
        <v>783</v>
      </c>
      <c r="V40" s="3" t="s">
        <v>784</v>
      </c>
      <c r="W40" s="3" t="s">
        <v>462</v>
      </c>
      <c r="X40" s="3" t="s">
        <v>893</v>
      </c>
      <c r="Y40" s="3" t="s">
        <v>473</v>
      </c>
    </row>
    <row r="41" spans="1:25" x14ac:dyDescent="0.2">
      <c r="A41" s="9">
        <v>2006</v>
      </c>
      <c r="B41" s="3" t="s">
        <v>1571</v>
      </c>
      <c r="C41" s="18">
        <f t="shared" si="1"/>
        <v>5536</v>
      </c>
      <c r="D41" s="18">
        <f t="shared" si="2"/>
        <v>953</v>
      </c>
      <c r="E41" s="18">
        <f t="shared" si="3"/>
        <v>658</v>
      </c>
      <c r="F41" s="18">
        <f t="shared" si="4"/>
        <v>1337</v>
      </c>
      <c r="G41" s="18">
        <f t="shared" si="5"/>
        <v>1385</v>
      </c>
      <c r="H41" s="18">
        <f t="shared" si="6"/>
        <v>588</v>
      </c>
      <c r="I41" s="18">
        <f t="shared" si="7"/>
        <v>451</v>
      </c>
      <c r="J41" s="18">
        <f t="shared" si="8"/>
        <v>158</v>
      </c>
      <c r="K41" s="18">
        <f t="shared" si="9"/>
        <v>6</v>
      </c>
      <c r="M41" s="9"/>
      <c r="N41" s="10"/>
      <c r="O41">
        <v>2006</v>
      </c>
      <c r="P41" s="3" t="s">
        <v>1571</v>
      </c>
      <c r="Q41" s="4">
        <v>6218</v>
      </c>
      <c r="R41" s="3" t="s">
        <v>785</v>
      </c>
      <c r="S41" s="3" t="s">
        <v>786</v>
      </c>
      <c r="T41" s="3" t="s">
        <v>712</v>
      </c>
      <c r="U41" s="3" t="s">
        <v>787</v>
      </c>
      <c r="V41" s="3" t="s">
        <v>788</v>
      </c>
      <c r="W41" s="3" t="s">
        <v>21</v>
      </c>
      <c r="X41" s="3" t="s">
        <v>41</v>
      </c>
      <c r="Y41" s="3" t="s">
        <v>287</v>
      </c>
    </row>
    <row r="42" spans="1:25" x14ac:dyDescent="0.2">
      <c r="A42" s="9">
        <v>2006</v>
      </c>
      <c r="B42" s="3" t="s">
        <v>1582</v>
      </c>
      <c r="C42" s="18">
        <f t="shared" si="1"/>
        <v>17046</v>
      </c>
      <c r="D42" s="18">
        <f t="shared" si="2"/>
        <v>3562</v>
      </c>
      <c r="E42" s="18">
        <f t="shared" si="3"/>
        <v>3969</v>
      </c>
      <c r="F42" s="18">
        <f t="shared" si="4"/>
        <v>2873</v>
      </c>
      <c r="G42" s="18">
        <f t="shared" si="5"/>
        <v>3796</v>
      </c>
      <c r="H42" s="18">
        <f t="shared" si="6"/>
        <v>1350</v>
      </c>
      <c r="I42" s="18">
        <f t="shared" si="7"/>
        <v>914</v>
      </c>
      <c r="J42" s="18">
        <f t="shared" si="8"/>
        <v>558</v>
      </c>
      <c r="K42" s="18">
        <f t="shared" si="9"/>
        <v>24</v>
      </c>
      <c r="M42" s="9"/>
      <c r="N42" s="10"/>
      <c r="O42">
        <v>2006</v>
      </c>
      <c r="P42" s="3" t="s">
        <v>1582</v>
      </c>
      <c r="Q42" s="4">
        <v>19145</v>
      </c>
      <c r="R42" s="3" t="s">
        <v>789</v>
      </c>
      <c r="S42" s="3" t="s">
        <v>790</v>
      </c>
      <c r="T42" s="3" t="s">
        <v>791</v>
      </c>
      <c r="U42" s="3" t="s">
        <v>792</v>
      </c>
      <c r="V42" s="3" t="s">
        <v>793</v>
      </c>
      <c r="W42" s="3" t="s">
        <v>301</v>
      </c>
      <c r="X42" s="3" t="s">
        <v>894</v>
      </c>
      <c r="Y42" s="3" t="s">
        <v>283</v>
      </c>
    </row>
    <row r="43" spans="1:25" x14ac:dyDescent="0.2">
      <c r="A43" s="9">
        <v>2006</v>
      </c>
      <c r="B43" s="3" t="s">
        <v>1583</v>
      </c>
      <c r="C43" s="18">
        <f t="shared" si="1"/>
        <v>17273</v>
      </c>
      <c r="D43" s="18">
        <f t="shared" si="2"/>
        <v>2918</v>
      </c>
      <c r="E43" s="18">
        <f t="shared" si="3"/>
        <v>3450</v>
      </c>
      <c r="F43" s="18">
        <f t="shared" si="4"/>
        <v>3654</v>
      </c>
      <c r="G43" s="18">
        <f t="shared" si="5"/>
        <v>4168</v>
      </c>
      <c r="H43" s="18">
        <f t="shared" si="6"/>
        <v>1740</v>
      </c>
      <c r="I43" s="18">
        <f t="shared" si="7"/>
        <v>894</v>
      </c>
      <c r="J43" s="18">
        <f t="shared" si="8"/>
        <v>443</v>
      </c>
      <c r="K43" s="18">
        <f t="shared" si="9"/>
        <v>6</v>
      </c>
      <c r="M43" s="9"/>
      <c r="N43" s="10"/>
      <c r="O43">
        <v>2006</v>
      </c>
      <c r="P43" s="3" t="s">
        <v>1583</v>
      </c>
      <c r="Q43" s="4">
        <v>19400</v>
      </c>
      <c r="R43" s="3" t="s">
        <v>794</v>
      </c>
      <c r="S43" s="3" t="s">
        <v>795</v>
      </c>
      <c r="T43" s="3" t="s">
        <v>796</v>
      </c>
      <c r="U43" s="3" t="s">
        <v>797</v>
      </c>
      <c r="V43" s="3" t="s">
        <v>767</v>
      </c>
      <c r="W43" s="3" t="s">
        <v>651</v>
      </c>
      <c r="X43" s="3" t="s">
        <v>895</v>
      </c>
      <c r="Y43" s="3" t="s">
        <v>287</v>
      </c>
    </row>
    <row r="44" spans="1:25" x14ac:dyDescent="0.2">
      <c r="A44" s="9">
        <v>2006</v>
      </c>
      <c r="B44" s="3" t="s">
        <v>1584</v>
      </c>
      <c r="C44" s="18">
        <f t="shared" si="1"/>
        <v>12671</v>
      </c>
      <c r="D44" s="18">
        <f t="shared" si="2"/>
        <v>1958</v>
      </c>
      <c r="E44" s="18">
        <f t="shared" si="3"/>
        <v>3222</v>
      </c>
      <c r="F44" s="18">
        <f t="shared" si="4"/>
        <v>2930</v>
      </c>
      <c r="G44" s="18">
        <f t="shared" si="5"/>
        <v>2734</v>
      </c>
      <c r="H44" s="18">
        <f t="shared" si="6"/>
        <v>1027</v>
      </c>
      <c r="I44" s="18">
        <f t="shared" si="7"/>
        <v>564</v>
      </c>
      <c r="J44" s="18">
        <f t="shared" si="8"/>
        <v>236</v>
      </c>
      <c r="K44" s="18">
        <f t="shared" si="9"/>
        <v>0</v>
      </c>
      <c r="M44" s="9"/>
      <c r="N44" s="10"/>
      <c r="O44">
        <v>2006</v>
      </c>
      <c r="P44" s="3" t="s">
        <v>1584</v>
      </c>
      <c r="Q44" s="4">
        <v>14232</v>
      </c>
      <c r="R44" s="3" t="s">
        <v>798</v>
      </c>
      <c r="S44" s="3" t="s">
        <v>799</v>
      </c>
      <c r="T44" s="3" t="s">
        <v>800</v>
      </c>
      <c r="U44" s="3" t="s">
        <v>801</v>
      </c>
      <c r="V44" s="3" t="s">
        <v>667</v>
      </c>
      <c r="W44" s="3" t="s">
        <v>802</v>
      </c>
      <c r="X44" s="3" t="s">
        <v>896</v>
      </c>
      <c r="Y44" s="3"/>
    </row>
    <row r="45" spans="1:25" x14ac:dyDescent="0.2">
      <c r="A45" s="9">
        <v>2006</v>
      </c>
      <c r="B45" s="3" t="s">
        <v>1585</v>
      </c>
      <c r="C45" s="18">
        <f t="shared" si="1"/>
        <v>9433</v>
      </c>
      <c r="D45" s="18">
        <f t="shared" si="2"/>
        <v>1768</v>
      </c>
      <c r="E45" s="18">
        <f t="shared" si="3"/>
        <v>2053</v>
      </c>
      <c r="F45" s="18">
        <f t="shared" si="4"/>
        <v>1831</v>
      </c>
      <c r="G45" s="18">
        <f t="shared" si="5"/>
        <v>2517</v>
      </c>
      <c r="H45" s="18">
        <f t="shared" si="6"/>
        <v>758</v>
      </c>
      <c r="I45" s="18">
        <f t="shared" si="7"/>
        <v>329</v>
      </c>
      <c r="J45" s="18">
        <f t="shared" si="8"/>
        <v>173</v>
      </c>
      <c r="K45" s="18">
        <f t="shared" si="9"/>
        <v>4</v>
      </c>
      <c r="O45">
        <v>2006</v>
      </c>
      <c r="P45" s="3" t="s">
        <v>1585</v>
      </c>
      <c r="Q45" s="4">
        <v>10595</v>
      </c>
      <c r="R45" s="3" t="s">
        <v>297</v>
      </c>
      <c r="S45" s="3" t="s">
        <v>803</v>
      </c>
      <c r="T45" s="3" t="s">
        <v>804</v>
      </c>
      <c r="U45" s="3" t="s">
        <v>805</v>
      </c>
      <c r="V45" s="3" t="s">
        <v>806</v>
      </c>
      <c r="W45" s="3" t="s">
        <v>807</v>
      </c>
      <c r="X45" s="3" t="s">
        <v>897</v>
      </c>
      <c r="Y45" s="3" t="s">
        <v>458</v>
      </c>
    </row>
    <row r="46" spans="1:25" x14ac:dyDescent="0.2">
      <c r="A46" s="9">
        <v>2006</v>
      </c>
      <c r="B46" s="3" t="s">
        <v>1586</v>
      </c>
      <c r="C46" s="18">
        <f t="shared" si="1"/>
        <v>9884</v>
      </c>
      <c r="D46" s="18">
        <f t="shared" si="2"/>
        <v>1506</v>
      </c>
      <c r="E46" s="18">
        <f t="shared" si="3"/>
        <v>2570</v>
      </c>
      <c r="F46" s="18">
        <f t="shared" si="4"/>
        <v>2333</v>
      </c>
      <c r="G46" s="18">
        <f t="shared" si="5"/>
        <v>2160</v>
      </c>
      <c r="H46" s="18">
        <f t="shared" si="6"/>
        <v>796</v>
      </c>
      <c r="I46" s="18">
        <f t="shared" si="7"/>
        <v>379</v>
      </c>
      <c r="J46" s="18">
        <f t="shared" si="8"/>
        <v>136</v>
      </c>
      <c r="K46" s="18">
        <f t="shared" si="9"/>
        <v>4</v>
      </c>
      <c r="O46">
        <v>2006</v>
      </c>
      <c r="P46" s="3" t="s">
        <v>1586</v>
      </c>
      <c r="Q46" s="4">
        <v>11101</v>
      </c>
      <c r="R46" s="3" t="s">
        <v>808</v>
      </c>
      <c r="S46" s="3" t="s">
        <v>809</v>
      </c>
      <c r="T46" s="3" t="s">
        <v>778</v>
      </c>
      <c r="U46" s="3" t="s">
        <v>810</v>
      </c>
      <c r="V46" s="3" t="s">
        <v>302</v>
      </c>
      <c r="W46" s="3" t="s">
        <v>811</v>
      </c>
      <c r="X46" s="3" t="s">
        <v>29</v>
      </c>
      <c r="Y46" s="3" t="s">
        <v>458</v>
      </c>
    </row>
    <row r="47" spans="1:25" x14ac:dyDescent="0.2">
      <c r="A47" s="9">
        <v>2006</v>
      </c>
      <c r="B47" s="3" t="s">
        <v>1587</v>
      </c>
      <c r="C47" s="18">
        <f t="shared" si="1"/>
        <v>22602</v>
      </c>
      <c r="D47" s="18">
        <f t="shared" si="2"/>
        <v>4535</v>
      </c>
      <c r="E47" s="18">
        <f t="shared" si="3"/>
        <v>6583</v>
      </c>
      <c r="F47" s="18">
        <f t="shared" si="4"/>
        <v>4070</v>
      </c>
      <c r="G47" s="18">
        <f t="shared" si="5"/>
        <v>4152</v>
      </c>
      <c r="H47" s="18">
        <f t="shared" si="6"/>
        <v>2170</v>
      </c>
      <c r="I47" s="18">
        <f t="shared" si="7"/>
        <v>857</v>
      </c>
      <c r="J47" s="18">
        <f t="shared" si="8"/>
        <v>166</v>
      </c>
      <c r="K47" s="18">
        <f t="shared" si="9"/>
        <v>69</v>
      </c>
      <c r="O47">
        <v>2006</v>
      </c>
      <c r="P47" s="3" t="s">
        <v>1587</v>
      </c>
      <c r="Q47" s="4">
        <v>25386</v>
      </c>
      <c r="R47" s="3" t="s">
        <v>812</v>
      </c>
      <c r="S47" s="3" t="s">
        <v>813</v>
      </c>
      <c r="T47" s="3" t="s">
        <v>814</v>
      </c>
      <c r="U47" s="3" t="s">
        <v>815</v>
      </c>
      <c r="V47" s="3" t="s">
        <v>816</v>
      </c>
      <c r="W47" s="3" t="s">
        <v>817</v>
      </c>
      <c r="X47" s="3" t="s">
        <v>492</v>
      </c>
      <c r="Y47" s="3" t="s">
        <v>903</v>
      </c>
    </row>
    <row r="48" spans="1:25" x14ac:dyDescent="0.2">
      <c r="A48" s="9">
        <v>2006</v>
      </c>
      <c r="B48" s="3" t="s">
        <v>1588</v>
      </c>
      <c r="C48" s="18">
        <f t="shared" si="1"/>
        <v>17109</v>
      </c>
      <c r="D48" s="18">
        <f t="shared" si="2"/>
        <v>3029</v>
      </c>
      <c r="E48" s="18">
        <f t="shared" si="3"/>
        <v>3333</v>
      </c>
      <c r="F48" s="18">
        <f t="shared" si="4"/>
        <v>3874</v>
      </c>
      <c r="G48" s="18">
        <f t="shared" si="5"/>
        <v>3900</v>
      </c>
      <c r="H48" s="18">
        <f t="shared" si="6"/>
        <v>1732</v>
      </c>
      <c r="I48" s="18">
        <f t="shared" si="7"/>
        <v>933</v>
      </c>
      <c r="J48" s="18">
        <f t="shared" si="8"/>
        <v>307</v>
      </c>
      <c r="K48" s="18">
        <f t="shared" si="9"/>
        <v>1</v>
      </c>
      <c r="O48">
        <v>2006</v>
      </c>
      <c r="P48" s="3" t="s">
        <v>1588</v>
      </c>
      <c r="Q48" s="4">
        <v>19216</v>
      </c>
      <c r="R48" s="3" t="s">
        <v>818</v>
      </c>
      <c r="S48" s="3" t="s">
        <v>819</v>
      </c>
      <c r="T48" s="3" t="s">
        <v>820</v>
      </c>
      <c r="U48" s="3" t="s">
        <v>821</v>
      </c>
      <c r="V48" s="3" t="s">
        <v>822</v>
      </c>
      <c r="W48" s="3" t="s">
        <v>51</v>
      </c>
      <c r="X48" s="3" t="s">
        <v>898</v>
      </c>
      <c r="Y48" s="3" t="s">
        <v>27</v>
      </c>
    </row>
    <row r="49" spans="1:25" x14ac:dyDescent="0.2">
      <c r="A49" s="9">
        <v>2006</v>
      </c>
      <c r="B49" s="3" t="s">
        <v>1589</v>
      </c>
      <c r="C49" s="18">
        <f t="shared" si="1"/>
        <v>21900</v>
      </c>
      <c r="D49" s="18">
        <f t="shared" si="2"/>
        <v>4429</v>
      </c>
      <c r="E49" s="18">
        <f t="shared" si="3"/>
        <v>5305</v>
      </c>
      <c r="F49" s="18">
        <f t="shared" si="4"/>
        <v>4770</v>
      </c>
      <c r="G49" s="18">
        <f t="shared" si="5"/>
        <v>4001</v>
      </c>
      <c r="H49" s="18">
        <f t="shared" si="6"/>
        <v>1976</v>
      </c>
      <c r="I49" s="18">
        <f t="shared" si="7"/>
        <v>1054</v>
      </c>
      <c r="J49" s="18">
        <f t="shared" si="8"/>
        <v>363</v>
      </c>
      <c r="K49" s="18">
        <f t="shared" si="9"/>
        <v>2</v>
      </c>
      <c r="O49">
        <v>2006</v>
      </c>
      <c r="P49" s="3" t="s">
        <v>1589</v>
      </c>
      <c r="Q49" s="4">
        <v>24597</v>
      </c>
      <c r="R49" s="3" t="s">
        <v>683</v>
      </c>
      <c r="S49" s="3" t="s">
        <v>823</v>
      </c>
      <c r="T49" s="3" t="s">
        <v>824</v>
      </c>
      <c r="U49" s="3" t="s">
        <v>825</v>
      </c>
      <c r="V49" s="3" t="s">
        <v>826</v>
      </c>
      <c r="W49" s="3" t="s">
        <v>451</v>
      </c>
      <c r="X49" s="3" t="s">
        <v>899</v>
      </c>
      <c r="Y49" s="3" t="s">
        <v>308</v>
      </c>
    </row>
    <row r="50" spans="1:25" x14ac:dyDescent="0.2">
      <c r="A50" s="9">
        <v>2006</v>
      </c>
      <c r="B50" s="3" t="s">
        <v>1590</v>
      </c>
      <c r="C50" s="18">
        <f t="shared" si="1"/>
        <v>13129</v>
      </c>
      <c r="D50" s="18">
        <f t="shared" si="2"/>
        <v>3454</v>
      </c>
      <c r="E50" s="18">
        <f t="shared" si="3"/>
        <v>2822</v>
      </c>
      <c r="F50" s="18">
        <f t="shared" si="4"/>
        <v>2981</v>
      </c>
      <c r="G50" s="18">
        <f t="shared" si="5"/>
        <v>2022</v>
      </c>
      <c r="H50" s="18">
        <f t="shared" si="6"/>
        <v>1199</v>
      </c>
      <c r="I50" s="18">
        <f t="shared" si="7"/>
        <v>461</v>
      </c>
      <c r="J50" s="18">
        <f t="shared" si="8"/>
        <v>189</v>
      </c>
      <c r="K50" s="18">
        <f t="shared" si="9"/>
        <v>1</v>
      </c>
      <c r="O50">
        <v>2006</v>
      </c>
      <c r="P50" s="3" t="s">
        <v>1590</v>
      </c>
      <c r="Q50" s="4">
        <v>14746</v>
      </c>
      <c r="R50" s="3" t="s">
        <v>827</v>
      </c>
      <c r="S50" s="3" t="s">
        <v>828</v>
      </c>
      <c r="T50" s="3" t="s">
        <v>829</v>
      </c>
      <c r="U50" s="3" t="s">
        <v>830</v>
      </c>
      <c r="V50" s="3" t="s">
        <v>831</v>
      </c>
      <c r="W50" s="3" t="s">
        <v>47</v>
      </c>
      <c r="X50" s="3" t="s">
        <v>279</v>
      </c>
      <c r="Y50" s="3" t="s">
        <v>27</v>
      </c>
    </row>
    <row r="51" spans="1:25" x14ac:dyDescent="0.2">
      <c r="A51" s="9">
        <v>2006</v>
      </c>
      <c r="B51" s="3" t="s">
        <v>1591</v>
      </c>
      <c r="C51" s="18">
        <f t="shared" si="1"/>
        <v>24644</v>
      </c>
      <c r="D51" s="18">
        <f t="shared" si="2"/>
        <v>4333</v>
      </c>
      <c r="E51" s="18">
        <f t="shared" si="3"/>
        <v>5474</v>
      </c>
      <c r="F51" s="18">
        <f t="shared" si="4"/>
        <v>4817</v>
      </c>
      <c r="G51" s="18">
        <f t="shared" si="5"/>
        <v>4973</v>
      </c>
      <c r="H51" s="18">
        <f t="shared" si="6"/>
        <v>2953</v>
      </c>
      <c r="I51" s="18">
        <f t="shared" si="7"/>
        <v>1411</v>
      </c>
      <c r="J51" s="18">
        <f t="shared" si="8"/>
        <v>668</v>
      </c>
      <c r="K51" s="18">
        <f t="shared" si="9"/>
        <v>15</v>
      </c>
      <c r="O51">
        <v>2006</v>
      </c>
      <c r="P51" s="3" t="s">
        <v>1591</v>
      </c>
      <c r="Q51" s="4">
        <v>27679</v>
      </c>
      <c r="R51" s="3" t="s">
        <v>832</v>
      </c>
      <c r="S51" s="3" t="s">
        <v>833</v>
      </c>
      <c r="T51" s="3" t="s">
        <v>834</v>
      </c>
      <c r="U51" s="3" t="s">
        <v>835</v>
      </c>
      <c r="V51" s="3" t="s">
        <v>836</v>
      </c>
      <c r="W51" s="3" t="s">
        <v>837</v>
      </c>
      <c r="X51" s="3" t="s">
        <v>469</v>
      </c>
      <c r="Y51" s="3" t="s">
        <v>904</v>
      </c>
    </row>
    <row r="52" spans="1:25" x14ac:dyDescent="0.2">
      <c r="A52" s="9">
        <v>2006</v>
      </c>
      <c r="B52" s="3" t="s">
        <v>1592</v>
      </c>
      <c r="C52" s="18">
        <f t="shared" si="1"/>
        <v>10809</v>
      </c>
      <c r="D52" s="18">
        <f t="shared" si="2"/>
        <v>2006</v>
      </c>
      <c r="E52" s="18">
        <f t="shared" si="3"/>
        <v>2129</v>
      </c>
      <c r="F52" s="18">
        <f t="shared" si="4"/>
        <v>2440</v>
      </c>
      <c r="G52" s="18">
        <f t="shared" si="5"/>
        <v>2806</v>
      </c>
      <c r="H52" s="18">
        <f t="shared" si="6"/>
        <v>946</v>
      </c>
      <c r="I52" s="18">
        <f t="shared" si="7"/>
        <v>346</v>
      </c>
      <c r="J52" s="18">
        <f t="shared" si="8"/>
        <v>119</v>
      </c>
      <c r="K52" s="18">
        <f t="shared" si="9"/>
        <v>17</v>
      </c>
      <c r="O52">
        <v>2006</v>
      </c>
      <c r="P52" s="3" t="s">
        <v>1592</v>
      </c>
      <c r="Q52" s="4">
        <v>12140</v>
      </c>
      <c r="R52" s="3" t="s">
        <v>838</v>
      </c>
      <c r="S52" s="3" t="s">
        <v>839</v>
      </c>
      <c r="T52" s="3" t="s">
        <v>840</v>
      </c>
      <c r="U52" s="3" t="s">
        <v>841</v>
      </c>
      <c r="V52" s="3" t="s">
        <v>62</v>
      </c>
      <c r="W52" s="3" t="s">
        <v>842</v>
      </c>
      <c r="X52" s="3" t="s">
        <v>900</v>
      </c>
      <c r="Y52" s="3" t="s">
        <v>10</v>
      </c>
    </row>
    <row r="53" spans="1:25" x14ac:dyDescent="0.2">
      <c r="A53" s="9">
        <v>2006</v>
      </c>
      <c r="B53" s="3" t="s">
        <v>1593</v>
      </c>
      <c r="C53" s="18">
        <f t="shared" si="1"/>
        <v>3094</v>
      </c>
      <c r="D53" s="18">
        <f t="shared" si="2"/>
        <v>286</v>
      </c>
      <c r="E53" s="18">
        <f t="shared" si="3"/>
        <v>687</v>
      </c>
      <c r="F53" s="18">
        <f t="shared" si="4"/>
        <v>675</v>
      </c>
      <c r="G53" s="18">
        <f t="shared" si="5"/>
        <v>772</v>
      </c>
      <c r="H53" s="18">
        <f t="shared" si="6"/>
        <v>446</v>
      </c>
      <c r="I53" s="18">
        <f t="shared" si="7"/>
        <v>150</v>
      </c>
      <c r="J53" s="18">
        <f t="shared" si="8"/>
        <v>78</v>
      </c>
      <c r="K53" s="18">
        <f t="shared" si="9"/>
        <v>0</v>
      </c>
      <c r="O53">
        <v>2006</v>
      </c>
      <c r="P53" s="3" t="s">
        <v>1593</v>
      </c>
      <c r="Q53" s="4">
        <v>3475</v>
      </c>
      <c r="R53" s="3" t="s">
        <v>843</v>
      </c>
      <c r="S53" s="3" t="s">
        <v>63</v>
      </c>
      <c r="T53" s="3" t="s">
        <v>844</v>
      </c>
      <c r="U53" s="3" t="s">
        <v>845</v>
      </c>
      <c r="V53" s="3" t="s">
        <v>846</v>
      </c>
      <c r="W53" s="3" t="s">
        <v>57</v>
      </c>
      <c r="X53" s="3" t="s">
        <v>69</v>
      </c>
      <c r="Y53" s="3"/>
    </row>
    <row r="54" spans="1:25" x14ac:dyDescent="0.2">
      <c r="A54" s="9">
        <v>2006</v>
      </c>
      <c r="B54" s="3" t="s">
        <v>1594</v>
      </c>
      <c r="C54" s="18">
        <f t="shared" si="1"/>
        <v>5572</v>
      </c>
      <c r="D54" s="18">
        <f t="shared" si="2"/>
        <v>929</v>
      </c>
      <c r="E54" s="18">
        <f t="shared" si="3"/>
        <v>1027</v>
      </c>
      <c r="F54" s="18">
        <f t="shared" si="4"/>
        <v>1149</v>
      </c>
      <c r="G54" s="18">
        <f t="shared" si="5"/>
        <v>1336</v>
      </c>
      <c r="H54" s="18">
        <f t="shared" si="6"/>
        <v>627</v>
      </c>
      <c r="I54" s="18">
        <f t="shared" si="7"/>
        <v>369</v>
      </c>
      <c r="J54" s="18">
        <f t="shared" si="8"/>
        <v>133</v>
      </c>
      <c r="K54" s="18">
        <f t="shared" si="9"/>
        <v>2</v>
      </c>
      <c r="O54">
        <v>2006</v>
      </c>
      <c r="P54" s="3" t="s">
        <v>1594</v>
      </c>
      <c r="Q54" s="4">
        <v>6258</v>
      </c>
      <c r="R54" s="3" t="s">
        <v>646</v>
      </c>
      <c r="S54" s="3" t="s">
        <v>667</v>
      </c>
      <c r="T54" s="3" t="s">
        <v>847</v>
      </c>
      <c r="U54" s="3" t="s">
        <v>304</v>
      </c>
      <c r="V54" s="3" t="s">
        <v>848</v>
      </c>
      <c r="W54" s="3" t="s">
        <v>42</v>
      </c>
      <c r="X54" s="3" t="s">
        <v>901</v>
      </c>
      <c r="Y54" s="3" t="s">
        <v>308</v>
      </c>
    </row>
    <row r="55" spans="1:25" x14ac:dyDescent="0.2">
      <c r="A55" s="9">
        <v>2006</v>
      </c>
      <c r="B55" s="3" t="s">
        <v>1576</v>
      </c>
      <c r="C55" s="18">
        <f t="shared" si="1"/>
        <v>19577</v>
      </c>
      <c r="D55" s="18">
        <f t="shared" si="2"/>
        <v>2305</v>
      </c>
      <c r="E55" s="18">
        <f t="shared" si="3"/>
        <v>3817</v>
      </c>
      <c r="F55" s="18">
        <f t="shared" si="4"/>
        <v>4988</v>
      </c>
      <c r="G55" s="18">
        <f t="shared" si="5"/>
        <v>4935</v>
      </c>
      <c r="H55" s="18">
        <f t="shared" si="6"/>
        <v>2020</v>
      </c>
      <c r="I55" s="18">
        <f t="shared" si="7"/>
        <v>1129</v>
      </c>
      <c r="J55" s="18">
        <f t="shared" si="8"/>
        <v>369</v>
      </c>
      <c r="K55" s="18">
        <f t="shared" si="9"/>
        <v>14</v>
      </c>
      <c r="O55">
        <v>2006</v>
      </c>
      <c r="P55" s="3" t="s">
        <v>1576</v>
      </c>
      <c r="Q55" s="4">
        <v>21988</v>
      </c>
      <c r="R55" s="3" t="s">
        <v>849</v>
      </c>
      <c r="S55" s="3" t="s">
        <v>850</v>
      </c>
      <c r="T55" s="3" t="s">
        <v>851</v>
      </c>
      <c r="U55" s="3" t="s">
        <v>852</v>
      </c>
      <c r="V55" s="3" t="s">
        <v>853</v>
      </c>
      <c r="W55" s="3" t="s">
        <v>854</v>
      </c>
      <c r="X55" s="3" t="s">
        <v>42</v>
      </c>
      <c r="Y55" s="3" t="s">
        <v>472</v>
      </c>
    </row>
    <row r="56" spans="1:25" x14ac:dyDescent="0.2">
      <c r="A56" s="9">
        <v>2006</v>
      </c>
      <c r="B56" s="3" t="s">
        <v>1595</v>
      </c>
      <c r="C56" s="18">
        <f t="shared" si="1"/>
        <v>6988</v>
      </c>
      <c r="D56" s="18">
        <f t="shared" si="2"/>
        <v>1420</v>
      </c>
      <c r="E56" s="18">
        <f t="shared" si="3"/>
        <v>1480</v>
      </c>
      <c r="F56" s="18">
        <f t="shared" si="4"/>
        <v>1294</v>
      </c>
      <c r="G56" s="18">
        <f t="shared" si="5"/>
        <v>1537</v>
      </c>
      <c r="H56" s="18">
        <f t="shared" si="6"/>
        <v>741</v>
      </c>
      <c r="I56" s="18">
        <f t="shared" si="7"/>
        <v>313</v>
      </c>
      <c r="J56" s="18">
        <f t="shared" si="8"/>
        <v>199</v>
      </c>
      <c r="K56" s="18">
        <f t="shared" si="9"/>
        <v>4</v>
      </c>
      <c r="O56">
        <v>2006</v>
      </c>
      <c r="P56" s="3" t="s">
        <v>1595</v>
      </c>
      <c r="Q56" s="4">
        <v>7849</v>
      </c>
      <c r="R56" s="3" t="s">
        <v>855</v>
      </c>
      <c r="S56" s="3" t="s">
        <v>856</v>
      </c>
      <c r="T56" s="3" t="s">
        <v>857</v>
      </c>
      <c r="U56" s="3" t="s">
        <v>858</v>
      </c>
      <c r="V56" s="3" t="s">
        <v>452</v>
      </c>
      <c r="W56" s="3" t="s">
        <v>859</v>
      </c>
      <c r="X56" s="3" t="s">
        <v>460</v>
      </c>
      <c r="Y56" s="3" t="s">
        <v>905</v>
      </c>
    </row>
    <row r="57" spans="1:25" x14ac:dyDescent="0.2">
      <c r="A57" s="9">
        <v>2006</v>
      </c>
      <c r="B57" s="3" t="s">
        <v>1572</v>
      </c>
      <c r="C57" s="18">
        <f t="shared" si="1"/>
        <v>11597</v>
      </c>
      <c r="D57" s="18">
        <f t="shared" si="2"/>
        <v>1884</v>
      </c>
      <c r="E57" s="18">
        <f t="shared" si="3"/>
        <v>2419</v>
      </c>
      <c r="F57" s="18">
        <f t="shared" si="4"/>
        <v>2868</v>
      </c>
      <c r="G57" s="18">
        <f t="shared" si="5"/>
        <v>3112</v>
      </c>
      <c r="H57" s="18">
        <f t="shared" si="6"/>
        <v>997</v>
      </c>
      <c r="I57" s="18">
        <f t="shared" si="7"/>
        <v>270</v>
      </c>
      <c r="J57" s="18">
        <f t="shared" si="8"/>
        <v>44</v>
      </c>
      <c r="K57" s="18">
        <f t="shared" si="9"/>
        <v>3</v>
      </c>
      <c r="O57">
        <v>2006</v>
      </c>
      <c r="P57" s="3" t="s">
        <v>1572</v>
      </c>
      <c r="Q57" s="4">
        <v>13025</v>
      </c>
      <c r="R57" s="3" t="s">
        <v>860</v>
      </c>
      <c r="S57" s="3" t="s">
        <v>861</v>
      </c>
      <c r="T57" s="3" t="s">
        <v>465</v>
      </c>
      <c r="U57" s="3" t="s">
        <v>862</v>
      </c>
      <c r="V57" s="3" t="s">
        <v>863</v>
      </c>
      <c r="W57" s="3" t="s">
        <v>864</v>
      </c>
      <c r="X57" s="3" t="s">
        <v>493</v>
      </c>
      <c r="Y57" s="3" t="s">
        <v>28</v>
      </c>
    </row>
    <row r="58" spans="1:25" x14ac:dyDescent="0.2">
      <c r="A58" s="9">
        <v>2006</v>
      </c>
      <c r="B58" s="3" t="s">
        <v>1599</v>
      </c>
      <c r="C58" s="18">
        <f t="shared" si="1"/>
        <v>10203</v>
      </c>
      <c r="D58" s="18">
        <f t="shared" si="2"/>
        <v>1608</v>
      </c>
      <c r="E58" s="18">
        <f t="shared" si="3"/>
        <v>2555</v>
      </c>
      <c r="F58" s="18">
        <f t="shared" si="4"/>
        <v>2072</v>
      </c>
      <c r="G58" s="18">
        <f t="shared" si="5"/>
        <v>2273</v>
      </c>
      <c r="H58" s="18">
        <f t="shared" si="6"/>
        <v>1101</v>
      </c>
      <c r="I58" s="18">
        <f t="shared" si="7"/>
        <v>459</v>
      </c>
      <c r="J58" s="18">
        <f t="shared" si="8"/>
        <v>135</v>
      </c>
      <c r="K58" s="18">
        <f t="shared" si="9"/>
        <v>0</v>
      </c>
      <c r="O58">
        <v>2006</v>
      </c>
      <c r="P58" s="3" t="s">
        <v>1599</v>
      </c>
      <c r="Q58" s="4">
        <v>11460</v>
      </c>
      <c r="R58" s="3" t="s">
        <v>865</v>
      </c>
      <c r="S58" s="3" t="s">
        <v>866</v>
      </c>
      <c r="T58" s="3" t="s">
        <v>867</v>
      </c>
      <c r="U58" s="3" t="s">
        <v>868</v>
      </c>
      <c r="V58" s="3" t="s">
        <v>869</v>
      </c>
      <c r="W58" s="3" t="s">
        <v>870</v>
      </c>
      <c r="X58" s="3" t="s">
        <v>902</v>
      </c>
      <c r="Y58" s="3"/>
    </row>
    <row r="59" spans="1:25" x14ac:dyDescent="0.2">
      <c r="A59" s="9">
        <v>2006</v>
      </c>
      <c r="B59" s="3" t="s">
        <v>1600</v>
      </c>
      <c r="C59" s="18">
        <f t="shared" si="1"/>
        <v>5754</v>
      </c>
      <c r="D59" s="18">
        <f t="shared" si="2"/>
        <v>871</v>
      </c>
      <c r="E59" s="18">
        <f t="shared" si="3"/>
        <v>1199</v>
      </c>
      <c r="F59" s="18">
        <f t="shared" si="4"/>
        <v>1375</v>
      </c>
      <c r="G59" s="18">
        <f t="shared" si="5"/>
        <v>1331</v>
      </c>
      <c r="H59" s="18">
        <f t="shared" si="6"/>
        <v>600</v>
      </c>
      <c r="I59" s="18">
        <f t="shared" si="7"/>
        <v>286</v>
      </c>
      <c r="J59" s="18">
        <f t="shared" si="8"/>
        <v>90</v>
      </c>
      <c r="K59" s="18">
        <f t="shared" si="9"/>
        <v>2</v>
      </c>
      <c r="O59">
        <v>2006</v>
      </c>
      <c r="P59" s="3" t="s">
        <v>1600</v>
      </c>
      <c r="Q59" s="4">
        <v>6463</v>
      </c>
      <c r="R59" s="3" t="s">
        <v>871</v>
      </c>
      <c r="S59" s="3" t="s">
        <v>872</v>
      </c>
      <c r="T59" s="3" t="s">
        <v>873</v>
      </c>
      <c r="U59" s="3" t="s">
        <v>874</v>
      </c>
      <c r="V59" s="3" t="s">
        <v>476</v>
      </c>
      <c r="W59" s="3" t="s">
        <v>284</v>
      </c>
      <c r="X59" s="3" t="s">
        <v>444</v>
      </c>
      <c r="Y59" s="3" t="s">
        <v>308</v>
      </c>
    </row>
    <row r="60" spans="1:25" x14ac:dyDescent="0.2">
      <c r="A60" s="9">
        <v>2006</v>
      </c>
      <c r="B60" s="3" t="s">
        <v>1601</v>
      </c>
      <c r="C60" s="18">
        <f t="shared" si="1"/>
        <v>1909</v>
      </c>
      <c r="D60" s="18">
        <f t="shared" si="2"/>
        <v>364</v>
      </c>
      <c r="E60" s="18">
        <f t="shared" si="3"/>
        <v>398</v>
      </c>
      <c r="F60" s="18">
        <f t="shared" si="4"/>
        <v>443</v>
      </c>
      <c r="G60" s="18">
        <f t="shared" si="5"/>
        <v>462</v>
      </c>
      <c r="H60" s="18">
        <f t="shared" si="6"/>
        <v>167</v>
      </c>
      <c r="I60" s="18">
        <f t="shared" si="7"/>
        <v>55</v>
      </c>
      <c r="J60" s="18">
        <f t="shared" si="8"/>
        <v>20</v>
      </c>
      <c r="K60" s="18">
        <f t="shared" si="9"/>
        <v>0</v>
      </c>
      <c r="O60">
        <v>2006</v>
      </c>
      <c r="P60" s="3" t="s">
        <v>1601</v>
      </c>
      <c r="Q60" s="4">
        <v>2144</v>
      </c>
      <c r="R60" s="3" t="s">
        <v>875</v>
      </c>
      <c r="S60" s="3" t="s">
        <v>64</v>
      </c>
      <c r="T60" s="3" t="s">
        <v>876</v>
      </c>
      <c r="U60" s="3" t="s">
        <v>877</v>
      </c>
      <c r="V60" s="3" t="s">
        <v>489</v>
      </c>
      <c r="W60" s="3" t="s">
        <v>878</v>
      </c>
      <c r="X60" s="3" t="s">
        <v>30</v>
      </c>
      <c r="Y60" s="3"/>
    </row>
    <row r="61" spans="1:25" x14ac:dyDescent="0.2">
      <c r="A61" s="9">
        <v>2006</v>
      </c>
      <c r="B61" s="3" t="s">
        <v>1602</v>
      </c>
      <c r="C61" s="18">
        <f t="shared" si="1"/>
        <v>1848</v>
      </c>
      <c r="D61" s="18">
        <f t="shared" si="2"/>
        <v>328</v>
      </c>
      <c r="E61" s="18">
        <f t="shared" si="3"/>
        <v>436</v>
      </c>
      <c r="F61" s="18">
        <f t="shared" si="4"/>
        <v>351</v>
      </c>
      <c r="G61" s="18">
        <f t="shared" si="5"/>
        <v>406</v>
      </c>
      <c r="H61" s="18">
        <f t="shared" si="6"/>
        <v>170</v>
      </c>
      <c r="I61" s="18">
        <f t="shared" si="7"/>
        <v>103</v>
      </c>
      <c r="J61" s="18">
        <f t="shared" si="8"/>
        <v>42</v>
      </c>
      <c r="K61" s="18">
        <f t="shared" si="9"/>
        <v>12</v>
      </c>
      <c r="O61">
        <v>2006</v>
      </c>
      <c r="P61" s="3" t="s">
        <v>1602</v>
      </c>
      <c r="Q61" s="4">
        <v>2076</v>
      </c>
      <c r="R61" s="3" t="s">
        <v>879</v>
      </c>
      <c r="S61" s="3" t="s">
        <v>880</v>
      </c>
      <c r="T61" s="3" t="s">
        <v>881</v>
      </c>
      <c r="U61" s="3" t="s">
        <v>882</v>
      </c>
      <c r="V61" s="3" t="s">
        <v>883</v>
      </c>
      <c r="W61" s="3" t="s">
        <v>281</v>
      </c>
      <c r="X61" s="3" t="s">
        <v>490</v>
      </c>
      <c r="Y61" s="3" t="s">
        <v>456</v>
      </c>
    </row>
    <row r="62" spans="1:25" x14ac:dyDescent="0.2">
      <c r="A62" s="9">
        <v>2006</v>
      </c>
      <c r="B62" s="3" t="s">
        <v>1603</v>
      </c>
      <c r="C62" s="18">
        <f>350566-SUM(C33:C61)</f>
        <v>5911</v>
      </c>
      <c r="D62" s="18">
        <f>C62-SUM(E62:K62)</f>
        <v>711</v>
      </c>
      <c r="E62" s="18">
        <f t="shared" ref="E62:K62" si="10">ROUND(350566/393740*S62,0)</f>
        <v>1376</v>
      </c>
      <c r="F62" s="18">
        <f t="shared" si="10"/>
        <v>1500</v>
      </c>
      <c r="G62" s="18">
        <f t="shared" si="10"/>
        <v>1428</v>
      </c>
      <c r="H62" s="18">
        <f t="shared" si="10"/>
        <v>659</v>
      </c>
      <c r="I62" s="18">
        <f t="shared" si="10"/>
        <v>189</v>
      </c>
      <c r="J62" s="18">
        <f t="shared" si="10"/>
        <v>46</v>
      </c>
      <c r="K62" s="18">
        <f t="shared" si="10"/>
        <v>2</v>
      </c>
      <c r="O62">
        <v>2006</v>
      </c>
      <c r="P62" s="3" t="s">
        <v>1603</v>
      </c>
      <c r="Q62" s="4">
        <v>6638</v>
      </c>
      <c r="R62" s="3" t="s">
        <v>884</v>
      </c>
      <c r="S62" s="3" t="s">
        <v>885</v>
      </c>
      <c r="T62" s="3" t="s">
        <v>886</v>
      </c>
      <c r="U62" s="3" t="s">
        <v>887</v>
      </c>
      <c r="V62" s="3" t="s">
        <v>888</v>
      </c>
      <c r="W62" s="3" t="s">
        <v>279</v>
      </c>
      <c r="X62" s="3" t="s">
        <v>745</v>
      </c>
      <c r="Y62" s="3" t="s">
        <v>308</v>
      </c>
    </row>
    <row r="63" spans="1:25" x14ac:dyDescent="0.2">
      <c r="A63" s="9">
        <v>2005</v>
      </c>
      <c r="B63" s="3" t="s">
        <v>1574</v>
      </c>
      <c r="C63" s="18">
        <f>ROUND(347709/390157*Q63,0)</f>
        <v>6885</v>
      </c>
      <c r="D63" s="18">
        <f>C63-SUM(E63:K63)</f>
        <v>1768</v>
      </c>
      <c r="E63" s="18">
        <f>ROUND(347709/390157*S63,0)</f>
        <v>1280</v>
      </c>
      <c r="F63" s="18">
        <f t="shared" ref="F63:K63" si="11">ROUND(347709/390157*T63,0)</f>
        <v>1386</v>
      </c>
      <c r="G63" s="18">
        <f t="shared" si="11"/>
        <v>1460</v>
      </c>
      <c r="H63" s="18">
        <f t="shared" si="11"/>
        <v>701</v>
      </c>
      <c r="I63" s="18">
        <f t="shared" si="11"/>
        <v>227</v>
      </c>
      <c r="J63" s="18">
        <f t="shared" si="11"/>
        <v>57</v>
      </c>
      <c r="K63" s="18">
        <f t="shared" si="11"/>
        <v>6</v>
      </c>
      <c r="O63">
        <v>2005</v>
      </c>
      <c r="P63" s="3" t="s">
        <v>1574</v>
      </c>
      <c r="Q63" s="4">
        <v>7726</v>
      </c>
      <c r="R63" s="3" t="s">
        <v>906</v>
      </c>
      <c r="S63" s="3" t="s">
        <v>907</v>
      </c>
      <c r="T63" s="3" t="s">
        <v>908</v>
      </c>
      <c r="U63" s="3" t="s">
        <v>278</v>
      </c>
      <c r="V63" s="3" t="s">
        <v>909</v>
      </c>
      <c r="W63" s="3" t="s">
        <v>15</v>
      </c>
      <c r="X63" s="3" t="s">
        <v>25</v>
      </c>
      <c r="Y63" s="3" t="s">
        <v>287</v>
      </c>
    </row>
    <row r="64" spans="1:25" x14ac:dyDescent="0.2">
      <c r="A64" s="9">
        <v>2005</v>
      </c>
      <c r="B64" s="3" t="s">
        <v>1577</v>
      </c>
      <c r="C64" s="18">
        <f t="shared" ref="C64:C91" si="12">ROUND(347709/390157*Q64,0)</f>
        <v>3781</v>
      </c>
      <c r="D64" s="18">
        <f t="shared" ref="D64:D92" si="13">C64-SUM(E64:K64)</f>
        <v>671</v>
      </c>
      <c r="E64" s="18">
        <f t="shared" ref="E64:E92" si="14">ROUND(347709/390157*S64,0)</f>
        <v>661</v>
      </c>
      <c r="F64" s="18">
        <f t="shared" ref="F64:F92" si="15">ROUND(347709/390157*T64,0)</f>
        <v>872</v>
      </c>
      <c r="G64" s="18">
        <f t="shared" ref="G64:G92" si="16">ROUND(347709/390157*U64,0)</f>
        <v>786</v>
      </c>
      <c r="H64" s="18">
        <f t="shared" ref="H64:H92" si="17">ROUND(347709/390157*V64,0)</f>
        <v>405</v>
      </c>
      <c r="I64" s="18">
        <f t="shared" ref="I64:I92" si="18">ROUND(347709/390157*W64,0)</f>
        <v>247</v>
      </c>
      <c r="J64" s="18">
        <f t="shared" ref="J64:J92" si="19">ROUND(347709/390157*X64,0)</f>
        <v>132</v>
      </c>
      <c r="K64" s="18">
        <f t="shared" ref="K64:K92" si="20">ROUND(347709/390157*Y64,0)</f>
        <v>7</v>
      </c>
      <c r="O64">
        <v>2005</v>
      </c>
      <c r="P64" s="3" t="s">
        <v>1577</v>
      </c>
      <c r="Q64" s="4">
        <v>4243</v>
      </c>
      <c r="R64" s="3" t="s">
        <v>910</v>
      </c>
      <c r="S64" s="3" t="s">
        <v>911</v>
      </c>
      <c r="T64" s="3" t="s">
        <v>303</v>
      </c>
      <c r="U64" s="3" t="s">
        <v>912</v>
      </c>
      <c r="V64" s="3" t="s">
        <v>464</v>
      </c>
      <c r="W64" s="3" t="s">
        <v>913</v>
      </c>
      <c r="X64" s="3" t="s">
        <v>1053</v>
      </c>
      <c r="Y64" s="3" t="s">
        <v>66</v>
      </c>
    </row>
    <row r="65" spans="1:25" x14ac:dyDescent="0.2">
      <c r="A65" s="9">
        <v>2005</v>
      </c>
      <c r="B65" s="3" t="s">
        <v>1578</v>
      </c>
      <c r="C65" s="18">
        <f t="shared" si="12"/>
        <v>21749</v>
      </c>
      <c r="D65" s="18">
        <f t="shared" si="13"/>
        <v>4924</v>
      </c>
      <c r="E65" s="18">
        <f t="shared" si="14"/>
        <v>4321</v>
      </c>
      <c r="F65" s="18">
        <f t="shared" si="15"/>
        <v>3323</v>
      </c>
      <c r="G65" s="18">
        <f t="shared" si="16"/>
        <v>3784</v>
      </c>
      <c r="H65" s="18">
        <f t="shared" si="17"/>
        <v>2670</v>
      </c>
      <c r="I65" s="18">
        <f t="shared" si="18"/>
        <v>1633</v>
      </c>
      <c r="J65" s="18">
        <f t="shared" si="19"/>
        <v>1068</v>
      </c>
      <c r="K65" s="18">
        <f t="shared" si="20"/>
        <v>26</v>
      </c>
      <c r="O65">
        <v>2005</v>
      </c>
      <c r="P65" s="3" t="s">
        <v>1578</v>
      </c>
      <c r="Q65" s="4">
        <v>24404</v>
      </c>
      <c r="R65" s="3" t="s">
        <v>914</v>
      </c>
      <c r="S65" s="3" t="s">
        <v>915</v>
      </c>
      <c r="T65" s="3" t="s">
        <v>916</v>
      </c>
      <c r="U65" s="3" t="s">
        <v>917</v>
      </c>
      <c r="V65" s="3" t="s">
        <v>447</v>
      </c>
      <c r="W65" s="3" t="s">
        <v>918</v>
      </c>
      <c r="X65" s="3" t="s">
        <v>706</v>
      </c>
      <c r="Y65" s="3" t="s">
        <v>471</v>
      </c>
    </row>
    <row r="66" spans="1:25" x14ac:dyDescent="0.2">
      <c r="A66" s="9">
        <v>2005</v>
      </c>
      <c r="B66" s="3" t="s">
        <v>1579</v>
      </c>
      <c r="C66" s="18">
        <f t="shared" si="12"/>
        <v>15242</v>
      </c>
      <c r="D66" s="18">
        <f t="shared" si="13"/>
        <v>3452</v>
      </c>
      <c r="E66" s="18">
        <f t="shared" si="14"/>
        <v>3082</v>
      </c>
      <c r="F66" s="18">
        <f t="shared" si="15"/>
        <v>3270</v>
      </c>
      <c r="G66" s="18">
        <f t="shared" si="16"/>
        <v>2938</v>
      </c>
      <c r="H66" s="18">
        <f t="shared" si="17"/>
        <v>1572</v>
      </c>
      <c r="I66" s="18">
        <f t="shared" si="18"/>
        <v>713</v>
      </c>
      <c r="J66" s="18">
        <f t="shared" si="19"/>
        <v>199</v>
      </c>
      <c r="K66" s="18">
        <f t="shared" si="20"/>
        <v>16</v>
      </c>
      <c r="O66">
        <v>2005</v>
      </c>
      <c r="P66" s="3" t="s">
        <v>1579</v>
      </c>
      <c r="Q66" s="4">
        <v>17103</v>
      </c>
      <c r="R66" s="3" t="s">
        <v>919</v>
      </c>
      <c r="S66" s="3" t="s">
        <v>920</v>
      </c>
      <c r="T66" s="3" t="s">
        <v>921</v>
      </c>
      <c r="U66" s="3" t="s">
        <v>922</v>
      </c>
      <c r="V66" s="3" t="s">
        <v>923</v>
      </c>
      <c r="W66" s="3" t="s">
        <v>282</v>
      </c>
      <c r="X66" s="3" t="s">
        <v>1054</v>
      </c>
      <c r="Y66" s="3" t="s">
        <v>20</v>
      </c>
    </row>
    <row r="67" spans="1:25" x14ac:dyDescent="0.2">
      <c r="A67" s="9">
        <v>2005</v>
      </c>
      <c r="B67" s="3" t="s">
        <v>1573</v>
      </c>
      <c r="C67" s="18">
        <f t="shared" si="12"/>
        <v>11993</v>
      </c>
      <c r="D67" s="18">
        <f t="shared" si="13"/>
        <v>2658</v>
      </c>
      <c r="E67" s="18">
        <f t="shared" si="14"/>
        <v>2898</v>
      </c>
      <c r="F67" s="18">
        <f t="shared" si="15"/>
        <v>2554</v>
      </c>
      <c r="G67" s="18">
        <f t="shared" si="16"/>
        <v>2227</v>
      </c>
      <c r="H67" s="18">
        <f t="shared" si="17"/>
        <v>1074</v>
      </c>
      <c r="I67" s="18">
        <f t="shared" si="18"/>
        <v>445</v>
      </c>
      <c r="J67" s="18">
        <f t="shared" si="19"/>
        <v>137</v>
      </c>
      <c r="K67" s="18">
        <f t="shared" si="20"/>
        <v>0</v>
      </c>
      <c r="O67">
        <v>2005</v>
      </c>
      <c r="P67" s="3" t="s">
        <v>1573</v>
      </c>
      <c r="Q67" s="4">
        <v>13457</v>
      </c>
      <c r="R67" s="3" t="s">
        <v>924</v>
      </c>
      <c r="S67" s="3" t="s">
        <v>925</v>
      </c>
      <c r="T67" s="3" t="s">
        <v>926</v>
      </c>
      <c r="U67" s="3" t="s">
        <v>53</v>
      </c>
      <c r="V67" s="3" t="s">
        <v>35</v>
      </c>
      <c r="W67" s="3" t="s">
        <v>927</v>
      </c>
      <c r="X67" s="3" t="s">
        <v>16</v>
      </c>
      <c r="Y67" s="3"/>
    </row>
    <row r="68" spans="1:25" x14ac:dyDescent="0.2">
      <c r="A68" s="9">
        <v>2005</v>
      </c>
      <c r="B68" s="3" t="s">
        <v>1580</v>
      </c>
      <c r="C68" s="18">
        <f t="shared" si="12"/>
        <v>13880</v>
      </c>
      <c r="D68" s="18">
        <f t="shared" si="13"/>
        <v>1583</v>
      </c>
      <c r="E68" s="18">
        <f t="shared" si="14"/>
        <v>2725</v>
      </c>
      <c r="F68" s="18">
        <f t="shared" si="15"/>
        <v>2929</v>
      </c>
      <c r="G68" s="18">
        <f t="shared" si="16"/>
        <v>3746</v>
      </c>
      <c r="H68" s="18">
        <f t="shared" si="17"/>
        <v>1708</v>
      </c>
      <c r="I68" s="18">
        <f t="shared" si="18"/>
        <v>918</v>
      </c>
      <c r="J68" s="18">
        <f t="shared" si="19"/>
        <v>271</v>
      </c>
      <c r="K68" s="18">
        <f t="shared" si="20"/>
        <v>0</v>
      </c>
      <c r="O68">
        <v>2005</v>
      </c>
      <c r="P68" s="3" t="s">
        <v>1580</v>
      </c>
      <c r="Q68" s="4">
        <v>15575</v>
      </c>
      <c r="R68" s="3" t="s">
        <v>928</v>
      </c>
      <c r="S68" s="3" t="s">
        <v>929</v>
      </c>
      <c r="T68" s="3" t="s">
        <v>291</v>
      </c>
      <c r="U68" s="3" t="s">
        <v>930</v>
      </c>
      <c r="V68" s="3" t="s">
        <v>306</v>
      </c>
      <c r="W68" s="3" t="s">
        <v>931</v>
      </c>
      <c r="X68" s="3" t="s">
        <v>32</v>
      </c>
      <c r="Y68" s="3"/>
    </row>
    <row r="69" spans="1:25" x14ac:dyDescent="0.2">
      <c r="A69" s="9">
        <v>2005</v>
      </c>
      <c r="B69" s="3" t="s">
        <v>1575</v>
      </c>
      <c r="C69" s="18">
        <f t="shared" si="12"/>
        <v>9620</v>
      </c>
      <c r="D69" s="18">
        <f t="shared" si="13"/>
        <v>1169</v>
      </c>
      <c r="E69" s="18">
        <f t="shared" si="14"/>
        <v>2038</v>
      </c>
      <c r="F69" s="18">
        <f t="shared" si="15"/>
        <v>2027</v>
      </c>
      <c r="G69" s="18">
        <f t="shared" si="16"/>
        <v>2206</v>
      </c>
      <c r="H69" s="18">
        <f t="shared" si="17"/>
        <v>1282</v>
      </c>
      <c r="I69" s="18">
        <f t="shared" si="18"/>
        <v>720</v>
      </c>
      <c r="J69" s="18">
        <f t="shared" si="19"/>
        <v>176</v>
      </c>
      <c r="K69" s="18">
        <f t="shared" si="20"/>
        <v>2</v>
      </c>
      <c r="O69">
        <v>2005</v>
      </c>
      <c r="P69" s="3" t="s">
        <v>1575</v>
      </c>
      <c r="Q69" s="4">
        <v>10794</v>
      </c>
      <c r="R69" s="3" t="s">
        <v>932</v>
      </c>
      <c r="S69" s="3" t="s">
        <v>933</v>
      </c>
      <c r="T69" s="3" t="s">
        <v>934</v>
      </c>
      <c r="U69" s="3" t="s">
        <v>935</v>
      </c>
      <c r="V69" s="3" t="s">
        <v>936</v>
      </c>
      <c r="W69" s="3" t="s">
        <v>937</v>
      </c>
      <c r="X69" s="3" t="s">
        <v>1055</v>
      </c>
      <c r="Y69" s="3" t="s">
        <v>308</v>
      </c>
    </row>
    <row r="70" spans="1:25" x14ac:dyDescent="0.2">
      <c r="A70" s="9">
        <v>2005</v>
      </c>
      <c r="B70" s="3" t="s">
        <v>1581</v>
      </c>
      <c r="C70" s="18">
        <f t="shared" si="12"/>
        <v>13509</v>
      </c>
      <c r="D70" s="18">
        <f t="shared" si="13"/>
        <v>3985</v>
      </c>
      <c r="E70" s="18">
        <f t="shared" si="14"/>
        <v>2494</v>
      </c>
      <c r="F70" s="18">
        <f t="shared" si="15"/>
        <v>2356</v>
      </c>
      <c r="G70" s="18">
        <f t="shared" si="16"/>
        <v>2230</v>
      </c>
      <c r="H70" s="18">
        <f t="shared" si="17"/>
        <v>1285</v>
      </c>
      <c r="I70" s="18">
        <f t="shared" si="18"/>
        <v>795</v>
      </c>
      <c r="J70" s="18">
        <f t="shared" si="19"/>
        <v>356</v>
      </c>
      <c r="K70" s="18">
        <f t="shared" si="20"/>
        <v>8</v>
      </c>
      <c r="O70">
        <v>2005</v>
      </c>
      <c r="P70" s="3" t="s">
        <v>1581</v>
      </c>
      <c r="Q70" s="4">
        <v>15158</v>
      </c>
      <c r="R70" s="3" t="s">
        <v>938</v>
      </c>
      <c r="S70" s="3" t="s">
        <v>939</v>
      </c>
      <c r="T70" s="3" t="s">
        <v>940</v>
      </c>
      <c r="U70" s="3" t="s">
        <v>941</v>
      </c>
      <c r="V70" s="3" t="s">
        <v>942</v>
      </c>
      <c r="W70" s="3" t="s">
        <v>477</v>
      </c>
      <c r="X70" s="3" t="s">
        <v>305</v>
      </c>
      <c r="Y70" s="3" t="s">
        <v>45</v>
      </c>
    </row>
    <row r="71" spans="1:25" x14ac:dyDescent="0.2">
      <c r="A71" s="9">
        <v>2005</v>
      </c>
      <c r="B71" s="3" t="s">
        <v>1571</v>
      </c>
      <c r="C71" s="18">
        <f t="shared" si="12"/>
        <v>3850</v>
      </c>
      <c r="D71" s="18">
        <f t="shared" si="13"/>
        <v>575</v>
      </c>
      <c r="E71" s="18">
        <f t="shared" si="14"/>
        <v>577</v>
      </c>
      <c r="F71" s="18">
        <f t="shared" si="15"/>
        <v>961</v>
      </c>
      <c r="G71" s="18">
        <f t="shared" si="16"/>
        <v>811</v>
      </c>
      <c r="H71" s="18">
        <f t="shared" si="17"/>
        <v>452</v>
      </c>
      <c r="I71" s="18">
        <f t="shared" si="18"/>
        <v>338</v>
      </c>
      <c r="J71" s="18">
        <f t="shared" si="19"/>
        <v>124</v>
      </c>
      <c r="K71" s="18">
        <f t="shared" si="20"/>
        <v>12</v>
      </c>
      <c r="O71">
        <v>2005</v>
      </c>
      <c r="P71" s="3" t="s">
        <v>1571</v>
      </c>
      <c r="Q71" s="4">
        <v>4320</v>
      </c>
      <c r="R71" s="3" t="s">
        <v>943</v>
      </c>
      <c r="S71" s="3" t="s">
        <v>944</v>
      </c>
      <c r="T71" s="3" t="s">
        <v>945</v>
      </c>
      <c r="U71" s="3" t="s">
        <v>946</v>
      </c>
      <c r="V71" s="3" t="s">
        <v>947</v>
      </c>
      <c r="W71" s="3" t="s">
        <v>948</v>
      </c>
      <c r="X71" s="3" t="s">
        <v>296</v>
      </c>
      <c r="Y71" s="3" t="s">
        <v>473</v>
      </c>
    </row>
    <row r="72" spans="1:25" x14ac:dyDescent="0.2">
      <c r="A72" s="9">
        <v>2005</v>
      </c>
      <c r="B72" s="3" t="s">
        <v>1582</v>
      </c>
      <c r="C72" s="18">
        <f t="shared" si="12"/>
        <v>17223</v>
      </c>
      <c r="D72" s="18">
        <f t="shared" si="13"/>
        <v>4417</v>
      </c>
      <c r="E72" s="18">
        <f t="shared" si="14"/>
        <v>3662</v>
      </c>
      <c r="F72" s="18">
        <f t="shared" si="15"/>
        <v>3267</v>
      </c>
      <c r="G72" s="18">
        <f t="shared" si="16"/>
        <v>3124</v>
      </c>
      <c r="H72" s="18">
        <f t="shared" si="17"/>
        <v>1413</v>
      </c>
      <c r="I72" s="18">
        <f t="shared" si="18"/>
        <v>829</v>
      </c>
      <c r="J72" s="18">
        <f t="shared" si="19"/>
        <v>501</v>
      </c>
      <c r="K72" s="18">
        <f t="shared" si="20"/>
        <v>10</v>
      </c>
      <c r="O72">
        <v>2005</v>
      </c>
      <c r="P72" s="3" t="s">
        <v>1582</v>
      </c>
      <c r="Q72" s="4">
        <v>19326</v>
      </c>
      <c r="R72" s="3" t="s">
        <v>949</v>
      </c>
      <c r="S72" s="3" t="s">
        <v>950</v>
      </c>
      <c r="T72" s="3" t="s">
        <v>951</v>
      </c>
      <c r="U72" s="3" t="s">
        <v>952</v>
      </c>
      <c r="V72" s="3" t="s">
        <v>837</v>
      </c>
      <c r="W72" s="3" t="s">
        <v>953</v>
      </c>
      <c r="X72" s="3" t="s">
        <v>1056</v>
      </c>
      <c r="Y72" s="3" t="s">
        <v>43</v>
      </c>
    </row>
    <row r="73" spans="1:25" x14ac:dyDescent="0.2">
      <c r="A73" s="9">
        <v>2005</v>
      </c>
      <c r="B73" s="3" t="s">
        <v>1583</v>
      </c>
      <c r="C73" s="18">
        <f t="shared" si="12"/>
        <v>17333</v>
      </c>
      <c r="D73" s="18">
        <f t="shared" si="13"/>
        <v>3717</v>
      </c>
      <c r="E73" s="18">
        <f t="shared" si="14"/>
        <v>3706</v>
      </c>
      <c r="F73" s="18">
        <f t="shared" si="15"/>
        <v>3583</v>
      </c>
      <c r="G73" s="18">
        <f t="shared" si="16"/>
        <v>3627</v>
      </c>
      <c r="H73" s="18">
        <f t="shared" si="17"/>
        <v>1592</v>
      </c>
      <c r="I73" s="18">
        <f t="shared" si="18"/>
        <v>731</v>
      </c>
      <c r="J73" s="18">
        <f t="shared" si="19"/>
        <v>377</v>
      </c>
      <c r="K73" s="18">
        <f t="shared" si="20"/>
        <v>0</v>
      </c>
      <c r="O73">
        <v>2005</v>
      </c>
      <c r="P73" s="3" t="s">
        <v>1583</v>
      </c>
      <c r="Q73" s="4">
        <v>19449</v>
      </c>
      <c r="R73" s="3" t="s">
        <v>954</v>
      </c>
      <c r="S73" s="3" t="s">
        <v>955</v>
      </c>
      <c r="T73" s="3" t="s">
        <v>956</v>
      </c>
      <c r="U73" s="3" t="s">
        <v>957</v>
      </c>
      <c r="V73" s="3" t="s">
        <v>958</v>
      </c>
      <c r="W73" s="3" t="s">
        <v>959</v>
      </c>
      <c r="X73" s="3" t="s">
        <v>723</v>
      </c>
      <c r="Y73" s="3"/>
    </row>
    <row r="74" spans="1:25" x14ac:dyDescent="0.2">
      <c r="A74" s="9">
        <v>2005</v>
      </c>
      <c r="B74" s="3" t="s">
        <v>1584</v>
      </c>
      <c r="C74" s="18">
        <f t="shared" si="12"/>
        <v>12550</v>
      </c>
      <c r="D74" s="18">
        <f t="shared" si="13"/>
        <v>2405</v>
      </c>
      <c r="E74" s="18">
        <f t="shared" si="14"/>
        <v>3379</v>
      </c>
      <c r="F74" s="18">
        <f t="shared" si="15"/>
        <v>2803</v>
      </c>
      <c r="G74" s="18">
        <f t="shared" si="16"/>
        <v>2295</v>
      </c>
      <c r="H74" s="18">
        <f t="shared" si="17"/>
        <v>1029</v>
      </c>
      <c r="I74" s="18">
        <f t="shared" si="18"/>
        <v>414</v>
      </c>
      <c r="J74" s="18">
        <f t="shared" si="19"/>
        <v>224</v>
      </c>
      <c r="K74" s="18">
        <f t="shared" si="20"/>
        <v>1</v>
      </c>
      <c r="O74">
        <v>2005</v>
      </c>
      <c r="P74" s="3" t="s">
        <v>1584</v>
      </c>
      <c r="Q74" s="4">
        <v>14082</v>
      </c>
      <c r="R74" s="3" t="s">
        <v>285</v>
      </c>
      <c r="S74" s="3" t="s">
        <v>960</v>
      </c>
      <c r="T74" s="3" t="s">
        <v>961</v>
      </c>
      <c r="U74" s="3" t="s">
        <v>962</v>
      </c>
      <c r="V74" s="3" t="s">
        <v>478</v>
      </c>
      <c r="W74" s="3" t="s">
        <v>963</v>
      </c>
      <c r="X74" s="3" t="s">
        <v>1057</v>
      </c>
      <c r="Y74" s="3" t="s">
        <v>27</v>
      </c>
    </row>
    <row r="75" spans="1:25" x14ac:dyDescent="0.2">
      <c r="A75" s="9">
        <v>2005</v>
      </c>
      <c r="B75" s="3" t="s">
        <v>1585</v>
      </c>
      <c r="C75" s="18">
        <f t="shared" si="12"/>
        <v>9330</v>
      </c>
      <c r="D75" s="18">
        <f t="shared" si="13"/>
        <v>2014</v>
      </c>
      <c r="E75" s="18">
        <f t="shared" si="14"/>
        <v>2021</v>
      </c>
      <c r="F75" s="18">
        <f t="shared" si="15"/>
        <v>2146</v>
      </c>
      <c r="G75" s="18">
        <f t="shared" si="16"/>
        <v>2034</v>
      </c>
      <c r="H75" s="18">
        <f t="shared" si="17"/>
        <v>681</v>
      </c>
      <c r="I75" s="18">
        <f t="shared" si="18"/>
        <v>260</v>
      </c>
      <c r="J75" s="18">
        <f t="shared" si="19"/>
        <v>171</v>
      </c>
      <c r="K75" s="18">
        <f t="shared" si="20"/>
        <v>3</v>
      </c>
      <c r="O75">
        <v>2005</v>
      </c>
      <c r="P75" s="3" t="s">
        <v>1585</v>
      </c>
      <c r="Q75" s="4">
        <v>10469</v>
      </c>
      <c r="R75" s="3" t="s">
        <v>964</v>
      </c>
      <c r="S75" s="3" t="s">
        <v>965</v>
      </c>
      <c r="T75" s="3" t="s">
        <v>966</v>
      </c>
      <c r="U75" s="3" t="s">
        <v>612</v>
      </c>
      <c r="V75" s="3" t="s">
        <v>967</v>
      </c>
      <c r="W75" s="3" t="s">
        <v>968</v>
      </c>
      <c r="X75" s="3" t="s">
        <v>37</v>
      </c>
      <c r="Y75" s="3" t="s">
        <v>28</v>
      </c>
    </row>
    <row r="76" spans="1:25" x14ac:dyDescent="0.2">
      <c r="A76" s="9">
        <v>2005</v>
      </c>
      <c r="B76" s="3" t="s">
        <v>1586</v>
      </c>
      <c r="C76" s="18">
        <f t="shared" si="12"/>
        <v>9814</v>
      </c>
      <c r="D76" s="18">
        <f t="shared" si="13"/>
        <v>1829</v>
      </c>
      <c r="E76" s="18">
        <f t="shared" si="14"/>
        <v>2551</v>
      </c>
      <c r="F76" s="18">
        <f t="shared" si="15"/>
        <v>2358</v>
      </c>
      <c r="G76" s="18">
        <f t="shared" si="16"/>
        <v>1870</v>
      </c>
      <c r="H76" s="18">
        <f t="shared" si="17"/>
        <v>753</v>
      </c>
      <c r="I76" s="18">
        <f t="shared" si="18"/>
        <v>306</v>
      </c>
      <c r="J76" s="18">
        <f t="shared" si="19"/>
        <v>138</v>
      </c>
      <c r="K76" s="18">
        <f t="shared" si="20"/>
        <v>9</v>
      </c>
      <c r="M76" s="21"/>
      <c r="N76" s="21"/>
      <c r="O76">
        <v>2005</v>
      </c>
      <c r="P76" s="3" t="s">
        <v>1586</v>
      </c>
      <c r="Q76" s="4">
        <v>11012</v>
      </c>
      <c r="R76" s="3" t="s">
        <v>969</v>
      </c>
      <c r="S76" s="3" t="s">
        <v>970</v>
      </c>
      <c r="T76" s="3" t="s">
        <v>971</v>
      </c>
      <c r="U76" s="3" t="s">
        <v>454</v>
      </c>
      <c r="V76" s="3" t="s">
        <v>972</v>
      </c>
      <c r="W76" s="3" t="s">
        <v>55</v>
      </c>
      <c r="X76" s="3" t="s">
        <v>494</v>
      </c>
      <c r="Y76" s="3" t="s">
        <v>286</v>
      </c>
    </row>
    <row r="77" spans="1:25" x14ac:dyDescent="0.2">
      <c r="A77" s="9">
        <v>2005</v>
      </c>
      <c r="B77" s="3" t="s">
        <v>1587</v>
      </c>
      <c r="C77" s="18">
        <f t="shared" si="12"/>
        <v>20706</v>
      </c>
      <c r="D77" s="18">
        <f t="shared" si="13"/>
        <v>4789</v>
      </c>
      <c r="E77" s="18">
        <f t="shared" si="14"/>
        <v>5959</v>
      </c>
      <c r="F77" s="18">
        <f t="shared" si="15"/>
        <v>3701</v>
      </c>
      <c r="G77" s="18">
        <f t="shared" si="16"/>
        <v>3617</v>
      </c>
      <c r="H77" s="18">
        <f t="shared" si="17"/>
        <v>1970</v>
      </c>
      <c r="I77" s="18">
        <f t="shared" si="18"/>
        <v>567</v>
      </c>
      <c r="J77" s="18">
        <f t="shared" si="19"/>
        <v>80</v>
      </c>
      <c r="K77" s="18">
        <f t="shared" si="20"/>
        <v>23</v>
      </c>
      <c r="O77">
        <v>2005</v>
      </c>
      <c r="P77" s="3" t="s">
        <v>1587</v>
      </c>
      <c r="Q77" s="4">
        <v>23234</v>
      </c>
      <c r="R77" s="3" t="s">
        <v>973</v>
      </c>
      <c r="S77" s="3" t="s">
        <v>974</v>
      </c>
      <c r="T77" s="3" t="s">
        <v>975</v>
      </c>
      <c r="U77" s="3" t="s">
        <v>976</v>
      </c>
      <c r="V77" s="3" t="s">
        <v>977</v>
      </c>
      <c r="W77" s="3" t="s">
        <v>978</v>
      </c>
      <c r="X77" s="3" t="s">
        <v>486</v>
      </c>
      <c r="Y77" s="3" t="s">
        <v>52</v>
      </c>
    </row>
    <row r="78" spans="1:25" x14ac:dyDescent="0.2">
      <c r="A78" s="9">
        <v>2005</v>
      </c>
      <c r="B78" s="3" t="s">
        <v>1588</v>
      </c>
      <c r="C78" s="18">
        <f t="shared" si="12"/>
        <v>17266</v>
      </c>
      <c r="D78" s="18">
        <f t="shared" si="13"/>
        <v>5728</v>
      </c>
      <c r="E78" s="18">
        <f t="shared" si="14"/>
        <v>3186</v>
      </c>
      <c r="F78" s="18">
        <f t="shared" si="15"/>
        <v>3800</v>
      </c>
      <c r="G78" s="18">
        <f t="shared" si="16"/>
        <v>2461</v>
      </c>
      <c r="H78" s="18">
        <f t="shared" si="17"/>
        <v>1526</v>
      </c>
      <c r="I78" s="18">
        <f t="shared" si="18"/>
        <v>422</v>
      </c>
      <c r="J78" s="18">
        <f t="shared" si="19"/>
        <v>143</v>
      </c>
      <c r="K78" s="18">
        <f t="shared" si="20"/>
        <v>0</v>
      </c>
      <c r="O78">
        <v>2005</v>
      </c>
      <c r="P78" s="3" t="s">
        <v>1588</v>
      </c>
      <c r="Q78" s="4">
        <v>19374</v>
      </c>
      <c r="R78" s="3" t="s">
        <v>979</v>
      </c>
      <c r="S78" s="3" t="s">
        <v>480</v>
      </c>
      <c r="T78" s="3" t="s">
        <v>980</v>
      </c>
      <c r="U78" s="3" t="s">
        <v>981</v>
      </c>
      <c r="V78" s="3" t="s">
        <v>982</v>
      </c>
      <c r="W78" s="3" t="s">
        <v>983</v>
      </c>
      <c r="X78" s="3" t="s">
        <v>497</v>
      </c>
      <c r="Y78" s="3"/>
    </row>
    <row r="79" spans="1:25" x14ac:dyDescent="0.2">
      <c r="A79" s="9">
        <v>2005</v>
      </c>
      <c r="B79" s="3" t="s">
        <v>1589</v>
      </c>
      <c r="C79" s="18">
        <f t="shared" si="12"/>
        <v>22145</v>
      </c>
      <c r="D79" s="18">
        <f t="shared" si="13"/>
        <v>4304</v>
      </c>
      <c r="E79" s="18">
        <f t="shared" si="14"/>
        <v>5715</v>
      </c>
      <c r="F79" s="18">
        <f t="shared" si="15"/>
        <v>5142</v>
      </c>
      <c r="G79" s="18">
        <f t="shared" si="16"/>
        <v>3625</v>
      </c>
      <c r="H79" s="18">
        <f t="shared" si="17"/>
        <v>2176</v>
      </c>
      <c r="I79" s="18">
        <f t="shared" si="18"/>
        <v>888</v>
      </c>
      <c r="J79" s="18">
        <f t="shared" si="19"/>
        <v>291</v>
      </c>
      <c r="K79" s="18">
        <f t="shared" si="20"/>
        <v>4</v>
      </c>
      <c r="O79">
        <v>2005</v>
      </c>
      <c r="P79" s="3" t="s">
        <v>1589</v>
      </c>
      <c r="Q79" s="4">
        <v>24849</v>
      </c>
      <c r="R79" s="3" t="s">
        <v>984</v>
      </c>
      <c r="S79" s="3" t="s">
        <v>985</v>
      </c>
      <c r="T79" s="3" t="s">
        <v>986</v>
      </c>
      <c r="U79" s="3" t="s">
        <v>987</v>
      </c>
      <c r="V79" s="3" t="s">
        <v>988</v>
      </c>
      <c r="W79" s="3" t="s">
        <v>989</v>
      </c>
      <c r="X79" s="3" t="s">
        <v>1006</v>
      </c>
      <c r="Y79" s="3" t="s">
        <v>458</v>
      </c>
    </row>
    <row r="80" spans="1:25" x14ac:dyDescent="0.2">
      <c r="A80" s="9">
        <v>2005</v>
      </c>
      <c r="B80" s="3" t="s">
        <v>1590</v>
      </c>
      <c r="C80" s="18">
        <f t="shared" si="12"/>
        <v>13234</v>
      </c>
      <c r="D80" s="18">
        <f t="shared" si="13"/>
        <v>3457</v>
      </c>
      <c r="E80" s="18">
        <f t="shared" si="14"/>
        <v>2859</v>
      </c>
      <c r="F80" s="18">
        <f t="shared" si="15"/>
        <v>3004</v>
      </c>
      <c r="G80" s="18">
        <f t="shared" si="16"/>
        <v>2044</v>
      </c>
      <c r="H80" s="18">
        <f t="shared" si="17"/>
        <v>1211</v>
      </c>
      <c r="I80" s="18">
        <f t="shared" si="18"/>
        <v>468</v>
      </c>
      <c r="J80" s="18">
        <f t="shared" si="19"/>
        <v>190</v>
      </c>
      <c r="K80" s="18">
        <f t="shared" si="20"/>
        <v>1</v>
      </c>
      <c r="O80">
        <v>2005</v>
      </c>
      <c r="P80" s="3" t="s">
        <v>1590</v>
      </c>
      <c r="Q80" s="4">
        <v>14850</v>
      </c>
      <c r="R80" s="3" t="s">
        <v>990</v>
      </c>
      <c r="S80" s="3" t="s">
        <v>991</v>
      </c>
      <c r="T80" s="3" t="s">
        <v>992</v>
      </c>
      <c r="U80" s="3" t="s">
        <v>993</v>
      </c>
      <c r="V80" s="3" t="s">
        <v>994</v>
      </c>
      <c r="W80" s="3" t="s">
        <v>995</v>
      </c>
      <c r="X80" s="3" t="s">
        <v>276</v>
      </c>
      <c r="Y80" s="3" t="s">
        <v>27</v>
      </c>
    </row>
    <row r="81" spans="1:25" x14ac:dyDescent="0.2">
      <c r="A81" s="9">
        <v>2005</v>
      </c>
      <c r="B81" s="3" t="s">
        <v>1591</v>
      </c>
      <c r="C81" s="18">
        <f t="shared" si="12"/>
        <v>24651</v>
      </c>
      <c r="D81" s="18">
        <f t="shared" si="13"/>
        <v>5359</v>
      </c>
      <c r="E81" s="18">
        <f t="shared" si="14"/>
        <v>5544</v>
      </c>
      <c r="F81" s="18">
        <f t="shared" si="15"/>
        <v>4654</v>
      </c>
      <c r="G81" s="18">
        <f t="shared" si="16"/>
        <v>4529</v>
      </c>
      <c r="H81" s="18">
        <f t="shared" si="17"/>
        <v>2787</v>
      </c>
      <c r="I81" s="18">
        <f t="shared" si="18"/>
        <v>1164</v>
      </c>
      <c r="J81" s="18">
        <f t="shared" si="19"/>
        <v>600</v>
      </c>
      <c r="K81" s="18">
        <f t="shared" si="20"/>
        <v>14</v>
      </c>
      <c r="O81">
        <v>2005</v>
      </c>
      <c r="P81" s="3" t="s">
        <v>1591</v>
      </c>
      <c r="Q81" s="4">
        <v>27660</v>
      </c>
      <c r="R81" s="3" t="s">
        <v>300</v>
      </c>
      <c r="S81" s="3" t="s">
        <v>996</v>
      </c>
      <c r="T81" s="3" t="s">
        <v>997</v>
      </c>
      <c r="U81" s="3" t="s">
        <v>998</v>
      </c>
      <c r="V81" s="3" t="s">
        <v>999</v>
      </c>
      <c r="W81" s="3" t="s">
        <v>1000</v>
      </c>
      <c r="X81" s="3" t="s">
        <v>1058</v>
      </c>
      <c r="Y81" s="3" t="s">
        <v>472</v>
      </c>
    </row>
    <row r="82" spans="1:25" x14ac:dyDescent="0.2">
      <c r="A82" s="9">
        <v>2005</v>
      </c>
      <c r="B82" s="3" t="s">
        <v>1592</v>
      </c>
      <c r="C82" s="18">
        <f t="shared" si="12"/>
        <v>10627</v>
      </c>
      <c r="D82" s="18">
        <f t="shared" si="13"/>
        <v>2242</v>
      </c>
      <c r="E82" s="18">
        <f t="shared" si="14"/>
        <v>2154</v>
      </c>
      <c r="F82" s="18">
        <f t="shared" si="15"/>
        <v>2540</v>
      </c>
      <c r="G82" s="18">
        <f t="shared" si="16"/>
        <v>2504</v>
      </c>
      <c r="H82" s="18">
        <f t="shared" si="17"/>
        <v>799</v>
      </c>
      <c r="I82" s="18">
        <f t="shared" si="18"/>
        <v>291</v>
      </c>
      <c r="J82" s="18">
        <f t="shared" si="19"/>
        <v>85</v>
      </c>
      <c r="K82" s="18">
        <f t="shared" si="20"/>
        <v>12</v>
      </c>
      <c r="O82">
        <v>2005</v>
      </c>
      <c r="P82" s="3" t="s">
        <v>1592</v>
      </c>
      <c r="Q82" s="4">
        <v>11924</v>
      </c>
      <c r="R82" s="3" t="s">
        <v>1001</v>
      </c>
      <c r="S82" s="3" t="s">
        <v>1002</v>
      </c>
      <c r="T82" s="3" t="s">
        <v>1003</v>
      </c>
      <c r="U82" s="3" t="s">
        <v>1004</v>
      </c>
      <c r="V82" s="3" t="s">
        <v>1005</v>
      </c>
      <c r="W82" s="3" t="s">
        <v>1006</v>
      </c>
      <c r="X82" s="3" t="s">
        <v>1059</v>
      </c>
      <c r="Y82" s="3" t="s">
        <v>473</v>
      </c>
    </row>
    <row r="83" spans="1:25" x14ac:dyDescent="0.2">
      <c r="A83" s="9">
        <v>2005</v>
      </c>
      <c r="B83" s="3" t="s">
        <v>1593</v>
      </c>
      <c r="C83" s="18">
        <f t="shared" si="12"/>
        <v>3117</v>
      </c>
      <c r="D83" s="18">
        <f t="shared" si="13"/>
        <v>373</v>
      </c>
      <c r="E83" s="18">
        <f t="shared" si="14"/>
        <v>713</v>
      </c>
      <c r="F83" s="18">
        <f t="shared" si="15"/>
        <v>700</v>
      </c>
      <c r="G83" s="18">
        <f t="shared" si="16"/>
        <v>706</v>
      </c>
      <c r="H83" s="18">
        <f t="shared" si="17"/>
        <v>433</v>
      </c>
      <c r="I83" s="18">
        <f t="shared" si="18"/>
        <v>125</v>
      </c>
      <c r="J83" s="18">
        <f t="shared" si="19"/>
        <v>66</v>
      </c>
      <c r="K83" s="18">
        <f t="shared" si="20"/>
        <v>1</v>
      </c>
      <c r="O83">
        <v>2005</v>
      </c>
      <c r="P83" s="3" t="s">
        <v>1593</v>
      </c>
      <c r="Q83" s="4">
        <v>3497</v>
      </c>
      <c r="R83" s="3" t="s">
        <v>1007</v>
      </c>
      <c r="S83" s="3" t="s">
        <v>1008</v>
      </c>
      <c r="T83" s="3" t="s">
        <v>1009</v>
      </c>
      <c r="U83" s="3" t="s">
        <v>1010</v>
      </c>
      <c r="V83" s="3" t="s">
        <v>65</v>
      </c>
      <c r="W83" s="3" t="s">
        <v>1011</v>
      </c>
      <c r="X83" s="3" t="s">
        <v>24</v>
      </c>
      <c r="Y83" s="3" t="s">
        <v>27</v>
      </c>
    </row>
    <row r="84" spans="1:25" x14ac:dyDescent="0.2">
      <c r="A84" s="9">
        <v>2005</v>
      </c>
      <c r="B84" s="3" t="s">
        <v>1594</v>
      </c>
      <c r="C84" s="18">
        <f t="shared" si="12"/>
        <v>5519</v>
      </c>
      <c r="D84" s="18">
        <f t="shared" si="13"/>
        <v>970</v>
      </c>
      <c r="E84" s="18">
        <f t="shared" si="14"/>
        <v>1062</v>
      </c>
      <c r="F84" s="18">
        <f t="shared" si="15"/>
        <v>1223</v>
      </c>
      <c r="G84" s="18">
        <f t="shared" si="16"/>
        <v>1184</v>
      </c>
      <c r="H84" s="18">
        <f t="shared" si="17"/>
        <v>647</v>
      </c>
      <c r="I84" s="18">
        <f t="shared" si="18"/>
        <v>290</v>
      </c>
      <c r="J84" s="18">
        <f t="shared" si="19"/>
        <v>141</v>
      </c>
      <c r="K84" s="18">
        <f t="shared" si="20"/>
        <v>2</v>
      </c>
      <c r="O84">
        <v>2005</v>
      </c>
      <c r="P84" s="3" t="s">
        <v>1594</v>
      </c>
      <c r="Q84" s="4">
        <v>6193</v>
      </c>
      <c r="R84" s="3" t="s">
        <v>1012</v>
      </c>
      <c r="S84" s="3" t="s">
        <v>58</v>
      </c>
      <c r="T84" s="3" t="s">
        <v>1013</v>
      </c>
      <c r="U84" s="3" t="s">
        <v>1014</v>
      </c>
      <c r="V84" s="3" t="s">
        <v>488</v>
      </c>
      <c r="W84" s="3" t="s">
        <v>599</v>
      </c>
      <c r="X84" s="3" t="s">
        <v>288</v>
      </c>
      <c r="Y84" s="3" t="s">
        <v>308</v>
      </c>
    </row>
    <row r="85" spans="1:25" x14ac:dyDescent="0.2">
      <c r="A85" s="9">
        <v>2005</v>
      </c>
      <c r="B85" s="3" t="s">
        <v>1576</v>
      </c>
      <c r="C85" s="18">
        <f t="shared" si="12"/>
        <v>19629</v>
      </c>
      <c r="D85" s="18">
        <f t="shared" si="13"/>
        <v>3020</v>
      </c>
      <c r="E85" s="18">
        <f t="shared" si="14"/>
        <v>4100</v>
      </c>
      <c r="F85" s="18">
        <f t="shared" si="15"/>
        <v>5290</v>
      </c>
      <c r="G85" s="18">
        <f t="shared" si="16"/>
        <v>3982</v>
      </c>
      <c r="H85" s="18">
        <f t="shared" si="17"/>
        <v>2034</v>
      </c>
      <c r="I85" s="18">
        <f t="shared" si="18"/>
        <v>878</v>
      </c>
      <c r="J85" s="18">
        <f t="shared" si="19"/>
        <v>305</v>
      </c>
      <c r="K85" s="18">
        <f t="shared" si="20"/>
        <v>20</v>
      </c>
      <c r="O85">
        <v>2005</v>
      </c>
      <c r="P85" s="3" t="s">
        <v>1576</v>
      </c>
      <c r="Q85" s="4">
        <v>22025</v>
      </c>
      <c r="R85" s="3" t="s">
        <v>1015</v>
      </c>
      <c r="S85" s="3" t="s">
        <v>1016</v>
      </c>
      <c r="T85" s="3" t="s">
        <v>1017</v>
      </c>
      <c r="U85" s="3" t="s">
        <v>1018</v>
      </c>
      <c r="V85" s="3" t="s">
        <v>1019</v>
      </c>
      <c r="W85" s="3" t="s">
        <v>1020</v>
      </c>
      <c r="X85" s="3" t="s">
        <v>277</v>
      </c>
      <c r="Y85" s="3" t="s">
        <v>1062</v>
      </c>
    </row>
    <row r="86" spans="1:25" x14ac:dyDescent="0.2">
      <c r="A86" s="9">
        <v>2005</v>
      </c>
      <c r="B86" s="3" t="s">
        <v>1595</v>
      </c>
      <c r="C86" s="18">
        <f t="shared" si="12"/>
        <v>6901</v>
      </c>
      <c r="D86" s="18">
        <f t="shared" si="13"/>
        <v>1564</v>
      </c>
      <c r="E86" s="18">
        <f t="shared" si="14"/>
        <v>1473</v>
      </c>
      <c r="F86" s="18">
        <f t="shared" si="15"/>
        <v>1318</v>
      </c>
      <c r="G86" s="18">
        <f t="shared" si="16"/>
        <v>1378</v>
      </c>
      <c r="H86" s="18">
        <f t="shared" si="17"/>
        <v>676</v>
      </c>
      <c r="I86" s="18">
        <f t="shared" si="18"/>
        <v>307</v>
      </c>
      <c r="J86" s="18">
        <f t="shared" si="19"/>
        <v>180</v>
      </c>
      <c r="K86" s="18">
        <f t="shared" si="20"/>
        <v>5</v>
      </c>
      <c r="O86">
        <v>2005</v>
      </c>
      <c r="P86" s="3" t="s">
        <v>1595</v>
      </c>
      <c r="Q86" s="4">
        <v>7743</v>
      </c>
      <c r="R86" s="3" t="s">
        <v>1021</v>
      </c>
      <c r="S86" s="3" t="s">
        <v>633</v>
      </c>
      <c r="T86" s="3" t="s">
        <v>12</v>
      </c>
      <c r="U86" s="3" t="s">
        <v>1022</v>
      </c>
      <c r="V86" s="3" t="s">
        <v>1023</v>
      </c>
      <c r="W86" s="3" t="s">
        <v>1024</v>
      </c>
      <c r="X86" s="3" t="s">
        <v>68</v>
      </c>
      <c r="Y86" s="3" t="s">
        <v>9</v>
      </c>
    </row>
    <row r="87" spans="1:25" x14ac:dyDescent="0.2">
      <c r="A87" s="9">
        <v>2005</v>
      </c>
      <c r="B87" s="3" t="s">
        <v>1572</v>
      </c>
      <c r="C87" s="18">
        <f t="shared" si="12"/>
        <v>11681</v>
      </c>
      <c r="D87" s="18">
        <f t="shared" si="13"/>
        <v>2325</v>
      </c>
      <c r="E87" s="18">
        <f t="shared" si="14"/>
        <v>2433</v>
      </c>
      <c r="F87" s="18">
        <f t="shared" si="15"/>
        <v>3154</v>
      </c>
      <c r="G87" s="18">
        <f t="shared" si="16"/>
        <v>2657</v>
      </c>
      <c r="H87" s="18">
        <f t="shared" si="17"/>
        <v>905</v>
      </c>
      <c r="I87" s="18">
        <f t="shared" si="18"/>
        <v>174</v>
      </c>
      <c r="J87" s="18">
        <f t="shared" si="19"/>
        <v>26</v>
      </c>
      <c r="K87" s="18">
        <f t="shared" si="20"/>
        <v>7</v>
      </c>
      <c r="O87">
        <v>2005</v>
      </c>
      <c r="P87" s="3" t="s">
        <v>1572</v>
      </c>
      <c r="Q87" s="4">
        <v>13107</v>
      </c>
      <c r="R87" s="3" t="s">
        <v>1025</v>
      </c>
      <c r="S87" s="3" t="s">
        <v>1026</v>
      </c>
      <c r="T87" s="3" t="s">
        <v>1027</v>
      </c>
      <c r="U87" s="3" t="s">
        <v>1028</v>
      </c>
      <c r="V87" s="3" t="s">
        <v>1029</v>
      </c>
      <c r="W87" s="3" t="s">
        <v>1030</v>
      </c>
      <c r="X87" s="3" t="s">
        <v>498</v>
      </c>
      <c r="Y87" s="3" t="s">
        <v>66</v>
      </c>
    </row>
    <row r="88" spans="1:25" x14ac:dyDescent="0.2">
      <c r="A88" s="9">
        <v>2005</v>
      </c>
      <c r="B88" s="3" t="s">
        <v>1599</v>
      </c>
      <c r="C88" s="18">
        <f t="shared" si="12"/>
        <v>10109</v>
      </c>
      <c r="D88" s="18">
        <f t="shared" si="13"/>
        <v>1938</v>
      </c>
      <c r="E88" s="18">
        <f t="shared" si="14"/>
        <v>2519</v>
      </c>
      <c r="F88" s="18">
        <f t="shared" si="15"/>
        <v>2050</v>
      </c>
      <c r="G88" s="18">
        <f t="shared" si="16"/>
        <v>2105</v>
      </c>
      <c r="H88" s="18">
        <f t="shared" si="17"/>
        <v>1034</v>
      </c>
      <c r="I88" s="18">
        <f t="shared" si="18"/>
        <v>371</v>
      </c>
      <c r="J88" s="18">
        <f t="shared" si="19"/>
        <v>92</v>
      </c>
      <c r="K88" s="18">
        <f t="shared" si="20"/>
        <v>0</v>
      </c>
      <c r="O88">
        <v>2005</v>
      </c>
      <c r="P88" s="3" t="s">
        <v>1599</v>
      </c>
      <c r="Q88" s="4">
        <v>11343</v>
      </c>
      <c r="R88" s="3" t="s">
        <v>1031</v>
      </c>
      <c r="S88" s="3" t="s">
        <v>1032</v>
      </c>
      <c r="T88" s="3" t="s">
        <v>1033</v>
      </c>
      <c r="U88" s="3" t="s">
        <v>1034</v>
      </c>
      <c r="V88" s="3" t="s">
        <v>1035</v>
      </c>
      <c r="W88" s="3" t="s">
        <v>1036</v>
      </c>
      <c r="X88" s="3" t="s">
        <v>22</v>
      </c>
      <c r="Y88" s="3"/>
    </row>
    <row r="89" spans="1:25" x14ac:dyDescent="0.2">
      <c r="A89" s="9">
        <v>2005</v>
      </c>
      <c r="B89" s="3" t="s">
        <v>1600</v>
      </c>
      <c r="C89" s="18">
        <f t="shared" si="12"/>
        <v>5738</v>
      </c>
      <c r="D89" s="18">
        <f t="shared" si="13"/>
        <v>1077</v>
      </c>
      <c r="E89" s="18">
        <f t="shared" si="14"/>
        <v>1244</v>
      </c>
      <c r="F89" s="18">
        <f t="shared" si="15"/>
        <v>1438</v>
      </c>
      <c r="G89" s="18">
        <f t="shared" si="16"/>
        <v>1088</v>
      </c>
      <c r="H89" s="18">
        <f t="shared" si="17"/>
        <v>611</v>
      </c>
      <c r="I89" s="18">
        <f t="shared" si="18"/>
        <v>220</v>
      </c>
      <c r="J89" s="18">
        <f t="shared" si="19"/>
        <v>59</v>
      </c>
      <c r="K89" s="18">
        <f t="shared" si="20"/>
        <v>1</v>
      </c>
      <c r="O89">
        <v>2005</v>
      </c>
      <c r="P89" s="3" t="s">
        <v>1600</v>
      </c>
      <c r="Q89" s="4">
        <v>6438</v>
      </c>
      <c r="R89" s="3" t="s">
        <v>1037</v>
      </c>
      <c r="S89" s="3" t="s">
        <v>1038</v>
      </c>
      <c r="T89" s="3" t="s">
        <v>1039</v>
      </c>
      <c r="U89" s="3" t="s">
        <v>1040</v>
      </c>
      <c r="V89" s="3" t="s">
        <v>1041</v>
      </c>
      <c r="W89" s="3" t="s">
        <v>46</v>
      </c>
      <c r="X89" s="3" t="s">
        <v>1060</v>
      </c>
      <c r="Y89" s="3" t="s">
        <v>27</v>
      </c>
    </row>
    <row r="90" spans="1:25" x14ac:dyDescent="0.2">
      <c r="A90" s="9">
        <v>2005</v>
      </c>
      <c r="B90" s="3" t="s">
        <v>1601</v>
      </c>
      <c r="C90" s="18">
        <f t="shared" si="12"/>
        <v>1900</v>
      </c>
      <c r="D90" s="18">
        <f t="shared" si="13"/>
        <v>404</v>
      </c>
      <c r="E90" s="18">
        <f t="shared" si="14"/>
        <v>378</v>
      </c>
      <c r="F90" s="18">
        <f t="shared" si="15"/>
        <v>507</v>
      </c>
      <c r="G90" s="18">
        <f t="shared" si="16"/>
        <v>395</v>
      </c>
      <c r="H90" s="18">
        <f t="shared" si="17"/>
        <v>156</v>
      </c>
      <c r="I90" s="18">
        <f t="shared" si="18"/>
        <v>40</v>
      </c>
      <c r="J90" s="18">
        <f t="shared" si="19"/>
        <v>19</v>
      </c>
      <c r="K90" s="18">
        <f t="shared" si="20"/>
        <v>1</v>
      </c>
      <c r="O90">
        <v>2005</v>
      </c>
      <c r="P90" s="3" t="s">
        <v>1601</v>
      </c>
      <c r="Q90" s="4">
        <v>2132</v>
      </c>
      <c r="R90" s="3" t="s">
        <v>1042</v>
      </c>
      <c r="S90" s="3" t="s">
        <v>40</v>
      </c>
      <c r="T90" s="3" t="s">
        <v>1043</v>
      </c>
      <c r="U90" s="3" t="s">
        <v>1044</v>
      </c>
      <c r="V90" s="3" t="s">
        <v>470</v>
      </c>
      <c r="W90" s="3" t="s">
        <v>1045</v>
      </c>
      <c r="X90" s="3" t="s">
        <v>491</v>
      </c>
      <c r="Y90" s="3" t="s">
        <v>27</v>
      </c>
    </row>
    <row r="91" spans="1:25" x14ac:dyDescent="0.2">
      <c r="A91" s="9">
        <v>2005</v>
      </c>
      <c r="B91" s="3" t="s">
        <v>1602</v>
      </c>
      <c r="C91" s="18">
        <f t="shared" si="12"/>
        <v>1844</v>
      </c>
      <c r="D91" s="18">
        <f t="shared" si="13"/>
        <v>453</v>
      </c>
      <c r="E91" s="18">
        <f t="shared" si="14"/>
        <v>361</v>
      </c>
      <c r="F91" s="18">
        <f t="shared" si="15"/>
        <v>402</v>
      </c>
      <c r="G91" s="18">
        <f t="shared" si="16"/>
        <v>349</v>
      </c>
      <c r="H91" s="18">
        <f t="shared" si="17"/>
        <v>184</v>
      </c>
      <c r="I91" s="18">
        <f t="shared" si="18"/>
        <v>66</v>
      </c>
      <c r="J91" s="18">
        <f t="shared" si="19"/>
        <v>25</v>
      </c>
      <c r="K91" s="18">
        <f t="shared" si="20"/>
        <v>4</v>
      </c>
      <c r="O91">
        <v>2005</v>
      </c>
      <c r="P91" s="3" t="s">
        <v>1602</v>
      </c>
      <c r="Q91" s="4">
        <v>2069</v>
      </c>
      <c r="R91" s="3" t="s">
        <v>893</v>
      </c>
      <c r="S91" s="3" t="s">
        <v>1046</v>
      </c>
      <c r="T91" s="3" t="s">
        <v>1047</v>
      </c>
      <c r="U91" s="3" t="s">
        <v>463</v>
      </c>
      <c r="V91" s="3" t="s">
        <v>275</v>
      </c>
      <c r="W91" s="3" t="s">
        <v>24</v>
      </c>
      <c r="X91" s="3" t="s">
        <v>1061</v>
      </c>
      <c r="Y91" s="3" t="s">
        <v>458</v>
      </c>
    </row>
    <row r="92" spans="1:25" x14ac:dyDescent="0.2">
      <c r="A92" s="9">
        <v>2005</v>
      </c>
      <c r="B92" s="3" t="s">
        <v>1603</v>
      </c>
      <c r="C92" s="18">
        <f>347709-SUM(C63:C91)</f>
        <v>5883</v>
      </c>
      <c r="D92" s="18">
        <f t="shared" si="13"/>
        <v>864</v>
      </c>
      <c r="E92" s="18">
        <f t="shared" si="14"/>
        <v>1468</v>
      </c>
      <c r="F92" s="18">
        <f t="shared" si="15"/>
        <v>1495</v>
      </c>
      <c r="G92" s="18">
        <f t="shared" si="16"/>
        <v>1298</v>
      </c>
      <c r="H92" s="18">
        <f t="shared" si="17"/>
        <v>584</v>
      </c>
      <c r="I92" s="18">
        <f t="shared" si="18"/>
        <v>128</v>
      </c>
      <c r="J92" s="18">
        <f t="shared" si="19"/>
        <v>44</v>
      </c>
      <c r="K92" s="18">
        <f t="shared" si="20"/>
        <v>2</v>
      </c>
      <c r="O92">
        <v>2005</v>
      </c>
      <c r="P92" s="3" t="s">
        <v>1603</v>
      </c>
      <c r="Q92" s="4">
        <v>6601</v>
      </c>
      <c r="R92" s="3" t="s">
        <v>1048</v>
      </c>
      <c r="S92" s="3" t="s">
        <v>1049</v>
      </c>
      <c r="T92" s="3" t="s">
        <v>1050</v>
      </c>
      <c r="U92" s="3" t="s">
        <v>1051</v>
      </c>
      <c r="V92" s="3" t="s">
        <v>1052</v>
      </c>
      <c r="W92" s="3" t="s">
        <v>474</v>
      </c>
      <c r="X92" s="3" t="s">
        <v>493</v>
      </c>
      <c r="Y92" s="3" t="s">
        <v>308</v>
      </c>
    </row>
    <row r="93" spans="1:25" x14ac:dyDescent="0.2">
      <c r="A93" s="9">
        <v>2004</v>
      </c>
      <c r="B93" s="20" t="s">
        <v>1574</v>
      </c>
      <c r="C93" s="19">
        <v>6618</v>
      </c>
      <c r="D93" s="20" t="s">
        <v>1063</v>
      </c>
      <c r="E93" s="20" t="s">
        <v>71</v>
      </c>
      <c r="F93" s="34">
        <f>ROUND(T93/2,0)</f>
        <v>1407</v>
      </c>
      <c r="G93" s="36">
        <f>T93-F93</f>
        <v>1407</v>
      </c>
      <c r="H93" s="20" t="s">
        <v>1064</v>
      </c>
      <c r="I93" s="20" t="s">
        <v>1065</v>
      </c>
      <c r="J93" s="20" t="s">
        <v>169</v>
      </c>
      <c r="K93" s="20" t="s">
        <v>251</v>
      </c>
      <c r="O93">
        <v>2004</v>
      </c>
      <c r="P93" s="5" t="s">
        <v>1574</v>
      </c>
      <c r="Q93" s="19">
        <v>6618</v>
      </c>
      <c r="R93" s="6" t="s">
        <v>1063</v>
      </c>
      <c r="S93" s="6" t="s">
        <v>71</v>
      </c>
      <c r="T93" s="14" t="s">
        <v>94</v>
      </c>
      <c r="U93" s="15"/>
      <c r="V93" s="6" t="s">
        <v>1064</v>
      </c>
      <c r="W93" s="6" t="s">
        <v>1065</v>
      </c>
      <c r="X93" s="6" t="s">
        <v>169</v>
      </c>
      <c r="Y93" s="6" t="s">
        <v>251</v>
      </c>
    </row>
    <row r="94" spans="1:25" x14ac:dyDescent="0.2">
      <c r="A94" s="9">
        <v>2004</v>
      </c>
      <c r="B94" s="20" t="s">
        <v>1577</v>
      </c>
      <c r="C94" s="19">
        <v>3718</v>
      </c>
      <c r="D94" s="20" t="s">
        <v>530</v>
      </c>
      <c r="E94" s="20" t="s">
        <v>102</v>
      </c>
      <c r="F94" s="34">
        <f t="shared" ref="F94:F157" si="21">ROUND(T94/2,0)</f>
        <v>837</v>
      </c>
      <c r="G94" s="36">
        <f t="shared" ref="G94:G157" si="22">T94-F94</f>
        <v>836</v>
      </c>
      <c r="H94" s="20" t="s">
        <v>1067</v>
      </c>
      <c r="I94" s="20" t="s">
        <v>1068</v>
      </c>
      <c r="J94" s="20" t="s">
        <v>198</v>
      </c>
      <c r="K94" s="20" t="s">
        <v>251</v>
      </c>
      <c r="O94">
        <v>2004</v>
      </c>
      <c r="P94" s="5" t="s">
        <v>1577</v>
      </c>
      <c r="Q94" s="19">
        <v>3718</v>
      </c>
      <c r="R94" s="6" t="s">
        <v>530</v>
      </c>
      <c r="S94" s="6" t="s">
        <v>102</v>
      </c>
      <c r="T94" s="14" t="s">
        <v>1066</v>
      </c>
      <c r="U94" s="15"/>
      <c r="V94" s="6" t="s">
        <v>1067</v>
      </c>
      <c r="W94" s="6" t="s">
        <v>1068</v>
      </c>
      <c r="X94" s="6" t="s">
        <v>198</v>
      </c>
      <c r="Y94" s="6" t="s">
        <v>251</v>
      </c>
    </row>
    <row r="95" spans="1:25" x14ac:dyDescent="0.2">
      <c r="A95" s="9">
        <v>2004</v>
      </c>
      <c r="B95" s="20" t="s">
        <v>1578</v>
      </c>
      <c r="C95" s="19">
        <v>20428</v>
      </c>
      <c r="D95" s="20" t="s">
        <v>1069</v>
      </c>
      <c r="E95" s="20" t="s">
        <v>1070</v>
      </c>
      <c r="F95" s="34">
        <f t="shared" si="21"/>
        <v>3494</v>
      </c>
      <c r="G95" s="36">
        <f t="shared" si="22"/>
        <v>3493</v>
      </c>
      <c r="H95" s="20" t="s">
        <v>1071</v>
      </c>
      <c r="I95" s="20" t="s">
        <v>1072</v>
      </c>
      <c r="J95" s="20" t="s">
        <v>194</v>
      </c>
      <c r="K95" s="20"/>
      <c r="O95">
        <v>2004</v>
      </c>
      <c r="P95" s="5" t="s">
        <v>1578</v>
      </c>
      <c r="Q95" s="19">
        <v>20428</v>
      </c>
      <c r="R95" s="6" t="s">
        <v>1069</v>
      </c>
      <c r="S95" s="6" t="s">
        <v>1070</v>
      </c>
      <c r="T95" s="14" t="s">
        <v>257</v>
      </c>
      <c r="U95" s="15"/>
      <c r="V95" s="6" t="s">
        <v>1071</v>
      </c>
      <c r="W95" s="6" t="s">
        <v>1072</v>
      </c>
      <c r="X95" s="6" t="s">
        <v>194</v>
      </c>
      <c r="Y95" s="6"/>
    </row>
    <row r="96" spans="1:25" x14ac:dyDescent="0.2">
      <c r="A96" s="9">
        <v>2004</v>
      </c>
      <c r="B96" s="20" t="s">
        <v>1579</v>
      </c>
      <c r="C96" s="19">
        <v>14412</v>
      </c>
      <c r="D96" s="20" t="s">
        <v>335</v>
      </c>
      <c r="E96" s="20" t="s">
        <v>426</v>
      </c>
      <c r="F96" s="34">
        <f t="shared" si="21"/>
        <v>3162</v>
      </c>
      <c r="G96" s="36">
        <f t="shared" si="22"/>
        <v>3162</v>
      </c>
      <c r="H96" s="20" t="s">
        <v>311</v>
      </c>
      <c r="I96" s="20" t="s">
        <v>1074</v>
      </c>
      <c r="J96" s="20" t="s">
        <v>272</v>
      </c>
      <c r="K96" s="20" t="s">
        <v>127</v>
      </c>
      <c r="O96">
        <v>2004</v>
      </c>
      <c r="P96" s="5" t="s">
        <v>1579</v>
      </c>
      <c r="Q96" s="19">
        <v>14412</v>
      </c>
      <c r="R96" s="6" t="s">
        <v>335</v>
      </c>
      <c r="S96" s="6" t="s">
        <v>426</v>
      </c>
      <c r="T96" s="14" t="s">
        <v>1073</v>
      </c>
      <c r="U96" s="15"/>
      <c r="V96" s="6" t="s">
        <v>311</v>
      </c>
      <c r="W96" s="6" t="s">
        <v>1074</v>
      </c>
      <c r="X96" s="6" t="s">
        <v>272</v>
      </c>
      <c r="Y96" s="6" t="s">
        <v>127</v>
      </c>
    </row>
    <row r="97" spans="1:25" x14ac:dyDescent="0.2">
      <c r="A97" s="9">
        <v>2004</v>
      </c>
      <c r="B97" s="20" t="s">
        <v>1573</v>
      </c>
      <c r="C97" s="19">
        <v>10604</v>
      </c>
      <c r="D97" s="20" t="s">
        <v>1075</v>
      </c>
      <c r="E97" s="20" t="s">
        <v>1076</v>
      </c>
      <c r="F97" s="34">
        <f t="shared" si="21"/>
        <v>2254</v>
      </c>
      <c r="G97" s="36">
        <f t="shared" si="22"/>
        <v>2253</v>
      </c>
      <c r="H97" s="20" t="s">
        <v>1078</v>
      </c>
      <c r="I97" s="20" t="s">
        <v>1079</v>
      </c>
      <c r="J97" s="20" t="s">
        <v>237</v>
      </c>
      <c r="K97" s="20"/>
      <c r="O97">
        <v>2004</v>
      </c>
      <c r="P97" s="5" t="s">
        <v>1573</v>
      </c>
      <c r="Q97" s="19">
        <v>10604</v>
      </c>
      <c r="R97" s="6" t="s">
        <v>1075</v>
      </c>
      <c r="S97" s="6" t="s">
        <v>1076</v>
      </c>
      <c r="T97" s="14" t="s">
        <v>1077</v>
      </c>
      <c r="U97" s="15"/>
      <c r="V97" s="6" t="s">
        <v>1078</v>
      </c>
      <c r="W97" s="6" t="s">
        <v>1079</v>
      </c>
      <c r="X97" s="6" t="s">
        <v>237</v>
      </c>
      <c r="Y97" s="6"/>
    </row>
    <row r="98" spans="1:25" x14ac:dyDescent="0.2">
      <c r="A98" s="9">
        <v>2004</v>
      </c>
      <c r="B98" s="20" t="s">
        <v>1580</v>
      </c>
      <c r="C98" s="19">
        <v>15572</v>
      </c>
      <c r="D98" s="20" t="s">
        <v>555</v>
      </c>
      <c r="E98" s="20" t="s">
        <v>1080</v>
      </c>
      <c r="F98" s="34">
        <f t="shared" si="21"/>
        <v>3656</v>
      </c>
      <c r="G98" s="36">
        <f t="shared" si="22"/>
        <v>3656</v>
      </c>
      <c r="H98" s="20" t="s">
        <v>1082</v>
      </c>
      <c r="I98" s="20" t="s">
        <v>400</v>
      </c>
      <c r="J98" s="20" t="s">
        <v>1144</v>
      </c>
      <c r="K98" s="20"/>
      <c r="O98">
        <v>2004</v>
      </c>
      <c r="P98" s="5" t="s">
        <v>1580</v>
      </c>
      <c r="Q98" s="19">
        <v>15572</v>
      </c>
      <c r="R98" s="6" t="s">
        <v>555</v>
      </c>
      <c r="S98" s="6" t="s">
        <v>1080</v>
      </c>
      <c r="T98" s="14" t="s">
        <v>1081</v>
      </c>
      <c r="U98" s="15"/>
      <c r="V98" s="6" t="s">
        <v>1082</v>
      </c>
      <c r="W98" s="6" t="s">
        <v>400</v>
      </c>
      <c r="X98" s="6" t="s">
        <v>1144</v>
      </c>
      <c r="Y98" s="6"/>
    </row>
    <row r="99" spans="1:25" x14ac:dyDescent="0.2">
      <c r="A99" s="9">
        <v>2004</v>
      </c>
      <c r="B99" s="20" t="s">
        <v>1575</v>
      </c>
      <c r="C99" s="19">
        <v>10284</v>
      </c>
      <c r="D99" s="20" t="s">
        <v>525</v>
      </c>
      <c r="E99" s="20" t="s">
        <v>1083</v>
      </c>
      <c r="F99" s="34">
        <f t="shared" si="21"/>
        <v>2320</v>
      </c>
      <c r="G99" s="36">
        <f t="shared" si="22"/>
        <v>2319</v>
      </c>
      <c r="H99" s="20" t="s">
        <v>540</v>
      </c>
      <c r="I99" s="20" t="s">
        <v>372</v>
      </c>
      <c r="J99" s="20" t="s">
        <v>415</v>
      </c>
      <c r="K99" s="20"/>
      <c r="O99">
        <v>2004</v>
      </c>
      <c r="P99" s="5" t="s">
        <v>1575</v>
      </c>
      <c r="Q99" s="19">
        <v>10284</v>
      </c>
      <c r="R99" s="6" t="s">
        <v>525</v>
      </c>
      <c r="S99" s="6" t="s">
        <v>1083</v>
      </c>
      <c r="T99" s="14" t="s">
        <v>1084</v>
      </c>
      <c r="U99" s="15"/>
      <c r="V99" s="6" t="s">
        <v>540</v>
      </c>
      <c r="W99" s="6" t="s">
        <v>372</v>
      </c>
      <c r="X99" s="6" t="s">
        <v>415</v>
      </c>
      <c r="Y99" s="6"/>
    </row>
    <row r="100" spans="1:25" x14ac:dyDescent="0.2">
      <c r="A100" s="9">
        <v>2004</v>
      </c>
      <c r="B100" s="20" t="s">
        <v>1581</v>
      </c>
      <c r="C100" s="19">
        <v>9752</v>
      </c>
      <c r="D100" s="20" t="s">
        <v>184</v>
      </c>
      <c r="E100" s="20" t="s">
        <v>536</v>
      </c>
      <c r="F100" s="34">
        <f t="shared" si="21"/>
        <v>2066</v>
      </c>
      <c r="G100" s="36">
        <f t="shared" si="22"/>
        <v>2066</v>
      </c>
      <c r="H100" s="20" t="s">
        <v>1086</v>
      </c>
      <c r="I100" s="20" t="s">
        <v>355</v>
      </c>
      <c r="J100" s="20" t="s">
        <v>318</v>
      </c>
      <c r="K100" s="20"/>
      <c r="O100">
        <v>2004</v>
      </c>
      <c r="P100" s="5" t="s">
        <v>1581</v>
      </c>
      <c r="Q100" s="19">
        <v>9752</v>
      </c>
      <c r="R100" s="6" t="s">
        <v>184</v>
      </c>
      <c r="S100" s="6" t="s">
        <v>536</v>
      </c>
      <c r="T100" s="14" t="s">
        <v>1085</v>
      </c>
      <c r="U100" s="15"/>
      <c r="V100" s="6" t="s">
        <v>1086</v>
      </c>
      <c r="W100" s="6" t="s">
        <v>355</v>
      </c>
      <c r="X100" s="6" t="s">
        <v>318</v>
      </c>
      <c r="Y100" s="6"/>
    </row>
    <row r="101" spans="1:25" x14ac:dyDescent="0.2">
      <c r="A101" s="9">
        <v>2004</v>
      </c>
      <c r="B101" s="20" t="s">
        <v>1571</v>
      </c>
      <c r="C101" s="19">
        <v>3231</v>
      </c>
      <c r="D101" s="20" t="s">
        <v>1087</v>
      </c>
      <c r="E101" s="20" t="s">
        <v>1074</v>
      </c>
      <c r="F101" s="34">
        <f t="shared" si="21"/>
        <v>820</v>
      </c>
      <c r="G101" s="36">
        <f t="shared" si="22"/>
        <v>820</v>
      </c>
      <c r="H101" s="20" t="s">
        <v>195</v>
      </c>
      <c r="I101" s="20" t="s">
        <v>188</v>
      </c>
      <c r="J101" s="20" t="s">
        <v>152</v>
      </c>
      <c r="K101" s="20" t="s">
        <v>127</v>
      </c>
      <c r="O101">
        <v>2004</v>
      </c>
      <c r="P101" s="5" t="s">
        <v>1571</v>
      </c>
      <c r="Q101" s="19">
        <v>3231</v>
      </c>
      <c r="R101" s="6" t="s">
        <v>1087</v>
      </c>
      <c r="S101" s="6" t="s">
        <v>1074</v>
      </c>
      <c r="T101" s="14" t="s">
        <v>549</v>
      </c>
      <c r="U101" s="15"/>
      <c r="V101" s="6" t="s">
        <v>195</v>
      </c>
      <c r="W101" s="6" t="s">
        <v>188</v>
      </c>
      <c r="X101" s="6" t="s">
        <v>152</v>
      </c>
      <c r="Y101" s="6" t="s">
        <v>127</v>
      </c>
    </row>
    <row r="102" spans="1:25" x14ac:dyDescent="0.2">
      <c r="A102" s="9">
        <v>2004</v>
      </c>
      <c r="B102" s="20" t="s">
        <v>1582</v>
      </c>
      <c r="C102" s="19">
        <v>14862</v>
      </c>
      <c r="D102" s="20" t="s">
        <v>1088</v>
      </c>
      <c r="E102" s="20" t="s">
        <v>1089</v>
      </c>
      <c r="F102" s="34">
        <f t="shared" si="21"/>
        <v>2890</v>
      </c>
      <c r="G102" s="36">
        <f t="shared" si="22"/>
        <v>2890</v>
      </c>
      <c r="H102" s="20" t="s">
        <v>574</v>
      </c>
      <c r="I102" s="20" t="s">
        <v>404</v>
      </c>
      <c r="J102" s="20" t="s">
        <v>1145</v>
      </c>
      <c r="K102" s="20"/>
      <c r="O102">
        <v>2004</v>
      </c>
      <c r="P102" s="5" t="s">
        <v>1582</v>
      </c>
      <c r="Q102" s="19">
        <v>14862</v>
      </c>
      <c r="R102" s="6" t="s">
        <v>1088</v>
      </c>
      <c r="S102" s="6" t="s">
        <v>1089</v>
      </c>
      <c r="T102" s="14" t="s">
        <v>1090</v>
      </c>
      <c r="U102" s="15"/>
      <c r="V102" s="6" t="s">
        <v>574</v>
      </c>
      <c r="W102" s="6" t="s">
        <v>404</v>
      </c>
      <c r="X102" s="6" t="s">
        <v>1145</v>
      </c>
      <c r="Y102" s="6"/>
    </row>
    <row r="103" spans="1:25" x14ac:dyDescent="0.2">
      <c r="A103" s="9">
        <v>2004</v>
      </c>
      <c r="B103" s="20" t="s">
        <v>1583</v>
      </c>
      <c r="C103" s="19">
        <v>17075</v>
      </c>
      <c r="D103" s="20" t="s">
        <v>1091</v>
      </c>
      <c r="E103" s="20" t="s">
        <v>510</v>
      </c>
      <c r="F103" s="34">
        <f t="shared" si="21"/>
        <v>3761</v>
      </c>
      <c r="G103" s="36">
        <f t="shared" si="22"/>
        <v>3760</v>
      </c>
      <c r="H103" s="20" t="s">
        <v>539</v>
      </c>
      <c r="I103" s="20" t="s">
        <v>320</v>
      </c>
      <c r="J103" s="20" t="s">
        <v>166</v>
      </c>
      <c r="K103" s="20" t="s">
        <v>251</v>
      </c>
      <c r="O103">
        <v>2004</v>
      </c>
      <c r="P103" s="5" t="s">
        <v>1583</v>
      </c>
      <c r="Q103" s="19">
        <v>17075</v>
      </c>
      <c r="R103" s="6" t="s">
        <v>1091</v>
      </c>
      <c r="S103" s="6" t="s">
        <v>510</v>
      </c>
      <c r="T103" s="14" t="s">
        <v>1092</v>
      </c>
      <c r="U103" s="15"/>
      <c r="V103" s="6" t="s">
        <v>539</v>
      </c>
      <c r="W103" s="6" t="s">
        <v>320</v>
      </c>
      <c r="X103" s="6" t="s">
        <v>166</v>
      </c>
      <c r="Y103" s="6" t="s">
        <v>251</v>
      </c>
    </row>
    <row r="104" spans="1:25" x14ac:dyDescent="0.2">
      <c r="A104" s="9">
        <v>2004</v>
      </c>
      <c r="B104" s="20" t="s">
        <v>1584</v>
      </c>
      <c r="C104" s="19">
        <v>12305</v>
      </c>
      <c r="D104" s="20" t="s">
        <v>341</v>
      </c>
      <c r="E104" s="20" t="s">
        <v>1093</v>
      </c>
      <c r="F104" s="34">
        <f t="shared" si="21"/>
        <v>2426</v>
      </c>
      <c r="G104" s="36">
        <f t="shared" si="22"/>
        <v>2425</v>
      </c>
      <c r="H104" s="20" t="s">
        <v>343</v>
      </c>
      <c r="I104" s="20" t="s">
        <v>1095</v>
      </c>
      <c r="J104" s="20" t="s">
        <v>314</v>
      </c>
      <c r="K104" s="20"/>
      <c r="O104">
        <v>2004</v>
      </c>
      <c r="P104" s="5" t="s">
        <v>1584</v>
      </c>
      <c r="Q104" s="19">
        <v>12305</v>
      </c>
      <c r="R104" s="6" t="s">
        <v>341</v>
      </c>
      <c r="S104" s="6" t="s">
        <v>1093</v>
      </c>
      <c r="T104" s="14" t="s">
        <v>1094</v>
      </c>
      <c r="U104" s="15"/>
      <c r="V104" s="6" t="s">
        <v>343</v>
      </c>
      <c r="W104" s="6" t="s">
        <v>1095</v>
      </c>
      <c r="X104" s="6" t="s">
        <v>314</v>
      </c>
      <c r="Y104" s="6"/>
    </row>
    <row r="105" spans="1:25" x14ac:dyDescent="0.2">
      <c r="A105" s="9">
        <v>2004</v>
      </c>
      <c r="B105" s="20" t="s">
        <v>1585</v>
      </c>
      <c r="C105" s="19">
        <v>8688</v>
      </c>
      <c r="D105" s="20" t="s">
        <v>266</v>
      </c>
      <c r="E105" s="20" t="s">
        <v>1096</v>
      </c>
      <c r="F105" s="34">
        <f t="shared" si="21"/>
        <v>2046</v>
      </c>
      <c r="G105" s="36">
        <f t="shared" si="22"/>
        <v>2045</v>
      </c>
      <c r="H105" s="20" t="s">
        <v>124</v>
      </c>
      <c r="I105" s="20" t="s">
        <v>327</v>
      </c>
      <c r="J105" s="20" t="s">
        <v>528</v>
      </c>
      <c r="K105" s="20"/>
      <c r="O105">
        <v>2004</v>
      </c>
      <c r="P105" s="5" t="s">
        <v>1585</v>
      </c>
      <c r="Q105" s="19">
        <v>8688</v>
      </c>
      <c r="R105" s="6" t="s">
        <v>266</v>
      </c>
      <c r="S105" s="6" t="s">
        <v>1096</v>
      </c>
      <c r="T105" s="14" t="s">
        <v>1097</v>
      </c>
      <c r="U105" s="15"/>
      <c r="V105" s="6" t="s">
        <v>124</v>
      </c>
      <c r="W105" s="6" t="s">
        <v>327</v>
      </c>
      <c r="X105" s="6" t="s">
        <v>528</v>
      </c>
      <c r="Y105" s="6"/>
    </row>
    <row r="106" spans="1:25" x14ac:dyDescent="0.2">
      <c r="A106" s="9">
        <v>2004</v>
      </c>
      <c r="B106" s="20" t="s">
        <v>1586</v>
      </c>
      <c r="C106" s="19">
        <v>10263</v>
      </c>
      <c r="D106" s="20" t="s">
        <v>138</v>
      </c>
      <c r="E106" s="20" t="s">
        <v>1098</v>
      </c>
      <c r="F106" s="34">
        <f t="shared" si="21"/>
        <v>2126</v>
      </c>
      <c r="G106" s="36">
        <f t="shared" si="22"/>
        <v>2126</v>
      </c>
      <c r="H106" s="20" t="s">
        <v>1100</v>
      </c>
      <c r="I106" s="20" t="s">
        <v>332</v>
      </c>
      <c r="J106" s="20" t="s">
        <v>1146</v>
      </c>
      <c r="K106" s="20" t="s">
        <v>129</v>
      </c>
      <c r="O106">
        <v>2004</v>
      </c>
      <c r="P106" s="5" t="s">
        <v>1586</v>
      </c>
      <c r="Q106" s="19">
        <v>10263</v>
      </c>
      <c r="R106" s="6" t="s">
        <v>138</v>
      </c>
      <c r="S106" s="6" t="s">
        <v>1098</v>
      </c>
      <c r="T106" s="14" t="s">
        <v>1099</v>
      </c>
      <c r="U106" s="15"/>
      <c r="V106" s="6" t="s">
        <v>1100</v>
      </c>
      <c r="W106" s="6" t="s">
        <v>332</v>
      </c>
      <c r="X106" s="6" t="s">
        <v>1146</v>
      </c>
      <c r="Y106" s="6" t="s">
        <v>129</v>
      </c>
    </row>
    <row r="107" spans="1:25" x14ac:dyDescent="0.2">
      <c r="A107" s="9">
        <v>2004</v>
      </c>
      <c r="B107" s="20" t="s">
        <v>1587</v>
      </c>
      <c r="C107" s="19">
        <v>21792</v>
      </c>
      <c r="D107" s="20" t="s">
        <v>1101</v>
      </c>
      <c r="E107" s="20" t="s">
        <v>1102</v>
      </c>
      <c r="F107" s="34">
        <f t="shared" si="21"/>
        <v>3847</v>
      </c>
      <c r="G107" s="36">
        <f t="shared" si="22"/>
        <v>3847</v>
      </c>
      <c r="H107" s="20" t="s">
        <v>1104</v>
      </c>
      <c r="I107" s="20" t="s">
        <v>117</v>
      </c>
      <c r="J107" s="20" t="s">
        <v>178</v>
      </c>
      <c r="K107" s="20" t="s">
        <v>251</v>
      </c>
      <c r="O107">
        <v>2004</v>
      </c>
      <c r="P107" s="5" t="s">
        <v>1587</v>
      </c>
      <c r="Q107" s="19">
        <v>21792</v>
      </c>
      <c r="R107" s="6" t="s">
        <v>1101</v>
      </c>
      <c r="S107" s="6" t="s">
        <v>1102</v>
      </c>
      <c r="T107" s="14" t="s">
        <v>1103</v>
      </c>
      <c r="U107" s="15"/>
      <c r="V107" s="6" t="s">
        <v>1104</v>
      </c>
      <c r="W107" s="6" t="s">
        <v>117</v>
      </c>
      <c r="X107" s="6" t="s">
        <v>178</v>
      </c>
      <c r="Y107" s="6" t="s">
        <v>251</v>
      </c>
    </row>
    <row r="108" spans="1:25" x14ac:dyDescent="0.2">
      <c r="A108" s="9">
        <v>2004</v>
      </c>
      <c r="B108" s="20" t="s">
        <v>1588</v>
      </c>
      <c r="C108" s="19">
        <v>20457</v>
      </c>
      <c r="D108" s="20" t="s">
        <v>324</v>
      </c>
      <c r="E108" s="20" t="s">
        <v>1105</v>
      </c>
      <c r="F108" s="34">
        <f t="shared" si="21"/>
        <v>3745</v>
      </c>
      <c r="G108" s="36">
        <f t="shared" si="22"/>
        <v>3745</v>
      </c>
      <c r="H108" s="20" t="s">
        <v>1107</v>
      </c>
      <c r="I108" s="20" t="s">
        <v>1108</v>
      </c>
      <c r="J108" s="20" t="s">
        <v>513</v>
      </c>
      <c r="K108" s="20"/>
      <c r="O108">
        <v>2004</v>
      </c>
      <c r="P108" s="5" t="s">
        <v>1588</v>
      </c>
      <c r="Q108" s="19">
        <v>20457</v>
      </c>
      <c r="R108" s="6" t="s">
        <v>324</v>
      </c>
      <c r="S108" s="6" t="s">
        <v>1105</v>
      </c>
      <c r="T108" s="14" t="s">
        <v>1106</v>
      </c>
      <c r="U108" s="15"/>
      <c r="V108" s="6" t="s">
        <v>1107</v>
      </c>
      <c r="W108" s="6" t="s">
        <v>1108</v>
      </c>
      <c r="X108" s="6" t="s">
        <v>513</v>
      </c>
      <c r="Y108" s="6"/>
    </row>
    <row r="109" spans="1:25" x14ac:dyDescent="0.2">
      <c r="A109" s="9">
        <v>2004</v>
      </c>
      <c r="B109" s="20" t="s">
        <v>1589</v>
      </c>
      <c r="C109" s="19">
        <v>23779</v>
      </c>
      <c r="D109" s="20" t="s">
        <v>583</v>
      </c>
      <c r="E109" s="20" t="s">
        <v>1109</v>
      </c>
      <c r="F109" s="34">
        <f t="shared" si="21"/>
        <v>4401</v>
      </c>
      <c r="G109" s="36">
        <f t="shared" si="22"/>
        <v>4400</v>
      </c>
      <c r="H109" s="20" t="s">
        <v>1111</v>
      </c>
      <c r="I109" s="20" t="s">
        <v>1112</v>
      </c>
      <c r="J109" s="20" t="s">
        <v>410</v>
      </c>
      <c r="K109" s="20"/>
      <c r="O109">
        <v>2004</v>
      </c>
      <c r="P109" s="5" t="s">
        <v>1589</v>
      </c>
      <c r="Q109" s="19">
        <v>23779</v>
      </c>
      <c r="R109" s="6" t="s">
        <v>583</v>
      </c>
      <c r="S109" s="6" t="s">
        <v>1109</v>
      </c>
      <c r="T109" s="14" t="s">
        <v>1110</v>
      </c>
      <c r="U109" s="15"/>
      <c r="V109" s="6" t="s">
        <v>1111</v>
      </c>
      <c r="W109" s="6" t="s">
        <v>1112</v>
      </c>
      <c r="X109" s="6" t="s">
        <v>410</v>
      </c>
      <c r="Y109" s="6"/>
    </row>
    <row r="110" spans="1:25" x14ac:dyDescent="0.2">
      <c r="A110" s="9">
        <v>2004</v>
      </c>
      <c r="B110" s="20" t="s">
        <v>1590</v>
      </c>
      <c r="C110" s="19">
        <v>14813</v>
      </c>
      <c r="D110" s="20" t="s">
        <v>1113</v>
      </c>
      <c r="E110" s="20" t="s">
        <v>340</v>
      </c>
      <c r="F110" s="34">
        <f t="shared" si="21"/>
        <v>2833</v>
      </c>
      <c r="G110" s="36">
        <f t="shared" si="22"/>
        <v>2832</v>
      </c>
      <c r="H110" s="20" t="s">
        <v>1115</v>
      </c>
      <c r="I110" s="20" t="s">
        <v>83</v>
      </c>
      <c r="J110" s="20" t="s">
        <v>499</v>
      </c>
      <c r="K110" s="20" t="s">
        <v>127</v>
      </c>
      <c r="O110">
        <v>2004</v>
      </c>
      <c r="P110" s="5" t="s">
        <v>1590</v>
      </c>
      <c r="Q110" s="19">
        <v>14813</v>
      </c>
      <c r="R110" s="6" t="s">
        <v>1113</v>
      </c>
      <c r="S110" s="6" t="s">
        <v>340</v>
      </c>
      <c r="T110" s="14" t="s">
        <v>1114</v>
      </c>
      <c r="U110" s="15"/>
      <c r="V110" s="6" t="s">
        <v>1115</v>
      </c>
      <c r="W110" s="6" t="s">
        <v>83</v>
      </c>
      <c r="X110" s="6" t="s">
        <v>499</v>
      </c>
      <c r="Y110" s="6" t="s">
        <v>127</v>
      </c>
    </row>
    <row r="111" spans="1:25" x14ac:dyDescent="0.2">
      <c r="A111" s="9">
        <v>2004</v>
      </c>
      <c r="B111" s="20" t="s">
        <v>1591</v>
      </c>
      <c r="C111" s="19">
        <v>23775</v>
      </c>
      <c r="D111" s="20" t="s">
        <v>1116</v>
      </c>
      <c r="E111" s="20" t="s">
        <v>1117</v>
      </c>
      <c r="F111" s="34">
        <f t="shared" si="21"/>
        <v>4574</v>
      </c>
      <c r="G111" s="36">
        <f t="shared" si="22"/>
        <v>4573</v>
      </c>
      <c r="H111" s="20" t="s">
        <v>538</v>
      </c>
      <c r="I111" s="20" t="s">
        <v>361</v>
      </c>
      <c r="J111" s="20" t="s">
        <v>1147</v>
      </c>
      <c r="K111" s="20" t="s">
        <v>76</v>
      </c>
      <c r="O111">
        <v>2004</v>
      </c>
      <c r="P111" s="5" t="s">
        <v>1591</v>
      </c>
      <c r="Q111" s="19">
        <v>23775</v>
      </c>
      <c r="R111" s="6" t="s">
        <v>1116</v>
      </c>
      <c r="S111" s="6" t="s">
        <v>1117</v>
      </c>
      <c r="T111" s="14" t="s">
        <v>1118</v>
      </c>
      <c r="U111" s="15"/>
      <c r="V111" s="6" t="s">
        <v>538</v>
      </c>
      <c r="W111" s="6" t="s">
        <v>361</v>
      </c>
      <c r="X111" s="6" t="s">
        <v>1147</v>
      </c>
      <c r="Y111" s="6" t="s">
        <v>76</v>
      </c>
    </row>
    <row r="112" spans="1:25" x14ac:dyDescent="0.2">
      <c r="A112" s="9">
        <v>2004</v>
      </c>
      <c r="B112" s="20" t="s">
        <v>1592</v>
      </c>
      <c r="C112" s="19">
        <v>8631</v>
      </c>
      <c r="D112" s="20" t="s">
        <v>1119</v>
      </c>
      <c r="E112" s="20" t="s">
        <v>1120</v>
      </c>
      <c r="F112" s="34">
        <f t="shared" si="21"/>
        <v>2283</v>
      </c>
      <c r="G112" s="36">
        <f t="shared" si="22"/>
        <v>2282</v>
      </c>
      <c r="H112" s="20" t="s">
        <v>418</v>
      </c>
      <c r="I112" s="20" t="s">
        <v>499</v>
      </c>
      <c r="J112" s="20" t="s">
        <v>263</v>
      </c>
      <c r="K112" s="20" t="s">
        <v>127</v>
      </c>
      <c r="O112">
        <v>2004</v>
      </c>
      <c r="P112" s="5" t="s">
        <v>1592</v>
      </c>
      <c r="Q112" s="19">
        <v>8631</v>
      </c>
      <c r="R112" s="6" t="s">
        <v>1119</v>
      </c>
      <c r="S112" s="6" t="s">
        <v>1120</v>
      </c>
      <c r="T112" s="14" t="s">
        <v>1121</v>
      </c>
      <c r="U112" s="15"/>
      <c r="V112" s="6" t="s">
        <v>418</v>
      </c>
      <c r="W112" s="6" t="s">
        <v>499</v>
      </c>
      <c r="X112" s="6" t="s">
        <v>263</v>
      </c>
      <c r="Y112" s="6" t="s">
        <v>127</v>
      </c>
    </row>
    <row r="113" spans="1:25" x14ac:dyDescent="0.2">
      <c r="A113" s="9">
        <v>2004</v>
      </c>
      <c r="B113" s="20" t="s">
        <v>1593</v>
      </c>
      <c r="C113" s="19">
        <v>3532</v>
      </c>
      <c r="D113" s="20" t="s">
        <v>1122</v>
      </c>
      <c r="E113" s="20" t="s">
        <v>1123</v>
      </c>
      <c r="F113" s="34">
        <f t="shared" si="21"/>
        <v>782</v>
      </c>
      <c r="G113" s="36">
        <f t="shared" si="22"/>
        <v>781</v>
      </c>
      <c r="H113" s="20" t="s">
        <v>1125</v>
      </c>
      <c r="I113" s="20" t="s">
        <v>1126</v>
      </c>
      <c r="J113" s="20" t="s">
        <v>319</v>
      </c>
      <c r="K113" s="20" t="s">
        <v>127</v>
      </c>
      <c r="O113">
        <v>2004</v>
      </c>
      <c r="P113" s="5" t="s">
        <v>1593</v>
      </c>
      <c r="Q113" s="19">
        <v>3532</v>
      </c>
      <c r="R113" s="6" t="s">
        <v>1122</v>
      </c>
      <c r="S113" s="6" t="s">
        <v>1123</v>
      </c>
      <c r="T113" s="14" t="s">
        <v>1124</v>
      </c>
      <c r="U113" s="15"/>
      <c r="V113" s="6" t="s">
        <v>1125</v>
      </c>
      <c r="W113" s="6" t="s">
        <v>1126</v>
      </c>
      <c r="X113" s="6" t="s">
        <v>319</v>
      </c>
      <c r="Y113" s="6" t="s">
        <v>127</v>
      </c>
    </row>
    <row r="114" spans="1:25" x14ac:dyDescent="0.2">
      <c r="A114" s="9">
        <v>2004</v>
      </c>
      <c r="B114" s="20" t="s">
        <v>1594</v>
      </c>
      <c r="C114" s="19">
        <v>5340</v>
      </c>
      <c r="D114" s="20" t="s">
        <v>1127</v>
      </c>
      <c r="E114" s="20" t="s">
        <v>369</v>
      </c>
      <c r="F114" s="34">
        <f t="shared" si="21"/>
        <v>1158</v>
      </c>
      <c r="G114" s="36">
        <f t="shared" si="22"/>
        <v>1157</v>
      </c>
      <c r="H114" s="20" t="s">
        <v>558</v>
      </c>
      <c r="I114" s="20" t="s">
        <v>171</v>
      </c>
      <c r="J114" s="20" t="s">
        <v>535</v>
      </c>
      <c r="K114" s="20" t="s">
        <v>127</v>
      </c>
      <c r="O114">
        <v>2004</v>
      </c>
      <c r="P114" s="5" t="s">
        <v>1594</v>
      </c>
      <c r="Q114" s="19">
        <v>5340</v>
      </c>
      <c r="R114" s="6" t="s">
        <v>1127</v>
      </c>
      <c r="S114" s="6" t="s">
        <v>369</v>
      </c>
      <c r="T114" s="14" t="s">
        <v>1128</v>
      </c>
      <c r="U114" s="15"/>
      <c r="V114" s="6" t="s">
        <v>558</v>
      </c>
      <c r="W114" s="6" t="s">
        <v>171</v>
      </c>
      <c r="X114" s="6" t="s">
        <v>535</v>
      </c>
      <c r="Y114" s="6" t="s">
        <v>127</v>
      </c>
    </row>
    <row r="115" spans="1:25" x14ac:dyDescent="0.2">
      <c r="A115" s="9">
        <v>2004</v>
      </c>
      <c r="B115" s="20" t="s">
        <v>1576</v>
      </c>
      <c r="C115" s="19">
        <v>20632</v>
      </c>
      <c r="D115" s="20" t="s">
        <v>1129</v>
      </c>
      <c r="E115" s="20" t="s">
        <v>1130</v>
      </c>
      <c r="F115" s="34">
        <f t="shared" si="21"/>
        <v>4726</v>
      </c>
      <c r="G115" s="36">
        <f t="shared" si="22"/>
        <v>4726</v>
      </c>
      <c r="H115" s="20" t="s">
        <v>523</v>
      </c>
      <c r="I115" s="20" t="s">
        <v>580</v>
      </c>
      <c r="J115" s="20" t="s">
        <v>97</v>
      </c>
      <c r="K115" s="20" t="s">
        <v>127</v>
      </c>
      <c r="O115">
        <v>2004</v>
      </c>
      <c r="P115" s="5" t="s">
        <v>1576</v>
      </c>
      <c r="Q115" s="19">
        <v>20632</v>
      </c>
      <c r="R115" s="6" t="s">
        <v>1129</v>
      </c>
      <c r="S115" s="6" t="s">
        <v>1130</v>
      </c>
      <c r="T115" s="14" t="s">
        <v>1131</v>
      </c>
      <c r="U115" s="15"/>
      <c r="V115" s="6" t="s">
        <v>523</v>
      </c>
      <c r="W115" s="6" t="s">
        <v>580</v>
      </c>
      <c r="X115" s="6" t="s">
        <v>97</v>
      </c>
      <c r="Y115" s="6" t="s">
        <v>127</v>
      </c>
    </row>
    <row r="116" spans="1:25" x14ac:dyDescent="0.2">
      <c r="A116" s="9">
        <v>2004</v>
      </c>
      <c r="B116" s="20" t="s">
        <v>1595</v>
      </c>
      <c r="C116" s="19">
        <v>6083</v>
      </c>
      <c r="D116" s="20" t="s">
        <v>1132</v>
      </c>
      <c r="E116" s="20" t="s">
        <v>1133</v>
      </c>
      <c r="F116" s="34">
        <f t="shared" si="21"/>
        <v>1345</v>
      </c>
      <c r="G116" s="36">
        <f t="shared" si="22"/>
        <v>1344</v>
      </c>
      <c r="H116" s="20" t="s">
        <v>580</v>
      </c>
      <c r="I116" s="20" t="s">
        <v>403</v>
      </c>
      <c r="J116" s="20" t="s">
        <v>171</v>
      </c>
      <c r="K116" s="20" t="s">
        <v>219</v>
      </c>
      <c r="O116">
        <v>2004</v>
      </c>
      <c r="P116" s="5" t="s">
        <v>1595</v>
      </c>
      <c r="Q116" s="19">
        <v>6083</v>
      </c>
      <c r="R116" s="6" t="s">
        <v>1132</v>
      </c>
      <c r="S116" s="6" t="s">
        <v>1133</v>
      </c>
      <c r="T116" s="14" t="s">
        <v>212</v>
      </c>
      <c r="U116" s="15"/>
      <c r="V116" s="6" t="s">
        <v>580</v>
      </c>
      <c r="W116" s="6" t="s">
        <v>403</v>
      </c>
      <c r="X116" s="6" t="s">
        <v>171</v>
      </c>
      <c r="Y116" s="6" t="s">
        <v>219</v>
      </c>
    </row>
    <row r="117" spans="1:25" x14ac:dyDescent="0.2">
      <c r="A117" s="9">
        <v>2004</v>
      </c>
      <c r="B117" s="20" t="s">
        <v>1572</v>
      </c>
      <c r="C117" s="19">
        <v>11721</v>
      </c>
      <c r="D117" s="20" t="s">
        <v>365</v>
      </c>
      <c r="E117" s="20" t="s">
        <v>1134</v>
      </c>
      <c r="F117" s="34">
        <f t="shared" si="21"/>
        <v>2975</v>
      </c>
      <c r="G117" s="36">
        <f t="shared" si="22"/>
        <v>2974</v>
      </c>
      <c r="H117" s="20" t="s">
        <v>1136</v>
      </c>
      <c r="I117" s="20" t="s">
        <v>173</v>
      </c>
      <c r="J117" s="20" t="s">
        <v>227</v>
      </c>
      <c r="K117" s="20"/>
      <c r="O117">
        <v>2004</v>
      </c>
      <c r="P117" s="5" t="s">
        <v>1572</v>
      </c>
      <c r="Q117" s="19">
        <v>11721</v>
      </c>
      <c r="R117" s="6" t="s">
        <v>365</v>
      </c>
      <c r="S117" s="6" t="s">
        <v>1134</v>
      </c>
      <c r="T117" s="14" t="s">
        <v>1135</v>
      </c>
      <c r="U117" s="15"/>
      <c r="V117" s="6" t="s">
        <v>1136</v>
      </c>
      <c r="W117" s="6" t="s">
        <v>173</v>
      </c>
      <c r="X117" s="6" t="s">
        <v>227</v>
      </c>
      <c r="Y117" s="6"/>
    </row>
    <row r="118" spans="1:25" x14ac:dyDescent="0.2">
      <c r="A118" s="9">
        <v>2004</v>
      </c>
      <c r="B118" s="20" t="s">
        <v>1599</v>
      </c>
      <c r="C118" s="19">
        <v>11202</v>
      </c>
      <c r="D118" s="20" t="s">
        <v>1137</v>
      </c>
      <c r="E118" s="20" t="s">
        <v>1138</v>
      </c>
      <c r="F118" s="34">
        <f t="shared" si="21"/>
        <v>2247</v>
      </c>
      <c r="G118" s="36">
        <f t="shared" si="22"/>
        <v>2247</v>
      </c>
      <c r="H118" s="20" t="s">
        <v>424</v>
      </c>
      <c r="I118" s="20" t="s">
        <v>1068</v>
      </c>
      <c r="J118" s="20" t="s">
        <v>92</v>
      </c>
      <c r="K118" s="20" t="s">
        <v>127</v>
      </c>
      <c r="O118">
        <v>2004</v>
      </c>
      <c r="P118" s="5" t="s">
        <v>1599</v>
      </c>
      <c r="Q118" s="19">
        <v>11202</v>
      </c>
      <c r="R118" s="6" t="s">
        <v>1137</v>
      </c>
      <c r="S118" s="6" t="s">
        <v>1138</v>
      </c>
      <c r="T118" s="14" t="s">
        <v>1139</v>
      </c>
      <c r="U118" s="15"/>
      <c r="V118" s="6" t="s">
        <v>424</v>
      </c>
      <c r="W118" s="6" t="s">
        <v>1068</v>
      </c>
      <c r="X118" s="6" t="s">
        <v>92</v>
      </c>
      <c r="Y118" s="6" t="s">
        <v>127</v>
      </c>
    </row>
    <row r="119" spans="1:25" x14ac:dyDescent="0.2">
      <c r="A119" s="9">
        <v>2004</v>
      </c>
      <c r="B119" s="20" t="s">
        <v>1600</v>
      </c>
      <c r="C119" s="19">
        <v>6304</v>
      </c>
      <c r="D119" s="20" t="s">
        <v>214</v>
      </c>
      <c r="E119" s="20" t="s">
        <v>1140</v>
      </c>
      <c r="F119" s="34">
        <f t="shared" si="21"/>
        <v>1328</v>
      </c>
      <c r="G119" s="36">
        <f t="shared" si="22"/>
        <v>1327</v>
      </c>
      <c r="H119" s="20" t="s">
        <v>225</v>
      </c>
      <c r="I119" s="20" t="s">
        <v>380</v>
      </c>
      <c r="J119" s="20" t="s">
        <v>350</v>
      </c>
      <c r="K119" s="20" t="s">
        <v>127</v>
      </c>
      <c r="O119">
        <v>2004</v>
      </c>
      <c r="P119" s="5" t="s">
        <v>1600</v>
      </c>
      <c r="Q119" s="19">
        <v>6304</v>
      </c>
      <c r="R119" s="6" t="s">
        <v>214</v>
      </c>
      <c r="S119" s="6" t="s">
        <v>1140</v>
      </c>
      <c r="T119" s="14" t="s">
        <v>1141</v>
      </c>
      <c r="U119" s="15"/>
      <c r="V119" s="6" t="s">
        <v>225</v>
      </c>
      <c r="W119" s="6" t="s">
        <v>380</v>
      </c>
      <c r="X119" s="6" t="s">
        <v>350</v>
      </c>
      <c r="Y119" s="6" t="s">
        <v>127</v>
      </c>
    </row>
    <row r="120" spans="1:25" x14ac:dyDescent="0.2">
      <c r="A120" s="9">
        <v>2004</v>
      </c>
      <c r="B120" s="20" t="s">
        <v>1601</v>
      </c>
      <c r="C120" s="19">
        <v>1879</v>
      </c>
      <c r="D120" s="20" t="s">
        <v>1142</v>
      </c>
      <c r="E120" s="20" t="s">
        <v>338</v>
      </c>
      <c r="F120" s="34">
        <f t="shared" si="21"/>
        <v>439</v>
      </c>
      <c r="G120" s="36">
        <f t="shared" si="22"/>
        <v>438</v>
      </c>
      <c r="H120" s="20" t="s">
        <v>111</v>
      </c>
      <c r="I120" s="20" t="s">
        <v>77</v>
      </c>
      <c r="J120" s="20" t="s">
        <v>104</v>
      </c>
      <c r="K120" s="20"/>
      <c r="O120">
        <v>2004</v>
      </c>
      <c r="P120" s="5" t="s">
        <v>1601</v>
      </c>
      <c r="Q120" s="19">
        <v>1879</v>
      </c>
      <c r="R120" s="6" t="s">
        <v>1142</v>
      </c>
      <c r="S120" s="6" t="s">
        <v>338</v>
      </c>
      <c r="T120" s="14" t="s">
        <v>260</v>
      </c>
      <c r="U120" s="15"/>
      <c r="V120" s="6" t="s">
        <v>111</v>
      </c>
      <c r="W120" s="6" t="s">
        <v>77</v>
      </c>
      <c r="X120" s="6" t="s">
        <v>104</v>
      </c>
      <c r="Y120" s="6"/>
    </row>
    <row r="121" spans="1:25" x14ac:dyDescent="0.2">
      <c r="A121" s="9">
        <v>2004</v>
      </c>
      <c r="B121" s="20" t="s">
        <v>1602</v>
      </c>
      <c r="C121" s="19">
        <v>1510</v>
      </c>
      <c r="D121" s="20" t="s">
        <v>377</v>
      </c>
      <c r="E121" s="20" t="s">
        <v>517</v>
      </c>
      <c r="F121" s="34">
        <f t="shared" si="21"/>
        <v>346</v>
      </c>
      <c r="G121" s="36">
        <f t="shared" si="22"/>
        <v>345</v>
      </c>
      <c r="H121" s="20" t="s">
        <v>416</v>
      </c>
      <c r="I121" s="20" t="s">
        <v>515</v>
      </c>
      <c r="J121" s="20" t="s">
        <v>158</v>
      </c>
      <c r="K121" s="20"/>
      <c r="O121">
        <v>2004</v>
      </c>
      <c r="P121" s="5" t="s">
        <v>1602</v>
      </c>
      <c r="Q121" s="19">
        <v>1510</v>
      </c>
      <c r="R121" s="6" t="s">
        <v>377</v>
      </c>
      <c r="S121" s="6" t="s">
        <v>517</v>
      </c>
      <c r="T121" s="14" t="s">
        <v>580</v>
      </c>
      <c r="U121" s="15"/>
      <c r="V121" s="6" t="s">
        <v>416</v>
      </c>
      <c r="W121" s="6" t="s">
        <v>515</v>
      </c>
      <c r="X121" s="6" t="s">
        <v>158</v>
      </c>
      <c r="Y121" s="6"/>
    </row>
    <row r="122" spans="1:25" x14ac:dyDescent="0.2">
      <c r="A122" s="9">
        <v>2004</v>
      </c>
      <c r="B122" s="20" t="s">
        <v>1603</v>
      </c>
      <c r="C122" s="19">
        <v>6496</v>
      </c>
      <c r="D122" s="20" t="s">
        <v>1143</v>
      </c>
      <c r="E122" s="20" t="s">
        <v>207</v>
      </c>
      <c r="F122" s="34">
        <f t="shared" si="21"/>
        <v>1442</v>
      </c>
      <c r="G122" s="36">
        <f t="shared" si="22"/>
        <v>1441</v>
      </c>
      <c r="H122" s="20" t="s">
        <v>550</v>
      </c>
      <c r="I122" s="20" t="s">
        <v>155</v>
      </c>
      <c r="J122" s="20" t="s">
        <v>158</v>
      </c>
      <c r="K122" s="20" t="s">
        <v>127</v>
      </c>
      <c r="O122">
        <v>2004</v>
      </c>
      <c r="P122" s="5" t="s">
        <v>1603</v>
      </c>
      <c r="Q122" s="19">
        <v>6496</v>
      </c>
      <c r="R122" s="6" t="s">
        <v>1143</v>
      </c>
      <c r="S122" s="6" t="s">
        <v>207</v>
      </c>
      <c r="T122" s="14" t="s">
        <v>351</v>
      </c>
      <c r="U122" s="15"/>
      <c r="V122" s="6" t="s">
        <v>550</v>
      </c>
      <c r="W122" s="6" t="s">
        <v>155</v>
      </c>
      <c r="X122" s="6" t="s">
        <v>158</v>
      </c>
      <c r="Y122" s="6" t="s">
        <v>127</v>
      </c>
    </row>
    <row r="123" spans="1:25" x14ac:dyDescent="0.2">
      <c r="A123" s="9">
        <v>2003</v>
      </c>
      <c r="B123" s="20" t="s">
        <v>1574</v>
      </c>
      <c r="C123" s="19">
        <v>6331</v>
      </c>
      <c r="D123" s="20" t="s">
        <v>1148</v>
      </c>
      <c r="E123" s="20" t="s">
        <v>1149</v>
      </c>
      <c r="F123" s="34">
        <f t="shared" si="21"/>
        <v>1303</v>
      </c>
      <c r="G123" s="36">
        <f t="shared" si="22"/>
        <v>1302</v>
      </c>
      <c r="H123" s="20" t="s">
        <v>379</v>
      </c>
      <c r="I123" s="20" t="s">
        <v>516</v>
      </c>
      <c r="J123" s="20" t="s">
        <v>159</v>
      </c>
      <c r="K123" s="20" t="s">
        <v>251</v>
      </c>
      <c r="O123">
        <v>2003</v>
      </c>
      <c r="P123" s="7" t="s">
        <v>1574</v>
      </c>
      <c r="Q123" s="19">
        <v>6331</v>
      </c>
      <c r="R123" s="6" t="s">
        <v>1148</v>
      </c>
      <c r="S123" s="6" t="s">
        <v>1149</v>
      </c>
      <c r="T123" s="14" t="s">
        <v>1150</v>
      </c>
      <c r="U123" s="15"/>
      <c r="V123" s="6" t="s">
        <v>379</v>
      </c>
      <c r="W123" s="6" t="s">
        <v>516</v>
      </c>
      <c r="X123" s="6" t="s">
        <v>159</v>
      </c>
      <c r="Y123" s="6" t="s">
        <v>251</v>
      </c>
    </row>
    <row r="124" spans="1:25" x14ac:dyDescent="0.2">
      <c r="A124" s="9">
        <v>2003</v>
      </c>
      <c r="B124" s="20" t="s">
        <v>1577</v>
      </c>
      <c r="C124" s="19">
        <v>3659</v>
      </c>
      <c r="D124" s="20" t="s">
        <v>395</v>
      </c>
      <c r="E124" s="20" t="s">
        <v>248</v>
      </c>
      <c r="F124" s="34">
        <f t="shared" si="21"/>
        <v>775</v>
      </c>
      <c r="G124" s="36">
        <f t="shared" si="22"/>
        <v>774</v>
      </c>
      <c r="H124" s="20" t="s">
        <v>265</v>
      </c>
      <c r="I124" s="20" t="s">
        <v>371</v>
      </c>
      <c r="J124" s="20" t="s">
        <v>175</v>
      </c>
      <c r="K124" s="20"/>
      <c r="O124">
        <v>2003</v>
      </c>
      <c r="P124" s="7" t="s">
        <v>1577</v>
      </c>
      <c r="Q124" s="19">
        <v>3659</v>
      </c>
      <c r="R124" s="6" t="s">
        <v>395</v>
      </c>
      <c r="S124" s="6" t="s">
        <v>248</v>
      </c>
      <c r="T124" s="14" t="s">
        <v>1151</v>
      </c>
      <c r="U124" s="15"/>
      <c r="V124" s="6" t="s">
        <v>265</v>
      </c>
      <c r="W124" s="6" t="s">
        <v>371</v>
      </c>
      <c r="X124" s="6" t="s">
        <v>175</v>
      </c>
      <c r="Y124" s="6"/>
    </row>
    <row r="125" spans="1:25" x14ac:dyDescent="0.2">
      <c r="A125" s="9">
        <v>2003</v>
      </c>
      <c r="B125" s="20" t="s">
        <v>1578</v>
      </c>
      <c r="C125" s="19">
        <v>20504</v>
      </c>
      <c r="D125" s="20" t="s">
        <v>1152</v>
      </c>
      <c r="E125" s="20" t="s">
        <v>1153</v>
      </c>
      <c r="F125" s="34">
        <f t="shared" si="21"/>
        <v>3378</v>
      </c>
      <c r="G125" s="36">
        <f t="shared" si="22"/>
        <v>3378</v>
      </c>
      <c r="H125" s="20" t="s">
        <v>1155</v>
      </c>
      <c r="I125" s="20" t="s">
        <v>1156</v>
      </c>
      <c r="J125" s="20" t="s">
        <v>260</v>
      </c>
      <c r="K125" s="20"/>
      <c r="O125">
        <v>2003</v>
      </c>
      <c r="P125" s="7" t="s">
        <v>1578</v>
      </c>
      <c r="Q125" s="19">
        <v>20504</v>
      </c>
      <c r="R125" s="6" t="s">
        <v>1152</v>
      </c>
      <c r="S125" s="6" t="s">
        <v>1153</v>
      </c>
      <c r="T125" s="14" t="s">
        <v>1154</v>
      </c>
      <c r="U125" s="15"/>
      <c r="V125" s="6" t="s">
        <v>1155</v>
      </c>
      <c r="W125" s="6" t="s">
        <v>1156</v>
      </c>
      <c r="X125" s="6" t="s">
        <v>260</v>
      </c>
      <c r="Y125" s="6"/>
    </row>
    <row r="126" spans="1:25" x14ac:dyDescent="0.2">
      <c r="A126" s="9">
        <v>2003</v>
      </c>
      <c r="B126" s="20" t="s">
        <v>1579</v>
      </c>
      <c r="C126" s="19">
        <v>13805</v>
      </c>
      <c r="D126" s="20" t="s">
        <v>1157</v>
      </c>
      <c r="E126" s="20" t="s">
        <v>576</v>
      </c>
      <c r="F126" s="34">
        <f t="shared" si="21"/>
        <v>2973</v>
      </c>
      <c r="G126" s="36">
        <f t="shared" si="22"/>
        <v>2973</v>
      </c>
      <c r="H126" s="20" t="s">
        <v>1159</v>
      </c>
      <c r="I126" s="20" t="s">
        <v>1160</v>
      </c>
      <c r="J126" s="20" t="s">
        <v>128</v>
      </c>
      <c r="K126" s="20"/>
      <c r="O126">
        <v>2003</v>
      </c>
      <c r="P126" s="7" t="s">
        <v>1579</v>
      </c>
      <c r="Q126" s="19">
        <v>13805</v>
      </c>
      <c r="R126" s="6" t="s">
        <v>1157</v>
      </c>
      <c r="S126" s="6" t="s">
        <v>576</v>
      </c>
      <c r="T126" s="14" t="s">
        <v>1158</v>
      </c>
      <c r="U126" s="15"/>
      <c r="V126" s="6" t="s">
        <v>1159</v>
      </c>
      <c r="W126" s="6" t="s">
        <v>1160</v>
      </c>
      <c r="X126" s="6" t="s">
        <v>128</v>
      </c>
      <c r="Y126" s="6"/>
    </row>
    <row r="127" spans="1:25" x14ac:dyDescent="0.2">
      <c r="A127" s="9">
        <v>2003</v>
      </c>
      <c r="B127" s="20" t="s">
        <v>1573</v>
      </c>
      <c r="C127" s="19">
        <v>10679</v>
      </c>
      <c r="D127" s="20" t="s">
        <v>211</v>
      </c>
      <c r="E127" s="20" t="s">
        <v>1161</v>
      </c>
      <c r="F127" s="34">
        <f t="shared" si="21"/>
        <v>2056</v>
      </c>
      <c r="G127" s="36">
        <f t="shared" si="22"/>
        <v>2056</v>
      </c>
      <c r="H127" s="20" t="s">
        <v>1163</v>
      </c>
      <c r="I127" s="20" t="s">
        <v>213</v>
      </c>
      <c r="J127" s="20" t="s">
        <v>180</v>
      </c>
      <c r="K127" s="20"/>
      <c r="O127">
        <v>2003</v>
      </c>
      <c r="P127" s="7" t="s">
        <v>1573</v>
      </c>
      <c r="Q127" s="19">
        <v>10679</v>
      </c>
      <c r="R127" s="6" t="s">
        <v>211</v>
      </c>
      <c r="S127" s="6" t="s">
        <v>1161</v>
      </c>
      <c r="T127" s="14" t="s">
        <v>1162</v>
      </c>
      <c r="U127" s="15"/>
      <c r="V127" s="6" t="s">
        <v>1163</v>
      </c>
      <c r="W127" s="6" t="s">
        <v>213</v>
      </c>
      <c r="X127" s="6" t="s">
        <v>180</v>
      </c>
      <c r="Y127" s="6"/>
    </row>
    <row r="128" spans="1:25" x14ac:dyDescent="0.2">
      <c r="A128" s="9">
        <v>2003</v>
      </c>
      <c r="B128" s="20" t="s">
        <v>1580</v>
      </c>
      <c r="C128" s="19">
        <v>15162</v>
      </c>
      <c r="D128" s="20" t="s">
        <v>1164</v>
      </c>
      <c r="E128" s="20" t="s">
        <v>340</v>
      </c>
      <c r="F128" s="34">
        <f t="shared" si="21"/>
        <v>3433</v>
      </c>
      <c r="G128" s="36">
        <f t="shared" si="22"/>
        <v>3432</v>
      </c>
      <c r="H128" s="20" t="s">
        <v>1166</v>
      </c>
      <c r="I128" s="20" t="s">
        <v>1167</v>
      </c>
      <c r="J128" s="20" t="s">
        <v>339</v>
      </c>
      <c r="K128" s="20"/>
      <c r="O128">
        <v>2003</v>
      </c>
      <c r="P128" s="7" t="s">
        <v>1580</v>
      </c>
      <c r="Q128" s="19">
        <v>15162</v>
      </c>
      <c r="R128" s="6" t="s">
        <v>1164</v>
      </c>
      <c r="S128" s="6" t="s">
        <v>340</v>
      </c>
      <c r="T128" s="14" t="s">
        <v>1165</v>
      </c>
      <c r="U128" s="15"/>
      <c r="V128" s="6" t="s">
        <v>1166</v>
      </c>
      <c r="W128" s="6" t="s">
        <v>1167</v>
      </c>
      <c r="X128" s="6" t="s">
        <v>339</v>
      </c>
      <c r="Y128" s="6"/>
    </row>
    <row r="129" spans="1:25" x14ac:dyDescent="0.2">
      <c r="A129" s="9">
        <v>2003</v>
      </c>
      <c r="B129" s="20" t="s">
        <v>1575</v>
      </c>
      <c r="C129" s="19">
        <v>8923</v>
      </c>
      <c r="D129" s="20" t="s">
        <v>579</v>
      </c>
      <c r="E129" s="20" t="s">
        <v>1168</v>
      </c>
      <c r="F129" s="34">
        <f t="shared" si="21"/>
        <v>1798</v>
      </c>
      <c r="G129" s="36">
        <f t="shared" si="22"/>
        <v>1797</v>
      </c>
      <c r="H129" s="20" t="s">
        <v>160</v>
      </c>
      <c r="I129" s="20" t="s">
        <v>1170</v>
      </c>
      <c r="J129" s="20" t="s">
        <v>87</v>
      </c>
      <c r="K129" s="20"/>
      <c r="O129">
        <v>2003</v>
      </c>
      <c r="P129" s="7" t="s">
        <v>1575</v>
      </c>
      <c r="Q129" s="19">
        <v>8923</v>
      </c>
      <c r="R129" s="6" t="s">
        <v>579</v>
      </c>
      <c r="S129" s="6" t="s">
        <v>1168</v>
      </c>
      <c r="T129" s="14" t="s">
        <v>1169</v>
      </c>
      <c r="U129" s="15"/>
      <c r="V129" s="6" t="s">
        <v>160</v>
      </c>
      <c r="W129" s="6" t="s">
        <v>1170</v>
      </c>
      <c r="X129" s="6" t="s">
        <v>87</v>
      </c>
      <c r="Y129" s="6"/>
    </row>
    <row r="130" spans="1:25" x14ac:dyDescent="0.2">
      <c r="A130" s="9">
        <v>2003</v>
      </c>
      <c r="B130" s="20" t="s">
        <v>1581</v>
      </c>
      <c r="C130" s="19">
        <v>13167</v>
      </c>
      <c r="D130" s="20" t="s">
        <v>1171</v>
      </c>
      <c r="E130" s="20" t="s">
        <v>1172</v>
      </c>
      <c r="F130" s="34">
        <f t="shared" si="21"/>
        <v>2567</v>
      </c>
      <c r="G130" s="36">
        <f t="shared" si="22"/>
        <v>2567</v>
      </c>
      <c r="H130" s="20" t="s">
        <v>82</v>
      </c>
      <c r="I130" s="20" t="s">
        <v>366</v>
      </c>
      <c r="J130" s="20" t="s">
        <v>92</v>
      </c>
      <c r="K130" s="20"/>
      <c r="O130">
        <v>2003</v>
      </c>
      <c r="P130" s="7" t="s">
        <v>1581</v>
      </c>
      <c r="Q130" s="19">
        <v>13167</v>
      </c>
      <c r="R130" s="6" t="s">
        <v>1171</v>
      </c>
      <c r="S130" s="6" t="s">
        <v>1172</v>
      </c>
      <c r="T130" s="14" t="s">
        <v>346</v>
      </c>
      <c r="U130" s="15"/>
      <c r="V130" s="6" t="s">
        <v>82</v>
      </c>
      <c r="W130" s="6" t="s">
        <v>366</v>
      </c>
      <c r="X130" s="6" t="s">
        <v>92</v>
      </c>
      <c r="Y130" s="6"/>
    </row>
    <row r="131" spans="1:25" x14ac:dyDescent="0.2">
      <c r="A131" s="9">
        <v>2003</v>
      </c>
      <c r="B131" s="20" t="s">
        <v>1571</v>
      </c>
      <c r="C131" s="19">
        <v>3218</v>
      </c>
      <c r="D131" s="20" t="s">
        <v>381</v>
      </c>
      <c r="E131" s="20" t="s">
        <v>507</v>
      </c>
      <c r="F131" s="34">
        <f t="shared" si="21"/>
        <v>823</v>
      </c>
      <c r="G131" s="36">
        <f t="shared" si="22"/>
        <v>823</v>
      </c>
      <c r="H131" s="20" t="s">
        <v>511</v>
      </c>
      <c r="I131" s="20" t="s">
        <v>120</v>
      </c>
      <c r="J131" s="20" t="s">
        <v>319</v>
      </c>
      <c r="K131" s="20" t="s">
        <v>251</v>
      </c>
      <c r="O131">
        <v>2003</v>
      </c>
      <c r="P131" s="7" t="s">
        <v>1571</v>
      </c>
      <c r="Q131" s="19">
        <v>3218</v>
      </c>
      <c r="R131" s="6" t="s">
        <v>381</v>
      </c>
      <c r="S131" s="6" t="s">
        <v>507</v>
      </c>
      <c r="T131" s="14" t="s">
        <v>1173</v>
      </c>
      <c r="U131" s="15"/>
      <c r="V131" s="6" t="s">
        <v>511</v>
      </c>
      <c r="W131" s="6" t="s">
        <v>120</v>
      </c>
      <c r="X131" s="6" t="s">
        <v>319</v>
      </c>
      <c r="Y131" s="6" t="s">
        <v>251</v>
      </c>
    </row>
    <row r="132" spans="1:25" x14ac:dyDescent="0.2">
      <c r="A132" s="9">
        <v>2003</v>
      </c>
      <c r="B132" s="20" t="s">
        <v>1582</v>
      </c>
      <c r="C132" s="19">
        <v>14493</v>
      </c>
      <c r="D132" s="20" t="s">
        <v>1174</v>
      </c>
      <c r="E132" s="20" t="s">
        <v>1175</v>
      </c>
      <c r="F132" s="34">
        <f t="shared" si="21"/>
        <v>2757</v>
      </c>
      <c r="G132" s="36">
        <f t="shared" si="22"/>
        <v>2757</v>
      </c>
      <c r="H132" s="20" t="s">
        <v>387</v>
      </c>
      <c r="I132" s="20" t="s">
        <v>500</v>
      </c>
      <c r="J132" s="20" t="s">
        <v>141</v>
      </c>
      <c r="K132" s="20"/>
      <c r="O132">
        <v>2003</v>
      </c>
      <c r="P132" s="7" t="s">
        <v>1582</v>
      </c>
      <c r="Q132" s="19">
        <v>14493</v>
      </c>
      <c r="R132" s="6" t="s">
        <v>1174</v>
      </c>
      <c r="S132" s="6" t="s">
        <v>1175</v>
      </c>
      <c r="T132" s="14" t="s">
        <v>1176</v>
      </c>
      <c r="U132" s="15"/>
      <c r="V132" s="6" t="s">
        <v>387</v>
      </c>
      <c r="W132" s="6" t="s">
        <v>500</v>
      </c>
      <c r="X132" s="6" t="s">
        <v>141</v>
      </c>
      <c r="Y132" s="6"/>
    </row>
    <row r="133" spans="1:25" x14ac:dyDescent="0.2">
      <c r="A133" s="9">
        <v>2003</v>
      </c>
      <c r="B133" s="20" t="s">
        <v>1583</v>
      </c>
      <c r="C133" s="19">
        <v>17114</v>
      </c>
      <c r="D133" s="20" t="s">
        <v>1177</v>
      </c>
      <c r="E133" s="20" t="s">
        <v>1178</v>
      </c>
      <c r="F133" s="34">
        <f t="shared" si="21"/>
        <v>3608</v>
      </c>
      <c r="G133" s="36">
        <f t="shared" si="22"/>
        <v>3607</v>
      </c>
      <c r="H133" s="20" t="s">
        <v>512</v>
      </c>
      <c r="I133" s="20" t="s">
        <v>1180</v>
      </c>
      <c r="J133" s="20" t="s">
        <v>119</v>
      </c>
      <c r="K133" s="20"/>
      <c r="O133">
        <v>2003</v>
      </c>
      <c r="P133" s="7" t="s">
        <v>1583</v>
      </c>
      <c r="Q133" s="19">
        <v>17114</v>
      </c>
      <c r="R133" s="6" t="s">
        <v>1177</v>
      </c>
      <c r="S133" s="6" t="s">
        <v>1178</v>
      </c>
      <c r="T133" s="14" t="s">
        <v>1179</v>
      </c>
      <c r="U133" s="15"/>
      <c r="V133" s="6" t="s">
        <v>512</v>
      </c>
      <c r="W133" s="6" t="s">
        <v>1180</v>
      </c>
      <c r="X133" s="6" t="s">
        <v>119</v>
      </c>
      <c r="Y133" s="6"/>
    </row>
    <row r="134" spans="1:25" x14ac:dyDescent="0.2">
      <c r="A134" s="9">
        <v>2003</v>
      </c>
      <c r="B134" s="20" t="s">
        <v>1584</v>
      </c>
      <c r="C134" s="19">
        <v>12257</v>
      </c>
      <c r="D134" s="20" t="s">
        <v>562</v>
      </c>
      <c r="E134" s="20" t="s">
        <v>1181</v>
      </c>
      <c r="F134" s="34">
        <f t="shared" si="21"/>
        <v>2254</v>
      </c>
      <c r="G134" s="36">
        <f t="shared" si="22"/>
        <v>2253</v>
      </c>
      <c r="H134" s="20" t="s">
        <v>357</v>
      </c>
      <c r="I134" s="20" t="s">
        <v>403</v>
      </c>
      <c r="J134" s="20" t="s">
        <v>516</v>
      </c>
      <c r="K134" s="20"/>
      <c r="O134">
        <v>2003</v>
      </c>
      <c r="P134" s="7" t="s">
        <v>1584</v>
      </c>
      <c r="Q134" s="19">
        <v>12257</v>
      </c>
      <c r="R134" s="6" t="s">
        <v>562</v>
      </c>
      <c r="S134" s="6" t="s">
        <v>1181</v>
      </c>
      <c r="T134" s="14" t="s">
        <v>1077</v>
      </c>
      <c r="U134" s="15"/>
      <c r="V134" s="6" t="s">
        <v>357</v>
      </c>
      <c r="W134" s="6" t="s">
        <v>403</v>
      </c>
      <c r="X134" s="6" t="s">
        <v>516</v>
      </c>
      <c r="Y134" s="6"/>
    </row>
    <row r="135" spans="1:25" x14ac:dyDescent="0.2">
      <c r="A135" s="9">
        <v>2003</v>
      </c>
      <c r="B135" s="20" t="s">
        <v>1585</v>
      </c>
      <c r="C135" s="19">
        <v>8593</v>
      </c>
      <c r="D135" s="20" t="s">
        <v>1182</v>
      </c>
      <c r="E135" s="20" t="s">
        <v>334</v>
      </c>
      <c r="F135" s="34">
        <f t="shared" si="21"/>
        <v>1932</v>
      </c>
      <c r="G135" s="36">
        <f t="shared" si="22"/>
        <v>1932</v>
      </c>
      <c r="H135" s="20" t="s">
        <v>149</v>
      </c>
      <c r="I135" s="20" t="s">
        <v>559</v>
      </c>
      <c r="J135" s="20" t="s">
        <v>1229</v>
      </c>
      <c r="K135" s="20"/>
      <c r="O135">
        <v>2003</v>
      </c>
      <c r="P135" s="7" t="s">
        <v>1585</v>
      </c>
      <c r="Q135" s="19">
        <v>8593</v>
      </c>
      <c r="R135" s="6" t="s">
        <v>1182</v>
      </c>
      <c r="S135" s="6" t="s">
        <v>334</v>
      </c>
      <c r="T135" s="14" t="s">
        <v>267</v>
      </c>
      <c r="U135" s="15"/>
      <c r="V135" s="6" t="s">
        <v>149</v>
      </c>
      <c r="W135" s="6" t="s">
        <v>559</v>
      </c>
      <c r="X135" s="6" t="s">
        <v>1229</v>
      </c>
      <c r="Y135" s="6"/>
    </row>
    <row r="136" spans="1:25" x14ac:dyDescent="0.2">
      <c r="A136" s="9">
        <v>2003</v>
      </c>
      <c r="B136" s="20" t="s">
        <v>1586</v>
      </c>
      <c r="C136" s="19">
        <v>10230</v>
      </c>
      <c r="D136" s="20" t="s">
        <v>1183</v>
      </c>
      <c r="E136" s="20" t="s">
        <v>1184</v>
      </c>
      <c r="F136" s="34">
        <f t="shared" si="21"/>
        <v>1956</v>
      </c>
      <c r="G136" s="36">
        <f t="shared" si="22"/>
        <v>1956</v>
      </c>
      <c r="H136" s="20" t="s">
        <v>347</v>
      </c>
      <c r="I136" s="20" t="s">
        <v>1185</v>
      </c>
      <c r="J136" s="20" t="s">
        <v>197</v>
      </c>
      <c r="K136" s="20" t="s">
        <v>251</v>
      </c>
      <c r="O136">
        <v>2003</v>
      </c>
      <c r="P136" s="7" t="s">
        <v>1586</v>
      </c>
      <c r="Q136" s="19">
        <v>10230</v>
      </c>
      <c r="R136" s="6" t="s">
        <v>1183</v>
      </c>
      <c r="S136" s="6" t="s">
        <v>1184</v>
      </c>
      <c r="T136" s="14" t="s">
        <v>368</v>
      </c>
      <c r="U136" s="15"/>
      <c r="V136" s="6" t="s">
        <v>347</v>
      </c>
      <c r="W136" s="6" t="s">
        <v>1185</v>
      </c>
      <c r="X136" s="6" t="s">
        <v>197</v>
      </c>
      <c r="Y136" s="6" t="s">
        <v>251</v>
      </c>
    </row>
    <row r="137" spans="1:25" x14ac:dyDescent="0.2">
      <c r="A137" s="9">
        <v>2003</v>
      </c>
      <c r="B137" s="20" t="s">
        <v>1587</v>
      </c>
      <c r="C137" s="19">
        <v>22717</v>
      </c>
      <c r="D137" s="20" t="s">
        <v>1186</v>
      </c>
      <c r="E137" s="20" t="s">
        <v>1187</v>
      </c>
      <c r="F137" s="34">
        <f t="shared" si="21"/>
        <v>3773</v>
      </c>
      <c r="G137" s="36">
        <f t="shared" si="22"/>
        <v>3772</v>
      </c>
      <c r="H137" s="20" t="s">
        <v>1189</v>
      </c>
      <c r="I137" s="20" t="s">
        <v>1190</v>
      </c>
      <c r="J137" s="20" t="s">
        <v>434</v>
      </c>
      <c r="K137" s="20" t="s">
        <v>251</v>
      </c>
      <c r="O137">
        <v>2003</v>
      </c>
      <c r="P137" s="7" t="s">
        <v>1587</v>
      </c>
      <c r="Q137" s="19">
        <v>22717</v>
      </c>
      <c r="R137" s="6" t="s">
        <v>1186</v>
      </c>
      <c r="S137" s="6" t="s">
        <v>1187</v>
      </c>
      <c r="T137" s="14" t="s">
        <v>1188</v>
      </c>
      <c r="U137" s="15"/>
      <c r="V137" s="6" t="s">
        <v>1189</v>
      </c>
      <c r="W137" s="6" t="s">
        <v>1190</v>
      </c>
      <c r="X137" s="6" t="s">
        <v>434</v>
      </c>
      <c r="Y137" s="6" t="s">
        <v>251</v>
      </c>
    </row>
    <row r="138" spans="1:25" x14ac:dyDescent="0.2">
      <c r="A138" s="9">
        <v>2003</v>
      </c>
      <c r="B138" s="20" t="s">
        <v>1588</v>
      </c>
      <c r="C138" s="19">
        <v>20258</v>
      </c>
      <c r="D138" s="20" t="s">
        <v>1191</v>
      </c>
      <c r="E138" s="20" t="s">
        <v>1105</v>
      </c>
      <c r="F138" s="34">
        <f t="shared" si="21"/>
        <v>3739</v>
      </c>
      <c r="G138" s="36">
        <f t="shared" si="22"/>
        <v>3738</v>
      </c>
      <c r="H138" s="20" t="s">
        <v>414</v>
      </c>
      <c r="I138" s="20" t="s">
        <v>1108</v>
      </c>
      <c r="J138" s="20" t="s">
        <v>146</v>
      </c>
      <c r="K138" s="20"/>
      <c r="O138">
        <v>2003</v>
      </c>
      <c r="P138" s="7" t="s">
        <v>1588</v>
      </c>
      <c r="Q138" s="19">
        <v>20258</v>
      </c>
      <c r="R138" s="6" t="s">
        <v>1191</v>
      </c>
      <c r="S138" s="6" t="s">
        <v>1105</v>
      </c>
      <c r="T138" s="14" t="s">
        <v>1192</v>
      </c>
      <c r="U138" s="15"/>
      <c r="V138" s="6" t="s">
        <v>414</v>
      </c>
      <c r="W138" s="6" t="s">
        <v>1108</v>
      </c>
      <c r="X138" s="6" t="s">
        <v>146</v>
      </c>
      <c r="Y138" s="6"/>
    </row>
    <row r="139" spans="1:25" x14ac:dyDescent="0.2">
      <c r="A139" s="9">
        <v>2003</v>
      </c>
      <c r="B139" s="20" t="s">
        <v>1589</v>
      </c>
      <c r="C139" s="19">
        <v>23680</v>
      </c>
      <c r="D139" s="20" t="s">
        <v>1193</v>
      </c>
      <c r="E139" s="20" t="s">
        <v>1194</v>
      </c>
      <c r="F139" s="34">
        <f t="shared" si="21"/>
        <v>4177</v>
      </c>
      <c r="G139" s="36">
        <f t="shared" si="22"/>
        <v>4176</v>
      </c>
      <c r="H139" s="20" t="s">
        <v>1196</v>
      </c>
      <c r="I139" s="20" t="s">
        <v>1197</v>
      </c>
      <c r="J139" s="20" t="s">
        <v>314</v>
      </c>
      <c r="K139" s="20"/>
      <c r="O139">
        <v>2003</v>
      </c>
      <c r="P139" s="7" t="s">
        <v>1589</v>
      </c>
      <c r="Q139" s="19">
        <v>23680</v>
      </c>
      <c r="R139" s="6" t="s">
        <v>1193</v>
      </c>
      <c r="S139" s="6" t="s">
        <v>1194</v>
      </c>
      <c r="T139" s="14" t="s">
        <v>1195</v>
      </c>
      <c r="U139" s="15"/>
      <c r="V139" s="6" t="s">
        <v>1196</v>
      </c>
      <c r="W139" s="6" t="s">
        <v>1197</v>
      </c>
      <c r="X139" s="6" t="s">
        <v>314</v>
      </c>
      <c r="Y139" s="6"/>
    </row>
    <row r="140" spans="1:25" x14ac:dyDescent="0.2">
      <c r="A140" s="9">
        <v>2003</v>
      </c>
      <c r="B140" s="20" t="s">
        <v>1590</v>
      </c>
      <c r="C140" s="19">
        <v>14870</v>
      </c>
      <c r="D140" s="20" t="s">
        <v>1198</v>
      </c>
      <c r="E140" s="20" t="s">
        <v>1199</v>
      </c>
      <c r="F140" s="34">
        <f t="shared" si="21"/>
        <v>2638</v>
      </c>
      <c r="G140" s="36">
        <f t="shared" si="22"/>
        <v>2638</v>
      </c>
      <c r="H140" s="20" t="s">
        <v>330</v>
      </c>
      <c r="I140" s="20" t="s">
        <v>1200</v>
      </c>
      <c r="J140" s="20" t="s">
        <v>109</v>
      </c>
      <c r="K140" s="20"/>
      <c r="O140">
        <v>2003</v>
      </c>
      <c r="P140" s="7" t="s">
        <v>1590</v>
      </c>
      <c r="Q140" s="19">
        <v>14870</v>
      </c>
      <c r="R140" s="6" t="s">
        <v>1198</v>
      </c>
      <c r="S140" s="6" t="s">
        <v>1199</v>
      </c>
      <c r="T140" s="14" t="s">
        <v>354</v>
      </c>
      <c r="U140" s="15"/>
      <c r="V140" s="6" t="s">
        <v>330</v>
      </c>
      <c r="W140" s="6" t="s">
        <v>1200</v>
      </c>
      <c r="X140" s="6" t="s">
        <v>109</v>
      </c>
      <c r="Y140" s="6"/>
    </row>
    <row r="141" spans="1:25" x14ac:dyDescent="0.2">
      <c r="A141" s="9">
        <v>2003</v>
      </c>
      <c r="B141" s="20" t="s">
        <v>1591</v>
      </c>
      <c r="C141" s="19">
        <v>23526</v>
      </c>
      <c r="D141" s="20" t="s">
        <v>1201</v>
      </c>
      <c r="E141" s="20" t="s">
        <v>1202</v>
      </c>
      <c r="F141" s="34">
        <f t="shared" si="21"/>
        <v>4366</v>
      </c>
      <c r="G141" s="36">
        <f t="shared" si="22"/>
        <v>4365</v>
      </c>
      <c r="H141" s="20" t="s">
        <v>506</v>
      </c>
      <c r="I141" s="20" t="s">
        <v>1204</v>
      </c>
      <c r="J141" s="20" t="s">
        <v>220</v>
      </c>
      <c r="K141" s="20" t="s">
        <v>127</v>
      </c>
      <c r="O141">
        <v>2003</v>
      </c>
      <c r="P141" s="7" t="s">
        <v>1591</v>
      </c>
      <c r="Q141" s="19">
        <v>23526</v>
      </c>
      <c r="R141" s="6" t="s">
        <v>1201</v>
      </c>
      <c r="S141" s="6" t="s">
        <v>1202</v>
      </c>
      <c r="T141" s="14" t="s">
        <v>1203</v>
      </c>
      <c r="U141" s="15"/>
      <c r="V141" s="6" t="s">
        <v>506</v>
      </c>
      <c r="W141" s="6" t="s">
        <v>1204</v>
      </c>
      <c r="X141" s="6" t="s">
        <v>220</v>
      </c>
      <c r="Y141" s="6" t="s">
        <v>127</v>
      </c>
    </row>
    <row r="142" spans="1:25" x14ac:dyDescent="0.2">
      <c r="A142" s="9">
        <v>2003</v>
      </c>
      <c r="B142" s="20" t="s">
        <v>1592</v>
      </c>
      <c r="C142" s="19">
        <v>8273</v>
      </c>
      <c r="D142" s="20" t="s">
        <v>421</v>
      </c>
      <c r="E142" s="20" t="s">
        <v>1205</v>
      </c>
      <c r="F142" s="34">
        <f t="shared" si="21"/>
        <v>2107</v>
      </c>
      <c r="G142" s="36">
        <f t="shared" si="22"/>
        <v>2107</v>
      </c>
      <c r="H142" s="20" t="s">
        <v>1207</v>
      </c>
      <c r="I142" s="20" t="s">
        <v>559</v>
      </c>
      <c r="J142" s="20" t="s">
        <v>92</v>
      </c>
      <c r="K142" s="20" t="s">
        <v>127</v>
      </c>
      <c r="O142">
        <v>2003</v>
      </c>
      <c r="P142" s="7" t="s">
        <v>1592</v>
      </c>
      <c r="Q142" s="19">
        <v>8273</v>
      </c>
      <c r="R142" s="6" t="s">
        <v>421</v>
      </c>
      <c r="S142" s="6" t="s">
        <v>1205</v>
      </c>
      <c r="T142" s="14" t="s">
        <v>1206</v>
      </c>
      <c r="U142" s="15"/>
      <c r="V142" s="6" t="s">
        <v>1207</v>
      </c>
      <c r="W142" s="6" t="s">
        <v>559</v>
      </c>
      <c r="X142" s="6" t="s">
        <v>92</v>
      </c>
      <c r="Y142" s="6" t="s">
        <v>127</v>
      </c>
    </row>
    <row r="143" spans="1:25" x14ac:dyDescent="0.2">
      <c r="A143" s="9">
        <v>2003</v>
      </c>
      <c r="B143" s="20" t="s">
        <v>1593</v>
      </c>
      <c r="C143" s="19">
        <v>3694</v>
      </c>
      <c r="D143" s="20" t="s">
        <v>336</v>
      </c>
      <c r="E143" s="20" t="s">
        <v>250</v>
      </c>
      <c r="F143" s="34">
        <f t="shared" si="21"/>
        <v>796</v>
      </c>
      <c r="G143" s="36">
        <f t="shared" si="22"/>
        <v>795</v>
      </c>
      <c r="H143" s="20" t="s">
        <v>331</v>
      </c>
      <c r="I143" s="20" t="s">
        <v>1209</v>
      </c>
      <c r="J143" s="20" t="s">
        <v>273</v>
      </c>
      <c r="K143" s="20" t="s">
        <v>251</v>
      </c>
      <c r="O143">
        <v>2003</v>
      </c>
      <c r="P143" s="7" t="s">
        <v>1593</v>
      </c>
      <c r="Q143" s="19">
        <v>3694</v>
      </c>
      <c r="R143" s="6" t="s">
        <v>336</v>
      </c>
      <c r="S143" s="6" t="s">
        <v>250</v>
      </c>
      <c r="T143" s="14" t="s">
        <v>1208</v>
      </c>
      <c r="U143" s="15"/>
      <c r="V143" s="6" t="s">
        <v>331</v>
      </c>
      <c r="W143" s="6" t="s">
        <v>1209</v>
      </c>
      <c r="X143" s="6" t="s">
        <v>273</v>
      </c>
      <c r="Y143" s="6" t="s">
        <v>251</v>
      </c>
    </row>
    <row r="144" spans="1:25" x14ac:dyDescent="0.2">
      <c r="A144" s="9">
        <v>2003</v>
      </c>
      <c r="B144" s="20" t="s">
        <v>1594</v>
      </c>
      <c r="C144" s="19">
        <v>5267</v>
      </c>
      <c r="D144" s="20" t="s">
        <v>1210</v>
      </c>
      <c r="E144" s="20" t="s">
        <v>343</v>
      </c>
      <c r="F144" s="34">
        <f t="shared" si="21"/>
        <v>1101</v>
      </c>
      <c r="G144" s="36">
        <f t="shared" si="22"/>
        <v>1101</v>
      </c>
      <c r="H144" s="20" t="s">
        <v>395</v>
      </c>
      <c r="I144" s="20" t="s">
        <v>192</v>
      </c>
      <c r="J144" s="20" t="s">
        <v>315</v>
      </c>
      <c r="K144" s="20" t="s">
        <v>127</v>
      </c>
      <c r="O144">
        <v>2003</v>
      </c>
      <c r="P144" s="7" t="s">
        <v>1594</v>
      </c>
      <c r="Q144" s="19">
        <v>5267</v>
      </c>
      <c r="R144" s="6" t="s">
        <v>1210</v>
      </c>
      <c r="S144" s="6" t="s">
        <v>343</v>
      </c>
      <c r="T144" s="14" t="s">
        <v>348</v>
      </c>
      <c r="U144" s="15"/>
      <c r="V144" s="6" t="s">
        <v>395</v>
      </c>
      <c r="W144" s="6" t="s">
        <v>192</v>
      </c>
      <c r="X144" s="6" t="s">
        <v>315</v>
      </c>
      <c r="Y144" s="6" t="s">
        <v>127</v>
      </c>
    </row>
    <row r="145" spans="1:25" x14ac:dyDescent="0.2">
      <c r="A145" s="9">
        <v>2003</v>
      </c>
      <c r="B145" s="20" t="s">
        <v>1576</v>
      </c>
      <c r="C145" s="19">
        <v>20646</v>
      </c>
      <c r="D145" s="20" t="s">
        <v>1211</v>
      </c>
      <c r="E145" s="20" t="s">
        <v>1212</v>
      </c>
      <c r="F145" s="34">
        <f t="shared" si="21"/>
        <v>4360</v>
      </c>
      <c r="G145" s="36">
        <f t="shared" si="22"/>
        <v>4359</v>
      </c>
      <c r="H145" s="20" t="s">
        <v>1214</v>
      </c>
      <c r="I145" s="20" t="s">
        <v>352</v>
      </c>
      <c r="J145" s="20" t="s">
        <v>1230</v>
      </c>
      <c r="K145" s="20" t="s">
        <v>127</v>
      </c>
      <c r="O145">
        <v>2003</v>
      </c>
      <c r="P145" s="7" t="s">
        <v>1576</v>
      </c>
      <c r="Q145" s="19">
        <v>20646</v>
      </c>
      <c r="R145" s="6" t="s">
        <v>1211</v>
      </c>
      <c r="S145" s="6" t="s">
        <v>1212</v>
      </c>
      <c r="T145" s="14" t="s">
        <v>1213</v>
      </c>
      <c r="U145" s="15"/>
      <c r="V145" s="6" t="s">
        <v>1214</v>
      </c>
      <c r="W145" s="6" t="s">
        <v>352</v>
      </c>
      <c r="X145" s="6" t="s">
        <v>1230</v>
      </c>
      <c r="Y145" s="6" t="s">
        <v>127</v>
      </c>
    </row>
    <row r="146" spans="1:25" x14ac:dyDescent="0.2">
      <c r="A146" s="9">
        <v>2003</v>
      </c>
      <c r="B146" s="20" t="s">
        <v>1595</v>
      </c>
      <c r="C146" s="19">
        <v>6114</v>
      </c>
      <c r="D146" s="20" t="s">
        <v>1215</v>
      </c>
      <c r="E146" s="20" t="s">
        <v>1216</v>
      </c>
      <c r="F146" s="34">
        <f t="shared" si="21"/>
        <v>1302</v>
      </c>
      <c r="G146" s="36">
        <f t="shared" si="22"/>
        <v>1301</v>
      </c>
      <c r="H146" s="20" t="s">
        <v>1218</v>
      </c>
      <c r="I146" s="20" t="s">
        <v>546</v>
      </c>
      <c r="J146" s="20" t="s">
        <v>79</v>
      </c>
      <c r="K146" s="20" t="s">
        <v>259</v>
      </c>
      <c r="O146">
        <v>2003</v>
      </c>
      <c r="P146" s="7" t="s">
        <v>1595</v>
      </c>
      <c r="Q146" s="19">
        <v>6114</v>
      </c>
      <c r="R146" s="6" t="s">
        <v>1215</v>
      </c>
      <c r="S146" s="6" t="s">
        <v>1216</v>
      </c>
      <c r="T146" s="14" t="s">
        <v>1217</v>
      </c>
      <c r="U146" s="15"/>
      <c r="V146" s="6" t="s">
        <v>1218</v>
      </c>
      <c r="W146" s="6" t="s">
        <v>546</v>
      </c>
      <c r="X146" s="6" t="s">
        <v>79</v>
      </c>
      <c r="Y146" s="6" t="s">
        <v>259</v>
      </c>
    </row>
    <row r="147" spans="1:25" x14ac:dyDescent="0.2">
      <c r="A147" s="9">
        <v>2003</v>
      </c>
      <c r="B147" s="20" t="s">
        <v>1572</v>
      </c>
      <c r="C147" s="19">
        <v>11796</v>
      </c>
      <c r="D147" s="20" t="s">
        <v>553</v>
      </c>
      <c r="E147" s="20" t="s">
        <v>1219</v>
      </c>
      <c r="F147" s="34">
        <f t="shared" si="21"/>
        <v>2766</v>
      </c>
      <c r="G147" s="36">
        <f t="shared" si="22"/>
        <v>2766</v>
      </c>
      <c r="H147" s="20" t="s">
        <v>229</v>
      </c>
      <c r="I147" s="20" t="s">
        <v>269</v>
      </c>
      <c r="J147" s="20" t="s">
        <v>227</v>
      </c>
      <c r="K147" s="20"/>
      <c r="O147">
        <v>2003</v>
      </c>
      <c r="P147" s="7" t="s">
        <v>1572</v>
      </c>
      <c r="Q147" s="19">
        <v>11796</v>
      </c>
      <c r="R147" s="6" t="s">
        <v>553</v>
      </c>
      <c r="S147" s="6" t="s">
        <v>1219</v>
      </c>
      <c r="T147" s="14" t="s">
        <v>1220</v>
      </c>
      <c r="U147" s="15"/>
      <c r="V147" s="6" t="s">
        <v>229</v>
      </c>
      <c r="W147" s="6" t="s">
        <v>269</v>
      </c>
      <c r="X147" s="6" t="s">
        <v>227</v>
      </c>
      <c r="Y147" s="6"/>
    </row>
    <row r="148" spans="1:25" x14ac:dyDescent="0.2">
      <c r="A148" s="9">
        <v>2003</v>
      </c>
      <c r="B148" s="20" t="s">
        <v>1599</v>
      </c>
      <c r="C148" s="19">
        <v>11040</v>
      </c>
      <c r="D148" s="20" t="s">
        <v>1221</v>
      </c>
      <c r="E148" s="20" t="s">
        <v>1222</v>
      </c>
      <c r="F148" s="34">
        <f t="shared" si="21"/>
        <v>2081</v>
      </c>
      <c r="G148" s="36">
        <f t="shared" si="22"/>
        <v>2080</v>
      </c>
      <c r="H148" s="20" t="s">
        <v>431</v>
      </c>
      <c r="I148" s="20" t="s">
        <v>120</v>
      </c>
      <c r="J148" s="20" t="s">
        <v>122</v>
      </c>
      <c r="K148" s="20" t="s">
        <v>251</v>
      </c>
      <c r="O148">
        <v>2003</v>
      </c>
      <c r="P148" s="7" t="s">
        <v>1599</v>
      </c>
      <c r="Q148" s="19">
        <v>11040</v>
      </c>
      <c r="R148" s="6" t="s">
        <v>1221</v>
      </c>
      <c r="S148" s="6" t="s">
        <v>1222</v>
      </c>
      <c r="T148" s="14" t="s">
        <v>1223</v>
      </c>
      <c r="U148" s="15"/>
      <c r="V148" s="6" t="s">
        <v>431</v>
      </c>
      <c r="W148" s="6" t="s">
        <v>120</v>
      </c>
      <c r="X148" s="6" t="s">
        <v>122</v>
      </c>
      <c r="Y148" s="6" t="s">
        <v>251</v>
      </c>
    </row>
    <row r="149" spans="1:25" x14ac:dyDescent="0.2">
      <c r="A149" s="9">
        <v>2003</v>
      </c>
      <c r="B149" s="20" t="s">
        <v>1600</v>
      </c>
      <c r="C149" s="19">
        <v>6516</v>
      </c>
      <c r="D149" s="20" t="s">
        <v>1120</v>
      </c>
      <c r="E149" s="20" t="s">
        <v>1224</v>
      </c>
      <c r="F149" s="34">
        <f t="shared" si="21"/>
        <v>1191</v>
      </c>
      <c r="G149" s="36">
        <f t="shared" si="22"/>
        <v>1190</v>
      </c>
      <c r="H149" s="20" t="s">
        <v>191</v>
      </c>
      <c r="I149" s="20" t="s">
        <v>268</v>
      </c>
      <c r="J149" s="20" t="s">
        <v>113</v>
      </c>
      <c r="K149" s="20" t="s">
        <v>127</v>
      </c>
      <c r="O149">
        <v>2003</v>
      </c>
      <c r="P149" s="7" t="s">
        <v>1600</v>
      </c>
      <c r="Q149" s="19">
        <v>6516</v>
      </c>
      <c r="R149" s="6" t="s">
        <v>1120</v>
      </c>
      <c r="S149" s="6" t="s">
        <v>1224</v>
      </c>
      <c r="T149" s="14" t="s">
        <v>1225</v>
      </c>
      <c r="U149" s="15"/>
      <c r="V149" s="6" t="s">
        <v>191</v>
      </c>
      <c r="W149" s="6" t="s">
        <v>268</v>
      </c>
      <c r="X149" s="6" t="s">
        <v>113</v>
      </c>
      <c r="Y149" s="6" t="s">
        <v>127</v>
      </c>
    </row>
    <row r="150" spans="1:25" x14ac:dyDescent="0.2">
      <c r="A150" s="9">
        <v>2003</v>
      </c>
      <c r="B150" s="20" t="s">
        <v>1601</v>
      </c>
      <c r="C150" s="19">
        <v>1876</v>
      </c>
      <c r="D150" s="20" t="s">
        <v>1226</v>
      </c>
      <c r="E150" s="20" t="s">
        <v>1227</v>
      </c>
      <c r="F150" s="34">
        <f t="shared" si="21"/>
        <v>409</v>
      </c>
      <c r="G150" s="36">
        <f t="shared" si="22"/>
        <v>409</v>
      </c>
      <c r="H150" s="20" t="s">
        <v>89</v>
      </c>
      <c r="I150" s="20" t="s">
        <v>123</v>
      </c>
      <c r="J150" s="20" t="s">
        <v>159</v>
      </c>
      <c r="K150" s="20"/>
      <c r="O150">
        <v>2003</v>
      </c>
      <c r="P150" s="7" t="s">
        <v>1601</v>
      </c>
      <c r="Q150" s="19">
        <v>1876</v>
      </c>
      <c r="R150" s="6" t="s">
        <v>1226</v>
      </c>
      <c r="S150" s="6" t="s">
        <v>1227</v>
      </c>
      <c r="T150" s="14" t="s">
        <v>190</v>
      </c>
      <c r="U150" s="15"/>
      <c r="V150" s="6" t="s">
        <v>89</v>
      </c>
      <c r="W150" s="6" t="s">
        <v>123</v>
      </c>
      <c r="X150" s="6" t="s">
        <v>159</v>
      </c>
      <c r="Y150" s="6"/>
    </row>
    <row r="151" spans="1:25" x14ac:dyDescent="0.2">
      <c r="A151" s="9">
        <v>2003</v>
      </c>
      <c r="B151" s="20" t="s">
        <v>1602</v>
      </c>
      <c r="C151" s="19">
        <v>1512</v>
      </c>
      <c r="D151" s="20" t="s">
        <v>174</v>
      </c>
      <c r="E151" s="20" t="s">
        <v>373</v>
      </c>
      <c r="F151" s="34">
        <f t="shared" si="21"/>
        <v>325</v>
      </c>
      <c r="G151" s="36">
        <f t="shared" si="22"/>
        <v>324</v>
      </c>
      <c r="H151" s="20" t="s">
        <v>513</v>
      </c>
      <c r="I151" s="20" t="s">
        <v>153</v>
      </c>
      <c r="J151" s="20" t="s">
        <v>78</v>
      </c>
      <c r="K151" s="20"/>
      <c r="O151">
        <v>2003</v>
      </c>
      <c r="P151" s="7" t="s">
        <v>1602</v>
      </c>
      <c r="Q151" s="19">
        <v>1512</v>
      </c>
      <c r="R151" s="6" t="s">
        <v>174</v>
      </c>
      <c r="S151" s="6" t="s">
        <v>373</v>
      </c>
      <c r="T151" s="14" t="s">
        <v>90</v>
      </c>
      <c r="U151" s="15"/>
      <c r="V151" s="6" t="s">
        <v>513</v>
      </c>
      <c r="W151" s="6" t="s">
        <v>153</v>
      </c>
      <c r="X151" s="6" t="s">
        <v>78</v>
      </c>
      <c r="Y151" s="6"/>
    </row>
    <row r="152" spans="1:25" x14ac:dyDescent="0.2">
      <c r="A152" s="9">
        <v>2003</v>
      </c>
      <c r="B152" s="20" t="s">
        <v>1603</v>
      </c>
      <c r="C152" s="19">
        <v>6454</v>
      </c>
      <c r="D152" s="20" t="s">
        <v>1228</v>
      </c>
      <c r="E152" s="20" t="s">
        <v>407</v>
      </c>
      <c r="F152" s="34">
        <f t="shared" si="21"/>
        <v>1347</v>
      </c>
      <c r="G152" s="36">
        <f t="shared" si="22"/>
        <v>1347</v>
      </c>
      <c r="H152" s="20" t="s">
        <v>1226</v>
      </c>
      <c r="I152" s="20" t="s">
        <v>81</v>
      </c>
      <c r="J152" s="20" t="s">
        <v>342</v>
      </c>
      <c r="K152" s="20"/>
      <c r="O152">
        <v>2003</v>
      </c>
      <c r="P152" s="7" t="s">
        <v>1603</v>
      </c>
      <c r="Q152" s="19">
        <v>6454</v>
      </c>
      <c r="R152" s="6" t="s">
        <v>1228</v>
      </c>
      <c r="S152" s="6" t="s">
        <v>407</v>
      </c>
      <c r="T152" s="14" t="s">
        <v>222</v>
      </c>
      <c r="U152" s="15"/>
      <c r="V152" s="6" t="s">
        <v>1226</v>
      </c>
      <c r="W152" s="6" t="s">
        <v>81</v>
      </c>
      <c r="X152" s="6" t="s">
        <v>342</v>
      </c>
      <c r="Y152" s="6"/>
    </row>
    <row r="153" spans="1:25" x14ac:dyDescent="0.2">
      <c r="A153" s="9">
        <v>2002</v>
      </c>
      <c r="B153" s="20" t="s">
        <v>1574</v>
      </c>
      <c r="C153" s="19">
        <v>6039</v>
      </c>
      <c r="D153" s="20" t="s">
        <v>502</v>
      </c>
      <c r="E153" s="20" t="s">
        <v>1231</v>
      </c>
      <c r="F153" s="34">
        <f t="shared" si="21"/>
        <v>1252</v>
      </c>
      <c r="G153" s="36">
        <f t="shared" si="22"/>
        <v>1251</v>
      </c>
      <c r="H153" s="20" t="s">
        <v>333</v>
      </c>
      <c r="I153" s="20" t="s">
        <v>164</v>
      </c>
      <c r="J153" s="20" t="s">
        <v>236</v>
      </c>
      <c r="K153" s="20" t="s">
        <v>127</v>
      </c>
      <c r="O153">
        <v>2002</v>
      </c>
      <c r="P153" s="7" t="s">
        <v>1574</v>
      </c>
      <c r="Q153" s="19">
        <v>6039</v>
      </c>
      <c r="R153" s="6" t="s">
        <v>502</v>
      </c>
      <c r="S153" s="6" t="s">
        <v>1231</v>
      </c>
      <c r="T153" s="14" t="s">
        <v>413</v>
      </c>
      <c r="U153" s="15"/>
      <c r="V153" s="6" t="s">
        <v>333</v>
      </c>
      <c r="W153" s="6" t="s">
        <v>164</v>
      </c>
      <c r="X153" s="6" t="s">
        <v>236</v>
      </c>
      <c r="Y153" s="6" t="s">
        <v>127</v>
      </c>
    </row>
    <row r="154" spans="1:25" x14ac:dyDescent="0.2">
      <c r="A154" s="9">
        <v>2002</v>
      </c>
      <c r="B154" s="20" t="s">
        <v>1577</v>
      </c>
      <c r="C154" s="19">
        <v>3611</v>
      </c>
      <c r="D154" s="20" t="s">
        <v>1232</v>
      </c>
      <c r="E154" s="20" t="s">
        <v>1233</v>
      </c>
      <c r="F154" s="34">
        <f t="shared" si="21"/>
        <v>730</v>
      </c>
      <c r="G154" s="36">
        <f t="shared" si="22"/>
        <v>729</v>
      </c>
      <c r="H154" s="20" t="s">
        <v>543</v>
      </c>
      <c r="I154" s="20" t="s">
        <v>182</v>
      </c>
      <c r="J154" s="20" t="s">
        <v>106</v>
      </c>
      <c r="K154" s="20"/>
      <c r="O154">
        <v>2002</v>
      </c>
      <c r="P154" s="7" t="s">
        <v>1577</v>
      </c>
      <c r="Q154" s="19">
        <v>3611</v>
      </c>
      <c r="R154" s="6" t="s">
        <v>1232</v>
      </c>
      <c r="S154" s="6" t="s">
        <v>1233</v>
      </c>
      <c r="T154" s="14" t="s">
        <v>1234</v>
      </c>
      <c r="U154" s="15"/>
      <c r="V154" s="6" t="s">
        <v>543</v>
      </c>
      <c r="W154" s="6" t="s">
        <v>182</v>
      </c>
      <c r="X154" s="6" t="s">
        <v>106</v>
      </c>
      <c r="Y154" s="6"/>
    </row>
    <row r="155" spans="1:25" x14ac:dyDescent="0.2">
      <c r="A155" s="9">
        <v>2002</v>
      </c>
      <c r="B155" s="20" t="s">
        <v>1578</v>
      </c>
      <c r="C155" s="19">
        <v>20533</v>
      </c>
      <c r="D155" s="20" t="s">
        <v>1235</v>
      </c>
      <c r="E155" s="20" t="s">
        <v>1236</v>
      </c>
      <c r="F155" s="34">
        <f t="shared" si="21"/>
        <v>3397</v>
      </c>
      <c r="G155" s="36">
        <f t="shared" si="22"/>
        <v>3396</v>
      </c>
      <c r="H155" s="20" t="s">
        <v>317</v>
      </c>
      <c r="I155" s="20" t="s">
        <v>203</v>
      </c>
      <c r="J155" s="20" t="s">
        <v>1307</v>
      </c>
      <c r="K155" s="20"/>
      <c r="O155">
        <v>2002</v>
      </c>
      <c r="P155" s="7" t="s">
        <v>1578</v>
      </c>
      <c r="Q155" s="19">
        <v>20533</v>
      </c>
      <c r="R155" s="6" t="s">
        <v>1235</v>
      </c>
      <c r="S155" s="6" t="s">
        <v>1236</v>
      </c>
      <c r="T155" s="14" t="s">
        <v>1237</v>
      </c>
      <c r="U155" s="15"/>
      <c r="V155" s="6" t="s">
        <v>317</v>
      </c>
      <c r="W155" s="6" t="s">
        <v>203</v>
      </c>
      <c r="X155" s="6" t="s">
        <v>1307</v>
      </c>
      <c r="Y155" s="6"/>
    </row>
    <row r="156" spans="1:25" x14ac:dyDescent="0.2">
      <c r="A156" s="9">
        <v>2002</v>
      </c>
      <c r="B156" s="20" t="s">
        <v>1579</v>
      </c>
      <c r="C156" s="19">
        <v>13498</v>
      </c>
      <c r="D156" s="20" t="s">
        <v>1238</v>
      </c>
      <c r="E156" s="20" t="s">
        <v>1239</v>
      </c>
      <c r="F156" s="34">
        <f t="shared" si="21"/>
        <v>2897</v>
      </c>
      <c r="G156" s="36">
        <f t="shared" si="22"/>
        <v>2897</v>
      </c>
      <c r="H156" s="20" t="s">
        <v>224</v>
      </c>
      <c r="I156" s="20" t="s">
        <v>353</v>
      </c>
      <c r="J156" s="20" t="s">
        <v>118</v>
      </c>
      <c r="K156" s="20"/>
      <c r="O156">
        <v>2002</v>
      </c>
      <c r="P156" s="7" t="s">
        <v>1579</v>
      </c>
      <c r="Q156" s="19">
        <v>13498</v>
      </c>
      <c r="R156" s="6" t="s">
        <v>1238</v>
      </c>
      <c r="S156" s="6" t="s">
        <v>1239</v>
      </c>
      <c r="T156" s="14" t="s">
        <v>398</v>
      </c>
      <c r="U156" s="15"/>
      <c r="V156" s="6" t="s">
        <v>224</v>
      </c>
      <c r="W156" s="6" t="s">
        <v>353</v>
      </c>
      <c r="X156" s="6" t="s">
        <v>118</v>
      </c>
      <c r="Y156" s="6"/>
    </row>
    <row r="157" spans="1:25" x14ac:dyDescent="0.2">
      <c r="A157" s="9">
        <v>2002</v>
      </c>
      <c r="B157" s="20" t="s">
        <v>1573</v>
      </c>
      <c r="C157" s="19">
        <v>8873</v>
      </c>
      <c r="D157" s="20" t="s">
        <v>187</v>
      </c>
      <c r="E157" s="20" t="s">
        <v>240</v>
      </c>
      <c r="F157" s="34">
        <f t="shared" si="21"/>
        <v>1826</v>
      </c>
      <c r="G157" s="36">
        <f t="shared" si="22"/>
        <v>1826</v>
      </c>
      <c r="H157" s="20" t="s">
        <v>1241</v>
      </c>
      <c r="I157" s="20" t="s">
        <v>142</v>
      </c>
      <c r="J157" s="20" t="s">
        <v>319</v>
      </c>
      <c r="K157" s="20"/>
      <c r="O157">
        <v>2002</v>
      </c>
      <c r="P157" s="7" t="s">
        <v>1573</v>
      </c>
      <c r="Q157" s="19">
        <v>8873</v>
      </c>
      <c r="R157" s="6" t="s">
        <v>187</v>
      </c>
      <c r="S157" s="6" t="s">
        <v>240</v>
      </c>
      <c r="T157" s="14" t="s">
        <v>1240</v>
      </c>
      <c r="U157" s="15"/>
      <c r="V157" s="6" t="s">
        <v>1241</v>
      </c>
      <c r="W157" s="6" t="s">
        <v>142</v>
      </c>
      <c r="X157" s="6" t="s">
        <v>319</v>
      </c>
      <c r="Y157" s="6"/>
    </row>
    <row r="158" spans="1:25" x14ac:dyDescent="0.2">
      <c r="A158" s="9">
        <v>2002</v>
      </c>
      <c r="B158" s="20" t="s">
        <v>1580</v>
      </c>
      <c r="C158" s="19">
        <v>15141</v>
      </c>
      <c r="D158" s="20" t="s">
        <v>1242</v>
      </c>
      <c r="E158" s="20" t="s">
        <v>1243</v>
      </c>
      <c r="F158" s="34">
        <f t="shared" ref="F158:F221" si="23">ROUND(T158/2,0)</f>
        <v>3365</v>
      </c>
      <c r="G158" s="36">
        <f t="shared" ref="G158:G221" si="24">T158-F158</f>
        <v>3364</v>
      </c>
      <c r="H158" s="20" t="s">
        <v>501</v>
      </c>
      <c r="I158" s="20" t="s">
        <v>575</v>
      </c>
      <c r="J158" s="20" t="s">
        <v>269</v>
      </c>
      <c r="K158" s="20"/>
      <c r="O158">
        <v>2002</v>
      </c>
      <c r="P158" s="7" t="s">
        <v>1580</v>
      </c>
      <c r="Q158" s="19">
        <v>15141</v>
      </c>
      <c r="R158" s="6" t="s">
        <v>1242</v>
      </c>
      <c r="S158" s="6" t="s">
        <v>1243</v>
      </c>
      <c r="T158" s="14" t="s">
        <v>509</v>
      </c>
      <c r="U158" s="15"/>
      <c r="V158" s="6" t="s">
        <v>501</v>
      </c>
      <c r="W158" s="6" t="s">
        <v>575</v>
      </c>
      <c r="X158" s="6" t="s">
        <v>269</v>
      </c>
      <c r="Y158" s="6"/>
    </row>
    <row r="159" spans="1:25" x14ac:dyDescent="0.2">
      <c r="A159" s="9">
        <v>2002</v>
      </c>
      <c r="B159" s="20" t="s">
        <v>1575</v>
      </c>
      <c r="C159" s="19">
        <v>8993</v>
      </c>
      <c r="D159" s="20" t="s">
        <v>1244</v>
      </c>
      <c r="E159" s="20" t="s">
        <v>181</v>
      </c>
      <c r="F159" s="34">
        <f t="shared" si="23"/>
        <v>1788</v>
      </c>
      <c r="G159" s="36">
        <f t="shared" si="24"/>
        <v>1788</v>
      </c>
      <c r="H159" s="20" t="s">
        <v>238</v>
      </c>
      <c r="I159" s="20" t="s">
        <v>98</v>
      </c>
      <c r="J159" s="20" t="s">
        <v>1146</v>
      </c>
      <c r="K159" s="20" t="s">
        <v>127</v>
      </c>
      <c r="O159">
        <v>2002</v>
      </c>
      <c r="P159" s="7" t="s">
        <v>1575</v>
      </c>
      <c r="Q159" s="19">
        <v>8993</v>
      </c>
      <c r="R159" s="6" t="s">
        <v>1244</v>
      </c>
      <c r="S159" s="6" t="s">
        <v>181</v>
      </c>
      <c r="T159" s="14" t="s">
        <v>1245</v>
      </c>
      <c r="U159" s="15"/>
      <c r="V159" s="6" t="s">
        <v>238</v>
      </c>
      <c r="W159" s="6" t="s">
        <v>98</v>
      </c>
      <c r="X159" s="6" t="s">
        <v>1146</v>
      </c>
      <c r="Y159" s="6" t="s">
        <v>127</v>
      </c>
    </row>
    <row r="160" spans="1:25" x14ac:dyDescent="0.2">
      <c r="A160" s="9">
        <v>2002</v>
      </c>
      <c r="B160" s="20" t="s">
        <v>1581</v>
      </c>
      <c r="C160" s="19">
        <v>13143</v>
      </c>
      <c r="D160" s="20" t="s">
        <v>430</v>
      </c>
      <c r="E160" s="20" t="s">
        <v>1172</v>
      </c>
      <c r="F160" s="34">
        <f t="shared" si="23"/>
        <v>2563</v>
      </c>
      <c r="G160" s="36">
        <f t="shared" si="24"/>
        <v>2563</v>
      </c>
      <c r="H160" s="20" t="s">
        <v>82</v>
      </c>
      <c r="I160" s="20" t="s">
        <v>261</v>
      </c>
      <c r="J160" s="20" t="s">
        <v>92</v>
      </c>
      <c r="K160" s="20"/>
      <c r="O160">
        <v>2002</v>
      </c>
      <c r="P160" s="7" t="s">
        <v>1581</v>
      </c>
      <c r="Q160" s="19">
        <v>13143</v>
      </c>
      <c r="R160" s="6" t="s">
        <v>430</v>
      </c>
      <c r="S160" s="6" t="s">
        <v>1172</v>
      </c>
      <c r="T160" s="14" t="s">
        <v>1246</v>
      </c>
      <c r="U160" s="15"/>
      <c r="V160" s="6" t="s">
        <v>82</v>
      </c>
      <c r="W160" s="6" t="s">
        <v>261</v>
      </c>
      <c r="X160" s="6" t="s">
        <v>92</v>
      </c>
      <c r="Y160" s="6"/>
    </row>
    <row r="161" spans="1:25" x14ac:dyDescent="0.2">
      <c r="A161" s="9">
        <v>2002</v>
      </c>
      <c r="B161" s="20" t="s">
        <v>1571</v>
      </c>
      <c r="C161" s="19">
        <v>3205</v>
      </c>
      <c r="D161" s="20" t="s">
        <v>137</v>
      </c>
      <c r="E161" s="20" t="s">
        <v>580</v>
      </c>
      <c r="F161" s="34">
        <f t="shared" si="23"/>
        <v>795</v>
      </c>
      <c r="G161" s="36">
        <f t="shared" si="24"/>
        <v>794</v>
      </c>
      <c r="H161" s="20" t="s">
        <v>508</v>
      </c>
      <c r="I161" s="20" t="s">
        <v>101</v>
      </c>
      <c r="J161" s="20" t="s">
        <v>263</v>
      </c>
      <c r="K161" s="20"/>
      <c r="O161">
        <v>2002</v>
      </c>
      <c r="P161" s="7" t="s">
        <v>1571</v>
      </c>
      <c r="Q161" s="19">
        <v>3205</v>
      </c>
      <c r="R161" s="6" t="s">
        <v>137</v>
      </c>
      <c r="S161" s="6" t="s">
        <v>580</v>
      </c>
      <c r="T161" s="14" t="s">
        <v>1247</v>
      </c>
      <c r="U161" s="15"/>
      <c r="V161" s="6" t="s">
        <v>508</v>
      </c>
      <c r="W161" s="6" t="s">
        <v>101</v>
      </c>
      <c r="X161" s="6" t="s">
        <v>263</v>
      </c>
      <c r="Y161" s="6"/>
    </row>
    <row r="162" spans="1:25" x14ac:dyDescent="0.2">
      <c r="A162" s="9">
        <v>2002</v>
      </c>
      <c r="B162" s="20" t="s">
        <v>1582</v>
      </c>
      <c r="C162" s="19">
        <v>14709</v>
      </c>
      <c r="D162" s="20" t="s">
        <v>1248</v>
      </c>
      <c r="E162" s="20" t="s">
        <v>1249</v>
      </c>
      <c r="F162" s="34">
        <f t="shared" si="23"/>
        <v>2626</v>
      </c>
      <c r="G162" s="36">
        <f t="shared" si="24"/>
        <v>2626</v>
      </c>
      <c r="H162" s="20" t="s">
        <v>1251</v>
      </c>
      <c r="I162" s="20" t="s">
        <v>135</v>
      </c>
      <c r="J162" s="20" t="s">
        <v>107</v>
      </c>
      <c r="K162" s="20" t="s">
        <v>251</v>
      </c>
      <c r="O162">
        <v>2002</v>
      </c>
      <c r="P162" s="7" t="s">
        <v>1582</v>
      </c>
      <c r="Q162" s="19">
        <v>14709</v>
      </c>
      <c r="R162" s="6" t="s">
        <v>1248</v>
      </c>
      <c r="S162" s="6" t="s">
        <v>1249</v>
      </c>
      <c r="T162" s="14" t="s">
        <v>1250</v>
      </c>
      <c r="U162" s="15"/>
      <c r="V162" s="6" t="s">
        <v>1251</v>
      </c>
      <c r="W162" s="6" t="s">
        <v>135</v>
      </c>
      <c r="X162" s="6" t="s">
        <v>107</v>
      </c>
      <c r="Y162" s="6" t="s">
        <v>251</v>
      </c>
    </row>
    <row r="163" spans="1:25" x14ac:dyDescent="0.2">
      <c r="A163" s="9">
        <v>2002</v>
      </c>
      <c r="B163" s="20" t="s">
        <v>1583</v>
      </c>
      <c r="C163" s="19">
        <v>17188</v>
      </c>
      <c r="D163" s="20" t="s">
        <v>242</v>
      </c>
      <c r="E163" s="20" t="s">
        <v>216</v>
      </c>
      <c r="F163" s="34">
        <f t="shared" si="23"/>
        <v>3525</v>
      </c>
      <c r="G163" s="36">
        <f t="shared" si="24"/>
        <v>3525</v>
      </c>
      <c r="H163" s="20" t="s">
        <v>1253</v>
      </c>
      <c r="I163" s="20" t="s">
        <v>1254</v>
      </c>
      <c r="J163" s="20" t="s">
        <v>220</v>
      </c>
      <c r="K163" s="20"/>
      <c r="O163">
        <v>2002</v>
      </c>
      <c r="P163" s="7" t="s">
        <v>1583</v>
      </c>
      <c r="Q163" s="19">
        <v>17188</v>
      </c>
      <c r="R163" s="6" t="s">
        <v>242</v>
      </c>
      <c r="S163" s="6" t="s">
        <v>216</v>
      </c>
      <c r="T163" s="14" t="s">
        <v>1252</v>
      </c>
      <c r="U163" s="15"/>
      <c r="V163" s="6" t="s">
        <v>1253</v>
      </c>
      <c r="W163" s="6" t="s">
        <v>1254</v>
      </c>
      <c r="X163" s="6" t="s">
        <v>220</v>
      </c>
      <c r="Y163" s="6"/>
    </row>
    <row r="164" spans="1:25" x14ac:dyDescent="0.2">
      <c r="A164" s="9">
        <v>2002</v>
      </c>
      <c r="B164" s="20" t="s">
        <v>1584</v>
      </c>
      <c r="C164" s="19">
        <v>12197</v>
      </c>
      <c r="D164" s="20" t="s">
        <v>363</v>
      </c>
      <c r="E164" s="20" t="s">
        <v>1255</v>
      </c>
      <c r="F164" s="34">
        <f t="shared" si="23"/>
        <v>2146</v>
      </c>
      <c r="G164" s="36">
        <f t="shared" si="24"/>
        <v>2146</v>
      </c>
      <c r="H164" s="20" t="s">
        <v>1257</v>
      </c>
      <c r="I164" s="20" t="s">
        <v>182</v>
      </c>
      <c r="J164" s="20" t="s">
        <v>172</v>
      </c>
      <c r="K164" s="20"/>
      <c r="O164">
        <v>2002</v>
      </c>
      <c r="P164" s="7" t="s">
        <v>1584</v>
      </c>
      <c r="Q164" s="19">
        <v>12197</v>
      </c>
      <c r="R164" s="6" t="s">
        <v>363</v>
      </c>
      <c r="S164" s="6" t="s">
        <v>1255</v>
      </c>
      <c r="T164" s="14" t="s">
        <v>1256</v>
      </c>
      <c r="U164" s="15"/>
      <c r="V164" s="6" t="s">
        <v>1257</v>
      </c>
      <c r="W164" s="6" t="s">
        <v>182</v>
      </c>
      <c r="X164" s="6" t="s">
        <v>172</v>
      </c>
      <c r="Y164" s="6"/>
    </row>
    <row r="165" spans="1:25" x14ac:dyDescent="0.2">
      <c r="A165" s="9">
        <v>2002</v>
      </c>
      <c r="B165" s="20" t="s">
        <v>1585</v>
      </c>
      <c r="C165" s="19">
        <v>8435</v>
      </c>
      <c r="D165" s="20" t="s">
        <v>1258</v>
      </c>
      <c r="E165" s="20" t="s">
        <v>1259</v>
      </c>
      <c r="F165" s="34">
        <f t="shared" si="23"/>
        <v>1854</v>
      </c>
      <c r="G165" s="36">
        <f t="shared" si="24"/>
        <v>1854</v>
      </c>
      <c r="H165" s="20" t="s">
        <v>370</v>
      </c>
      <c r="I165" s="20" t="s">
        <v>1261</v>
      </c>
      <c r="J165" s="20" t="s">
        <v>185</v>
      </c>
      <c r="K165" s="20" t="s">
        <v>129</v>
      </c>
      <c r="O165">
        <v>2002</v>
      </c>
      <c r="P165" s="7" t="s">
        <v>1585</v>
      </c>
      <c r="Q165" s="19">
        <v>8435</v>
      </c>
      <c r="R165" s="6" t="s">
        <v>1258</v>
      </c>
      <c r="S165" s="6" t="s">
        <v>1259</v>
      </c>
      <c r="T165" s="14" t="s">
        <v>1260</v>
      </c>
      <c r="U165" s="15"/>
      <c r="V165" s="6" t="s">
        <v>370</v>
      </c>
      <c r="W165" s="6" t="s">
        <v>1261</v>
      </c>
      <c r="X165" s="6" t="s">
        <v>185</v>
      </c>
      <c r="Y165" s="6" t="s">
        <v>129</v>
      </c>
    </row>
    <row r="166" spans="1:25" x14ac:dyDescent="0.2">
      <c r="A166" s="9">
        <v>2002</v>
      </c>
      <c r="B166" s="20" t="s">
        <v>1586</v>
      </c>
      <c r="C166" s="19">
        <v>10643</v>
      </c>
      <c r="D166" s="20" t="s">
        <v>234</v>
      </c>
      <c r="E166" s="20" t="s">
        <v>1262</v>
      </c>
      <c r="F166" s="34">
        <f t="shared" si="23"/>
        <v>1849</v>
      </c>
      <c r="G166" s="36">
        <f t="shared" si="24"/>
        <v>1848</v>
      </c>
      <c r="H166" s="20" t="s">
        <v>270</v>
      </c>
      <c r="I166" s="20" t="s">
        <v>405</v>
      </c>
      <c r="J166" s="20" t="s">
        <v>253</v>
      </c>
      <c r="K166" s="20" t="s">
        <v>129</v>
      </c>
      <c r="O166">
        <v>2002</v>
      </c>
      <c r="P166" s="7" t="s">
        <v>1586</v>
      </c>
      <c r="Q166" s="19">
        <v>10643</v>
      </c>
      <c r="R166" s="6" t="s">
        <v>234</v>
      </c>
      <c r="S166" s="6" t="s">
        <v>1262</v>
      </c>
      <c r="T166" s="14" t="s">
        <v>1263</v>
      </c>
      <c r="U166" s="15"/>
      <c r="V166" s="6" t="s">
        <v>270</v>
      </c>
      <c r="W166" s="6" t="s">
        <v>405</v>
      </c>
      <c r="X166" s="6" t="s">
        <v>253</v>
      </c>
      <c r="Y166" s="6" t="s">
        <v>129</v>
      </c>
    </row>
    <row r="167" spans="1:25" x14ac:dyDescent="0.2">
      <c r="A167" s="9">
        <v>2002</v>
      </c>
      <c r="B167" s="20" t="s">
        <v>1587</v>
      </c>
      <c r="C167" s="19">
        <v>24782</v>
      </c>
      <c r="D167" s="20" t="s">
        <v>1264</v>
      </c>
      <c r="E167" s="20" t="s">
        <v>1265</v>
      </c>
      <c r="F167" s="34">
        <f t="shared" si="23"/>
        <v>3932</v>
      </c>
      <c r="G167" s="36">
        <f t="shared" si="24"/>
        <v>3932</v>
      </c>
      <c r="H167" s="20" t="s">
        <v>1267</v>
      </c>
      <c r="I167" s="20" t="s">
        <v>1268</v>
      </c>
      <c r="J167" s="20" t="s">
        <v>396</v>
      </c>
      <c r="K167" s="20"/>
      <c r="O167">
        <v>2002</v>
      </c>
      <c r="P167" s="7" t="s">
        <v>1587</v>
      </c>
      <c r="Q167" s="19">
        <v>24782</v>
      </c>
      <c r="R167" s="6" t="s">
        <v>1264</v>
      </c>
      <c r="S167" s="6" t="s">
        <v>1265</v>
      </c>
      <c r="T167" s="14" t="s">
        <v>1266</v>
      </c>
      <c r="U167" s="15"/>
      <c r="V167" s="6" t="s">
        <v>1267</v>
      </c>
      <c r="W167" s="6" t="s">
        <v>1268</v>
      </c>
      <c r="X167" s="6" t="s">
        <v>396</v>
      </c>
      <c r="Y167" s="6"/>
    </row>
    <row r="168" spans="1:25" x14ac:dyDescent="0.2">
      <c r="A168" s="9">
        <v>2002</v>
      </c>
      <c r="B168" s="20" t="s">
        <v>1588</v>
      </c>
      <c r="C168" s="19">
        <v>20222</v>
      </c>
      <c r="D168" s="20" t="s">
        <v>378</v>
      </c>
      <c r="E168" s="20" t="s">
        <v>1269</v>
      </c>
      <c r="F168" s="34">
        <f t="shared" si="23"/>
        <v>3723</v>
      </c>
      <c r="G168" s="36">
        <f t="shared" si="24"/>
        <v>3723</v>
      </c>
      <c r="H168" s="20" t="s">
        <v>193</v>
      </c>
      <c r="I168" s="20" t="s">
        <v>1067</v>
      </c>
      <c r="J168" s="20" t="s">
        <v>198</v>
      </c>
      <c r="K168" s="20"/>
      <c r="O168">
        <v>2002</v>
      </c>
      <c r="P168" s="7" t="s">
        <v>1588</v>
      </c>
      <c r="Q168" s="19">
        <v>20222</v>
      </c>
      <c r="R168" s="6" t="s">
        <v>378</v>
      </c>
      <c r="S168" s="6" t="s">
        <v>1269</v>
      </c>
      <c r="T168" s="14" t="s">
        <v>1270</v>
      </c>
      <c r="U168" s="15"/>
      <c r="V168" s="6" t="s">
        <v>193</v>
      </c>
      <c r="W168" s="6" t="s">
        <v>1067</v>
      </c>
      <c r="X168" s="6" t="s">
        <v>198</v>
      </c>
      <c r="Y168" s="6"/>
    </row>
    <row r="169" spans="1:25" x14ac:dyDescent="0.2">
      <c r="A169" s="9">
        <v>2002</v>
      </c>
      <c r="B169" s="20" t="s">
        <v>1589</v>
      </c>
      <c r="C169" s="19">
        <v>23368</v>
      </c>
      <c r="D169" s="20" t="s">
        <v>1271</v>
      </c>
      <c r="E169" s="20" t="s">
        <v>1272</v>
      </c>
      <c r="F169" s="34">
        <f t="shared" si="23"/>
        <v>4038</v>
      </c>
      <c r="G169" s="36">
        <f t="shared" si="24"/>
        <v>4038</v>
      </c>
      <c r="H169" s="20" t="s">
        <v>1274</v>
      </c>
      <c r="I169" s="20" t="s">
        <v>1087</v>
      </c>
      <c r="J169" s="20" t="s">
        <v>247</v>
      </c>
      <c r="K169" s="20"/>
      <c r="O169">
        <v>2002</v>
      </c>
      <c r="P169" s="7" t="s">
        <v>1589</v>
      </c>
      <c r="Q169" s="19">
        <v>23368</v>
      </c>
      <c r="R169" s="6" t="s">
        <v>1271</v>
      </c>
      <c r="S169" s="6" t="s">
        <v>1272</v>
      </c>
      <c r="T169" s="14" t="s">
        <v>1273</v>
      </c>
      <c r="U169" s="15"/>
      <c r="V169" s="6" t="s">
        <v>1274</v>
      </c>
      <c r="W169" s="6" t="s">
        <v>1087</v>
      </c>
      <c r="X169" s="6" t="s">
        <v>247</v>
      </c>
      <c r="Y169" s="6"/>
    </row>
    <row r="170" spans="1:25" x14ac:dyDescent="0.2">
      <c r="A170" s="9">
        <v>2002</v>
      </c>
      <c r="B170" s="20" t="s">
        <v>1590</v>
      </c>
      <c r="C170" s="19">
        <v>14854</v>
      </c>
      <c r="D170" s="20" t="s">
        <v>1275</v>
      </c>
      <c r="E170" s="20" t="s">
        <v>1276</v>
      </c>
      <c r="F170" s="34">
        <f t="shared" si="23"/>
        <v>2490</v>
      </c>
      <c r="G170" s="36">
        <f t="shared" si="24"/>
        <v>2490</v>
      </c>
      <c r="H170" s="20" t="s">
        <v>1278</v>
      </c>
      <c r="I170" s="20" t="s">
        <v>1279</v>
      </c>
      <c r="J170" s="20" t="s">
        <v>221</v>
      </c>
      <c r="K170" s="20"/>
      <c r="O170">
        <v>2002</v>
      </c>
      <c r="P170" s="7" t="s">
        <v>1590</v>
      </c>
      <c r="Q170" s="19">
        <v>14854</v>
      </c>
      <c r="R170" s="6" t="s">
        <v>1275</v>
      </c>
      <c r="S170" s="6" t="s">
        <v>1276</v>
      </c>
      <c r="T170" s="14" t="s">
        <v>1277</v>
      </c>
      <c r="U170" s="15"/>
      <c r="V170" s="6" t="s">
        <v>1278</v>
      </c>
      <c r="W170" s="6" t="s">
        <v>1279</v>
      </c>
      <c r="X170" s="6" t="s">
        <v>221</v>
      </c>
      <c r="Y170" s="6"/>
    </row>
    <row r="171" spans="1:25" x14ac:dyDescent="0.2">
      <c r="A171" s="9">
        <v>2002</v>
      </c>
      <c r="B171" s="20" t="s">
        <v>1591</v>
      </c>
      <c r="C171" s="19">
        <v>23246</v>
      </c>
      <c r="D171" s="20" t="s">
        <v>1280</v>
      </c>
      <c r="E171" s="20" t="s">
        <v>1281</v>
      </c>
      <c r="F171" s="34">
        <f t="shared" si="23"/>
        <v>4286</v>
      </c>
      <c r="G171" s="36">
        <f t="shared" si="24"/>
        <v>4285</v>
      </c>
      <c r="H171" s="20" t="s">
        <v>1283</v>
      </c>
      <c r="I171" s="20" t="s">
        <v>556</v>
      </c>
      <c r="J171" s="20" t="s">
        <v>380</v>
      </c>
      <c r="K171" s="20" t="s">
        <v>127</v>
      </c>
      <c r="O171">
        <v>2002</v>
      </c>
      <c r="P171" s="7" t="s">
        <v>1591</v>
      </c>
      <c r="Q171" s="19">
        <v>23246</v>
      </c>
      <c r="R171" s="6" t="s">
        <v>1280</v>
      </c>
      <c r="S171" s="6" t="s">
        <v>1281</v>
      </c>
      <c r="T171" s="14" t="s">
        <v>1282</v>
      </c>
      <c r="U171" s="15"/>
      <c r="V171" s="6" t="s">
        <v>1283</v>
      </c>
      <c r="W171" s="6" t="s">
        <v>556</v>
      </c>
      <c r="X171" s="6" t="s">
        <v>380</v>
      </c>
      <c r="Y171" s="6" t="s">
        <v>127</v>
      </c>
    </row>
    <row r="172" spans="1:25" x14ac:dyDescent="0.2">
      <c r="A172" s="9">
        <v>2002</v>
      </c>
      <c r="B172" s="20" t="s">
        <v>1592</v>
      </c>
      <c r="C172" s="19">
        <v>8223</v>
      </c>
      <c r="D172" s="20" t="s">
        <v>542</v>
      </c>
      <c r="E172" s="20" t="s">
        <v>1284</v>
      </c>
      <c r="F172" s="34">
        <f t="shared" si="23"/>
        <v>2006</v>
      </c>
      <c r="G172" s="36">
        <f t="shared" si="24"/>
        <v>2006</v>
      </c>
      <c r="H172" s="20" t="s">
        <v>1286</v>
      </c>
      <c r="I172" s="20" t="s">
        <v>143</v>
      </c>
      <c r="J172" s="20" t="s">
        <v>150</v>
      </c>
      <c r="K172" s="20" t="s">
        <v>129</v>
      </c>
      <c r="O172">
        <v>2002</v>
      </c>
      <c r="P172" s="7" t="s">
        <v>1592</v>
      </c>
      <c r="Q172" s="19">
        <v>8223</v>
      </c>
      <c r="R172" s="6" t="s">
        <v>542</v>
      </c>
      <c r="S172" s="6" t="s">
        <v>1284</v>
      </c>
      <c r="T172" s="14" t="s">
        <v>1285</v>
      </c>
      <c r="U172" s="15"/>
      <c r="V172" s="6" t="s">
        <v>1286</v>
      </c>
      <c r="W172" s="6" t="s">
        <v>143</v>
      </c>
      <c r="X172" s="6" t="s">
        <v>150</v>
      </c>
      <c r="Y172" s="6" t="s">
        <v>129</v>
      </c>
    </row>
    <row r="173" spans="1:25" x14ac:dyDescent="0.2">
      <c r="A173" s="9">
        <v>2002</v>
      </c>
      <c r="B173" s="20" t="s">
        <v>1593</v>
      </c>
      <c r="C173" s="19">
        <v>4405</v>
      </c>
      <c r="D173" s="20" t="s">
        <v>145</v>
      </c>
      <c r="E173" s="20" t="s">
        <v>545</v>
      </c>
      <c r="F173" s="34">
        <f t="shared" si="23"/>
        <v>959</v>
      </c>
      <c r="G173" s="36">
        <f t="shared" si="24"/>
        <v>959</v>
      </c>
      <c r="H173" s="20" t="s">
        <v>1288</v>
      </c>
      <c r="I173" s="20" t="s">
        <v>435</v>
      </c>
      <c r="J173" s="20" t="s">
        <v>256</v>
      </c>
      <c r="K173" s="20" t="s">
        <v>200</v>
      </c>
      <c r="O173">
        <v>2002</v>
      </c>
      <c r="P173" s="7" t="s">
        <v>1593</v>
      </c>
      <c r="Q173" s="19">
        <v>4405</v>
      </c>
      <c r="R173" s="6" t="s">
        <v>145</v>
      </c>
      <c r="S173" s="6" t="s">
        <v>545</v>
      </c>
      <c r="T173" s="14" t="s">
        <v>1287</v>
      </c>
      <c r="U173" s="15"/>
      <c r="V173" s="6" t="s">
        <v>1288</v>
      </c>
      <c r="W173" s="6" t="s">
        <v>435</v>
      </c>
      <c r="X173" s="6" t="s">
        <v>256</v>
      </c>
      <c r="Y173" s="6" t="s">
        <v>200</v>
      </c>
    </row>
    <row r="174" spans="1:25" x14ac:dyDescent="0.2">
      <c r="A174" s="9">
        <v>2002</v>
      </c>
      <c r="B174" s="20" t="s">
        <v>1594</v>
      </c>
      <c r="C174" s="19">
        <v>5161</v>
      </c>
      <c r="D174" s="20" t="s">
        <v>419</v>
      </c>
      <c r="E174" s="20" t="s">
        <v>238</v>
      </c>
      <c r="F174" s="34">
        <f t="shared" si="23"/>
        <v>1092</v>
      </c>
      <c r="G174" s="36">
        <f t="shared" si="24"/>
        <v>1092</v>
      </c>
      <c r="H174" s="20" t="s">
        <v>358</v>
      </c>
      <c r="I174" s="20" t="s">
        <v>111</v>
      </c>
      <c r="J174" s="20" t="s">
        <v>364</v>
      </c>
      <c r="K174" s="20" t="s">
        <v>127</v>
      </c>
      <c r="O174">
        <v>2002</v>
      </c>
      <c r="P174" s="7" t="s">
        <v>1594</v>
      </c>
      <c r="Q174" s="19">
        <v>5161</v>
      </c>
      <c r="R174" s="6" t="s">
        <v>419</v>
      </c>
      <c r="S174" s="6" t="s">
        <v>238</v>
      </c>
      <c r="T174" s="14" t="s">
        <v>537</v>
      </c>
      <c r="U174" s="15"/>
      <c r="V174" s="6" t="s">
        <v>358</v>
      </c>
      <c r="W174" s="6" t="s">
        <v>111</v>
      </c>
      <c r="X174" s="6" t="s">
        <v>364</v>
      </c>
      <c r="Y174" s="6" t="s">
        <v>127</v>
      </c>
    </row>
    <row r="175" spans="1:25" x14ac:dyDescent="0.2">
      <c r="A175" s="9">
        <v>2002</v>
      </c>
      <c r="B175" s="20" t="s">
        <v>1576</v>
      </c>
      <c r="C175" s="19">
        <v>20236</v>
      </c>
      <c r="D175" s="20" t="s">
        <v>329</v>
      </c>
      <c r="E175" s="20" t="s">
        <v>1289</v>
      </c>
      <c r="F175" s="34">
        <f t="shared" si="23"/>
        <v>4116</v>
      </c>
      <c r="G175" s="36">
        <f t="shared" si="24"/>
        <v>4115</v>
      </c>
      <c r="H175" s="20" t="s">
        <v>1291</v>
      </c>
      <c r="I175" s="20" t="s">
        <v>252</v>
      </c>
      <c r="J175" s="20" t="s">
        <v>87</v>
      </c>
      <c r="K175" s="20" t="s">
        <v>127</v>
      </c>
      <c r="O175">
        <v>2002</v>
      </c>
      <c r="P175" s="7" t="s">
        <v>1576</v>
      </c>
      <c r="Q175" s="19">
        <v>20236</v>
      </c>
      <c r="R175" s="6" t="s">
        <v>329</v>
      </c>
      <c r="S175" s="6" t="s">
        <v>1289</v>
      </c>
      <c r="T175" s="14" t="s">
        <v>1290</v>
      </c>
      <c r="U175" s="15"/>
      <c r="V175" s="6" t="s">
        <v>1291</v>
      </c>
      <c r="W175" s="6" t="s">
        <v>252</v>
      </c>
      <c r="X175" s="6" t="s">
        <v>87</v>
      </c>
      <c r="Y175" s="6" t="s">
        <v>127</v>
      </c>
    </row>
    <row r="176" spans="1:25" x14ac:dyDescent="0.2">
      <c r="A176" s="9">
        <v>2002</v>
      </c>
      <c r="B176" s="20" t="s">
        <v>1595</v>
      </c>
      <c r="C176" s="19">
        <v>5997</v>
      </c>
      <c r="D176" s="20" t="s">
        <v>1292</v>
      </c>
      <c r="E176" s="20" t="s">
        <v>1133</v>
      </c>
      <c r="F176" s="34">
        <f t="shared" si="23"/>
        <v>1273</v>
      </c>
      <c r="G176" s="36">
        <f t="shared" si="24"/>
        <v>1272</v>
      </c>
      <c r="H176" s="20" t="s">
        <v>1294</v>
      </c>
      <c r="I176" s="20" t="s">
        <v>517</v>
      </c>
      <c r="J176" s="20" t="s">
        <v>1308</v>
      </c>
      <c r="K176" s="20" t="s">
        <v>259</v>
      </c>
      <c r="O176">
        <v>2002</v>
      </c>
      <c r="P176" s="7" t="s">
        <v>1595</v>
      </c>
      <c r="Q176" s="19">
        <v>5997</v>
      </c>
      <c r="R176" s="6" t="s">
        <v>1292</v>
      </c>
      <c r="S176" s="6" t="s">
        <v>1133</v>
      </c>
      <c r="T176" s="14" t="s">
        <v>1293</v>
      </c>
      <c r="U176" s="15"/>
      <c r="V176" s="6" t="s">
        <v>1294</v>
      </c>
      <c r="W176" s="6" t="s">
        <v>517</v>
      </c>
      <c r="X176" s="6" t="s">
        <v>1308</v>
      </c>
      <c r="Y176" s="6" t="s">
        <v>259</v>
      </c>
    </row>
    <row r="177" spans="1:25" x14ac:dyDescent="0.2">
      <c r="A177" s="9">
        <v>2002</v>
      </c>
      <c r="B177" s="20" t="s">
        <v>1572</v>
      </c>
      <c r="C177" s="19">
        <v>11830</v>
      </c>
      <c r="D177" s="20" t="s">
        <v>524</v>
      </c>
      <c r="E177" s="20" t="s">
        <v>522</v>
      </c>
      <c r="F177" s="34">
        <f t="shared" si="23"/>
        <v>2641</v>
      </c>
      <c r="G177" s="36">
        <f t="shared" si="24"/>
        <v>2641</v>
      </c>
      <c r="H177" s="20" t="s">
        <v>541</v>
      </c>
      <c r="I177" s="20" t="s">
        <v>360</v>
      </c>
      <c r="J177" s="20" t="s">
        <v>76</v>
      </c>
      <c r="K177" s="20"/>
      <c r="O177">
        <v>2002</v>
      </c>
      <c r="P177" s="7" t="s">
        <v>1572</v>
      </c>
      <c r="Q177" s="19">
        <v>11830</v>
      </c>
      <c r="R177" s="6" t="s">
        <v>524</v>
      </c>
      <c r="S177" s="6" t="s">
        <v>522</v>
      </c>
      <c r="T177" s="14" t="s">
        <v>1295</v>
      </c>
      <c r="U177" s="15"/>
      <c r="V177" s="6" t="s">
        <v>541</v>
      </c>
      <c r="W177" s="6" t="s">
        <v>360</v>
      </c>
      <c r="X177" s="6" t="s">
        <v>76</v>
      </c>
      <c r="Y177" s="6"/>
    </row>
    <row r="178" spans="1:25" x14ac:dyDescent="0.2">
      <c r="A178" s="9">
        <v>2002</v>
      </c>
      <c r="B178" s="20" t="s">
        <v>1599</v>
      </c>
      <c r="C178" s="19">
        <v>11787</v>
      </c>
      <c r="D178" s="20" t="s">
        <v>1296</v>
      </c>
      <c r="E178" s="20" t="s">
        <v>1297</v>
      </c>
      <c r="F178" s="34">
        <f t="shared" si="23"/>
        <v>2040</v>
      </c>
      <c r="G178" s="36">
        <f t="shared" si="24"/>
        <v>2039</v>
      </c>
      <c r="H178" s="20" t="s">
        <v>1299</v>
      </c>
      <c r="I178" s="20" t="s">
        <v>578</v>
      </c>
      <c r="J178" s="20" t="s">
        <v>561</v>
      </c>
      <c r="K178" s="20" t="s">
        <v>128</v>
      </c>
      <c r="O178">
        <v>2002</v>
      </c>
      <c r="P178" s="7" t="s">
        <v>1599</v>
      </c>
      <c r="Q178" s="19">
        <v>11787</v>
      </c>
      <c r="R178" s="6" t="s">
        <v>1296</v>
      </c>
      <c r="S178" s="6" t="s">
        <v>1297</v>
      </c>
      <c r="T178" s="14" t="s">
        <v>1298</v>
      </c>
      <c r="U178" s="15"/>
      <c r="V178" s="6" t="s">
        <v>1299</v>
      </c>
      <c r="W178" s="6" t="s">
        <v>578</v>
      </c>
      <c r="X178" s="6" t="s">
        <v>561</v>
      </c>
      <c r="Y178" s="6" t="s">
        <v>128</v>
      </c>
    </row>
    <row r="179" spans="1:25" x14ac:dyDescent="0.2">
      <c r="A179" s="9">
        <v>2002</v>
      </c>
      <c r="B179" s="20" t="s">
        <v>1600</v>
      </c>
      <c r="C179" s="19">
        <v>6575</v>
      </c>
      <c r="D179" s="20" t="s">
        <v>1300</v>
      </c>
      <c r="E179" s="20" t="s">
        <v>1301</v>
      </c>
      <c r="F179" s="34">
        <f t="shared" si="23"/>
        <v>1144</v>
      </c>
      <c r="G179" s="36">
        <f t="shared" si="24"/>
        <v>1143</v>
      </c>
      <c r="H179" s="20" t="s">
        <v>108</v>
      </c>
      <c r="I179" s="20" t="s">
        <v>380</v>
      </c>
      <c r="J179" s="20" t="s">
        <v>164</v>
      </c>
      <c r="K179" s="20" t="s">
        <v>127</v>
      </c>
      <c r="O179">
        <v>2002</v>
      </c>
      <c r="P179" s="7" t="s">
        <v>1600</v>
      </c>
      <c r="Q179" s="19">
        <v>6575</v>
      </c>
      <c r="R179" s="6" t="s">
        <v>1300</v>
      </c>
      <c r="S179" s="6" t="s">
        <v>1301</v>
      </c>
      <c r="T179" s="14" t="s">
        <v>1302</v>
      </c>
      <c r="U179" s="15"/>
      <c r="V179" s="6" t="s">
        <v>108</v>
      </c>
      <c r="W179" s="6" t="s">
        <v>380</v>
      </c>
      <c r="X179" s="6" t="s">
        <v>164</v>
      </c>
      <c r="Y179" s="6" t="s">
        <v>127</v>
      </c>
    </row>
    <row r="180" spans="1:25" x14ac:dyDescent="0.2">
      <c r="A180" s="9">
        <v>2002</v>
      </c>
      <c r="B180" s="20" t="s">
        <v>1601</v>
      </c>
      <c r="C180" s="19">
        <v>1821</v>
      </c>
      <c r="D180" s="20" t="s">
        <v>96</v>
      </c>
      <c r="E180" s="20" t="s">
        <v>321</v>
      </c>
      <c r="F180" s="34">
        <f t="shared" si="23"/>
        <v>387</v>
      </c>
      <c r="G180" s="36">
        <f t="shared" si="24"/>
        <v>386</v>
      </c>
      <c r="H180" s="20" t="s">
        <v>1126</v>
      </c>
      <c r="I180" s="20" t="s">
        <v>342</v>
      </c>
      <c r="J180" s="20" t="s">
        <v>219</v>
      </c>
      <c r="K180" s="20"/>
      <c r="O180">
        <v>2002</v>
      </c>
      <c r="P180" s="7" t="s">
        <v>1601</v>
      </c>
      <c r="Q180" s="19">
        <v>1821</v>
      </c>
      <c r="R180" s="6" t="s">
        <v>96</v>
      </c>
      <c r="S180" s="6" t="s">
        <v>321</v>
      </c>
      <c r="T180" s="14" t="s">
        <v>241</v>
      </c>
      <c r="U180" s="15"/>
      <c r="V180" s="6" t="s">
        <v>1126</v>
      </c>
      <c r="W180" s="6" t="s">
        <v>342</v>
      </c>
      <c r="X180" s="6" t="s">
        <v>219</v>
      </c>
      <c r="Y180" s="6"/>
    </row>
    <row r="181" spans="1:25" x14ac:dyDescent="0.2">
      <c r="A181" s="9">
        <v>2002</v>
      </c>
      <c r="B181" s="20" t="s">
        <v>1602</v>
      </c>
      <c r="C181" s="19">
        <v>1485</v>
      </c>
      <c r="D181" s="20" t="s">
        <v>518</v>
      </c>
      <c r="E181" s="20" t="s">
        <v>231</v>
      </c>
      <c r="F181" s="34">
        <f t="shared" si="23"/>
        <v>311</v>
      </c>
      <c r="G181" s="36">
        <f t="shared" si="24"/>
        <v>310</v>
      </c>
      <c r="H181" s="20" t="s">
        <v>415</v>
      </c>
      <c r="I181" s="20" t="s">
        <v>217</v>
      </c>
      <c r="J181" s="20" t="s">
        <v>210</v>
      </c>
      <c r="K181" s="20"/>
      <c r="O181">
        <v>2002</v>
      </c>
      <c r="P181" s="7" t="s">
        <v>1602</v>
      </c>
      <c r="Q181" s="19">
        <v>1485</v>
      </c>
      <c r="R181" s="6" t="s">
        <v>518</v>
      </c>
      <c r="S181" s="6" t="s">
        <v>231</v>
      </c>
      <c r="T181" s="14" t="s">
        <v>566</v>
      </c>
      <c r="U181" s="15"/>
      <c r="V181" s="6" t="s">
        <v>415</v>
      </c>
      <c r="W181" s="6" t="s">
        <v>217</v>
      </c>
      <c r="X181" s="6" t="s">
        <v>210</v>
      </c>
      <c r="Y181" s="6"/>
    </row>
    <row r="182" spans="1:25" x14ac:dyDescent="0.2">
      <c r="A182" s="9">
        <v>2002</v>
      </c>
      <c r="B182" s="20" t="s">
        <v>1603</v>
      </c>
      <c r="C182" s="19">
        <v>6609</v>
      </c>
      <c r="D182" s="20" t="s">
        <v>1303</v>
      </c>
      <c r="E182" s="20" t="s">
        <v>1304</v>
      </c>
      <c r="F182" s="34">
        <f t="shared" si="23"/>
        <v>1289</v>
      </c>
      <c r="G182" s="36">
        <f t="shared" si="24"/>
        <v>1289</v>
      </c>
      <c r="H182" s="20" t="s">
        <v>1306</v>
      </c>
      <c r="I182" s="20" t="s">
        <v>516</v>
      </c>
      <c r="J182" s="20" t="s">
        <v>360</v>
      </c>
      <c r="K182" s="20"/>
      <c r="O182">
        <v>2002</v>
      </c>
      <c r="P182" s="7" t="s">
        <v>1603</v>
      </c>
      <c r="Q182" s="19">
        <v>6609</v>
      </c>
      <c r="R182" s="6" t="s">
        <v>1303</v>
      </c>
      <c r="S182" s="6" t="s">
        <v>1304</v>
      </c>
      <c r="T182" s="14" t="s">
        <v>1305</v>
      </c>
      <c r="U182" s="15"/>
      <c r="V182" s="6" t="s">
        <v>1306</v>
      </c>
      <c r="W182" s="6" t="s">
        <v>516</v>
      </c>
      <c r="X182" s="6" t="s">
        <v>360</v>
      </c>
      <c r="Y182" s="6"/>
    </row>
    <row r="183" spans="1:25" x14ac:dyDescent="0.2">
      <c r="A183" s="9">
        <v>2001</v>
      </c>
      <c r="B183" s="20" t="s">
        <v>1574</v>
      </c>
      <c r="C183" s="19">
        <v>6649</v>
      </c>
      <c r="D183" s="20" t="s">
        <v>1309</v>
      </c>
      <c r="E183" s="20" t="s">
        <v>1310</v>
      </c>
      <c r="F183" s="34">
        <f t="shared" si="23"/>
        <v>1290</v>
      </c>
      <c r="G183" s="36">
        <f t="shared" si="24"/>
        <v>1290</v>
      </c>
      <c r="H183" s="20" t="s">
        <v>1286</v>
      </c>
      <c r="I183" s="20" t="s">
        <v>74</v>
      </c>
      <c r="J183" s="20" t="s">
        <v>262</v>
      </c>
      <c r="K183" s="20" t="s">
        <v>132</v>
      </c>
      <c r="O183">
        <v>2001</v>
      </c>
      <c r="P183" s="5" t="s">
        <v>1574</v>
      </c>
      <c r="Q183" s="19">
        <v>6649</v>
      </c>
      <c r="R183" s="6" t="s">
        <v>1309</v>
      </c>
      <c r="S183" s="6" t="s">
        <v>1310</v>
      </c>
      <c r="T183" s="14" t="s">
        <v>1311</v>
      </c>
      <c r="U183" s="15"/>
      <c r="V183" s="6" t="s">
        <v>1286</v>
      </c>
      <c r="W183" s="6" t="s">
        <v>74</v>
      </c>
      <c r="X183" s="6" t="s">
        <v>262</v>
      </c>
      <c r="Y183" s="6" t="s">
        <v>132</v>
      </c>
    </row>
    <row r="184" spans="1:25" x14ac:dyDescent="0.2">
      <c r="A184" s="9">
        <v>2001</v>
      </c>
      <c r="B184" s="20" t="s">
        <v>1577</v>
      </c>
      <c r="C184" s="19">
        <v>4515</v>
      </c>
      <c r="D184" s="20" t="s">
        <v>230</v>
      </c>
      <c r="E184" s="20" t="s">
        <v>1312</v>
      </c>
      <c r="F184" s="34">
        <f t="shared" si="23"/>
        <v>792</v>
      </c>
      <c r="G184" s="36">
        <f t="shared" si="24"/>
        <v>792</v>
      </c>
      <c r="H184" s="20" t="s">
        <v>1313</v>
      </c>
      <c r="I184" s="20" t="s">
        <v>514</v>
      </c>
      <c r="J184" s="20" t="s">
        <v>197</v>
      </c>
      <c r="K184" s="20" t="s">
        <v>77</v>
      </c>
      <c r="O184">
        <v>2001</v>
      </c>
      <c r="P184" s="5" t="s">
        <v>1577</v>
      </c>
      <c r="Q184" s="19">
        <v>4515</v>
      </c>
      <c r="R184" s="6" t="s">
        <v>230</v>
      </c>
      <c r="S184" s="6" t="s">
        <v>1312</v>
      </c>
      <c r="T184" s="14" t="s">
        <v>163</v>
      </c>
      <c r="U184" s="15"/>
      <c r="V184" s="6" t="s">
        <v>1313</v>
      </c>
      <c r="W184" s="6" t="s">
        <v>514</v>
      </c>
      <c r="X184" s="6" t="s">
        <v>197</v>
      </c>
      <c r="Y184" s="6" t="s">
        <v>77</v>
      </c>
    </row>
    <row r="185" spans="1:25" x14ac:dyDescent="0.2">
      <c r="A185" s="9">
        <v>2001</v>
      </c>
      <c r="B185" s="20" t="s">
        <v>1571</v>
      </c>
      <c r="C185" s="19">
        <v>3565</v>
      </c>
      <c r="D185" s="20" t="s">
        <v>1314</v>
      </c>
      <c r="E185" s="20" t="s">
        <v>112</v>
      </c>
      <c r="F185" s="34">
        <f t="shared" si="23"/>
        <v>701</v>
      </c>
      <c r="G185" s="36">
        <f t="shared" si="24"/>
        <v>700</v>
      </c>
      <c r="H185" s="20" t="s">
        <v>103</v>
      </c>
      <c r="I185" s="20" t="s">
        <v>367</v>
      </c>
      <c r="J185" s="20" t="s">
        <v>374</v>
      </c>
      <c r="K185" s="20" t="s">
        <v>78</v>
      </c>
      <c r="O185">
        <v>2001</v>
      </c>
      <c r="P185" s="5" t="s">
        <v>1571</v>
      </c>
      <c r="Q185" s="19">
        <v>3565</v>
      </c>
      <c r="R185" s="6" t="s">
        <v>1314</v>
      </c>
      <c r="S185" s="6" t="s">
        <v>112</v>
      </c>
      <c r="T185" s="14" t="s">
        <v>115</v>
      </c>
      <c r="U185" s="15"/>
      <c r="V185" s="6" t="s">
        <v>103</v>
      </c>
      <c r="W185" s="6" t="s">
        <v>367</v>
      </c>
      <c r="X185" s="6" t="s">
        <v>374</v>
      </c>
      <c r="Y185" s="6" t="s">
        <v>78</v>
      </c>
    </row>
    <row r="186" spans="1:25" x14ac:dyDescent="0.2">
      <c r="A186" s="9">
        <v>2001</v>
      </c>
      <c r="B186" s="20" t="s">
        <v>1594</v>
      </c>
      <c r="C186" s="19">
        <v>5804</v>
      </c>
      <c r="D186" s="20" t="s">
        <v>1315</v>
      </c>
      <c r="E186" s="20" t="s">
        <v>1316</v>
      </c>
      <c r="F186" s="34">
        <f t="shared" si="23"/>
        <v>1127</v>
      </c>
      <c r="G186" s="36">
        <f t="shared" si="24"/>
        <v>1126</v>
      </c>
      <c r="H186" s="20" t="s">
        <v>547</v>
      </c>
      <c r="I186" s="20" t="s">
        <v>111</v>
      </c>
      <c r="J186" s="20" t="s">
        <v>113</v>
      </c>
      <c r="K186" s="20" t="s">
        <v>251</v>
      </c>
      <c r="O186">
        <v>2001</v>
      </c>
      <c r="P186" s="5" t="s">
        <v>1594</v>
      </c>
      <c r="Q186" s="19">
        <v>5804</v>
      </c>
      <c r="R186" s="6" t="s">
        <v>1315</v>
      </c>
      <c r="S186" s="6" t="s">
        <v>1316</v>
      </c>
      <c r="T186" s="14" t="s">
        <v>1317</v>
      </c>
      <c r="U186" s="15"/>
      <c r="V186" s="6" t="s">
        <v>547</v>
      </c>
      <c r="W186" s="6" t="s">
        <v>111</v>
      </c>
      <c r="X186" s="6" t="s">
        <v>113</v>
      </c>
      <c r="Y186" s="6" t="s">
        <v>251</v>
      </c>
    </row>
    <row r="187" spans="1:25" x14ac:dyDescent="0.2">
      <c r="A187" s="9">
        <v>2001</v>
      </c>
      <c r="B187" s="20" t="s">
        <v>1578</v>
      </c>
      <c r="C187" s="20" t="s">
        <v>386</v>
      </c>
      <c r="D187" s="20" t="s">
        <v>1318</v>
      </c>
      <c r="E187" s="20" t="s">
        <v>1319</v>
      </c>
      <c r="F187" s="34">
        <f t="shared" si="23"/>
        <v>3462</v>
      </c>
      <c r="G187" s="36">
        <f t="shared" si="24"/>
        <v>3461</v>
      </c>
      <c r="H187" s="20" t="s">
        <v>1321</v>
      </c>
      <c r="I187" s="20" t="s">
        <v>1322</v>
      </c>
      <c r="J187" s="20" t="s">
        <v>1268</v>
      </c>
      <c r="K187" s="20" t="s">
        <v>251</v>
      </c>
      <c r="O187">
        <v>2001</v>
      </c>
      <c r="P187" s="5" t="s">
        <v>1578</v>
      </c>
      <c r="Q187" s="20" t="s">
        <v>386</v>
      </c>
      <c r="R187" s="6" t="s">
        <v>1318</v>
      </c>
      <c r="S187" s="6" t="s">
        <v>1319</v>
      </c>
      <c r="T187" s="14" t="s">
        <v>1320</v>
      </c>
      <c r="U187" s="15"/>
      <c r="V187" s="6" t="s">
        <v>1321</v>
      </c>
      <c r="W187" s="6" t="s">
        <v>1322</v>
      </c>
      <c r="X187" s="6" t="s">
        <v>1268</v>
      </c>
      <c r="Y187" s="6" t="s">
        <v>251</v>
      </c>
    </row>
    <row r="188" spans="1:25" x14ac:dyDescent="0.2">
      <c r="A188" s="9">
        <v>2001</v>
      </c>
      <c r="B188" s="20" t="s">
        <v>1579</v>
      </c>
      <c r="C188" s="19">
        <v>16758</v>
      </c>
      <c r="D188" s="20" t="s">
        <v>1323</v>
      </c>
      <c r="E188" s="20" t="s">
        <v>560</v>
      </c>
      <c r="F188" s="34">
        <f t="shared" si="23"/>
        <v>2858</v>
      </c>
      <c r="G188" s="36">
        <f t="shared" si="24"/>
        <v>2858</v>
      </c>
      <c r="H188" s="20" t="s">
        <v>204</v>
      </c>
      <c r="I188" s="20" t="s">
        <v>83</v>
      </c>
      <c r="J188" s="20" t="s">
        <v>1389</v>
      </c>
      <c r="K188" s="20" t="s">
        <v>131</v>
      </c>
      <c r="O188">
        <v>2001</v>
      </c>
      <c r="P188" s="5" t="s">
        <v>1579</v>
      </c>
      <c r="Q188" s="19">
        <v>16758</v>
      </c>
      <c r="R188" s="6" t="s">
        <v>1323</v>
      </c>
      <c r="S188" s="6" t="s">
        <v>560</v>
      </c>
      <c r="T188" s="14" t="s">
        <v>139</v>
      </c>
      <c r="U188" s="15"/>
      <c r="V188" s="6" t="s">
        <v>204</v>
      </c>
      <c r="W188" s="6" t="s">
        <v>83</v>
      </c>
      <c r="X188" s="6" t="s">
        <v>1389</v>
      </c>
      <c r="Y188" s="6" t="s">
        <v>131</v>
      </c>
    </row>
    <row r="189" spans="1:25" x14ac:dyDescent="0.2">
      <c r="A189" s="9">
        <v>2001</v>
      </c>
      <c r="B189" s="20" t="s">
        <v>1573</v>
      </c>
      <c r="C189" s="19">
        <v>14610</v>
      </c>
      <c r="D189" s="20" t="s">
        <v>1324</v>
      </c>
      <c r="E189" s="20" t="s">
        <v>1325</v>
      </c>
      <c r="F189" s="34">
        <f t="shared" si="23"/>
        <v>2223</v>
      </c>
      <c r="G189" s="36">
        <f t="shared" si="24"/>
        <v>2222</v>
      </c>
      <c r="H189" s="20" t="s">
        <v>1127</v>
      </c>
      <c r="I189" s="20" t="s">
        <v>196</v>
      </c>
      <c r="J189" s="20" t="s">
        <v>213</v>
      </c>
      <c r="K189" s="20"/>
      <c r="O189">
        <v>2001</v>
      </c>
      <c r="P189" s="5" t="s">
        <v>1573</v>
      </c>
      <c r="Q189" s="19">
        <v>14610</v>
      </c>
      <c r="R189" s="6" t="s">
        <v>1324</v>
      </c>
      <c r="S189" s="6" t="s">
        <v>1325</v>
      </c>
      <c r="T189" s="14" t="s">
        <v>1326</v>
      </c>
      <c r="U189" s="15"/>
      <c r="V189" s="6" t="s">
        <v>1127</v>
      </c>
      <c r="W189" s="6" t="s">
        <v>196</v>
      </c>
      <c r="X189" s="6" t="s">
        <v>213</v>
      </c>
      <c r="Y189" s="6"/>
    </row>
    <row r="190" spans="1:25" x14ac:dyDescent="0.2">
      <c r="A190" s="9">
        <v>2001</v>
      </c>
      <c r="B190" s="20" t="s">
        <v>1580</v>
      </c>
      <c r="C190" s="19">
        <v>16177</v>
      </c>
      <c r="D190" s="20" t="s">
        <v>1327</v>
      </c>
      <c r="E190" s="20" t="s">
        <v>408</v>
      </c>
      <c r="F190" s="34">
        <f t="shared" si="23"/>
        <v>3296</v>
      </c>
      <c r="G190" s="36">
        <f t="shared" si="24"/>
        <v>3296</v>
      </c>
      <c r="H190" s="20" t="s">
        <v>544</v>
      </c>
      <c r="I190" s="20" t="s">
        <v>201</v>
      </c>
      <c r="J190" s="20" t="s">
        <v>232</v>
      </c>
      <c r="K190" s="20"/>
      <c r="O190">
        <v>2001</v>
      </c>
      <c r="P190" s="5" t="s">
        <v>1580</v>
      </c>
      <c r="Q190" s="19">
        <v>16177</v>
      </c>
      <c r="R190" s="6" t="s">
        <v>1327</v>
      </c>
      <c r="S190" s="6" t="s">
        <v>408</v>
      </c>
      <c r="T190" s="14" t="s">
        <v>1328</v>
      </c>
      <c r="U190" s="15"/>
      <c r="V190" s="6" t="s">
        <v>544</v>
      </c>
      <c r="W190" s="6" t="s">
        <v>201</v>
      </c>
      <c r="X190" s="6" t="s">
        <v>232</v>
      </c>
      <c r="Y190" s="6"/>
    </row>
    <row r="191" spans="1:25" x14ac:dyDescent="0.2">
      <c r="A191" s="9">
        <v>2001</v>
      </c>
      <c r="B191" s="20" t="s">
        <v>1575</v>
      </c>
      <c r="C191" s="19">
        <v>10095</v>
      </c>
      <c r="D191" s="20" t="s">
        <v>1329</v>
      </c>
      <c r="E191" s="20" t="s">
        <v>1330</v>
      </c>
      <c r="F191" s="34">
        <f t="shared" si="23"/>
        <v>1859</v>
      </c>
      <c r="G191" s="36">
        <f t="shared" si="24"/>
        <v>1859</v>
      </c>
      <c r="H191" s="20" t="s">
        <v>1331</v>
      </c>
      <c r="I191" s="20" t="s">
        <v>88</v>
      </c>
      <c r="J191" s="20" t="s">
        <v>126</v>
      </c>
      <c r="K191" s="20" t="s">
        <v>129</v>
      </c>
      <c r="O191">
        <v>2001</v>
      </c>
      <c r="P191" s="5" t="s">
        <v>1575</v>
      </c>
      <c r="Q191" s="19">
        <v>10095</v>
      </c>
      <c r="R191" s="6" t="s">
        <v>1329</v>
      </c>
      <c r="S191" s="6" t="s">
        <v>1330</v>
      </c>
      <c r="T191" s="14" t="s">
        <v>310</v>
      </c>
      <c r="U191" s="15"/>
      <c r="V191" s="6" t="s">
        <v>1331</v>
      </c>
      <c r="W191" s="6" t="s">
        <v>88</v>
      </c>
      <c r="X191" s="6" t="s">
        <v>126</v>
      </c>
      <c r="Y191" s="6" t="s">
        <v>129</v>
      </c>
    </row>
    <row r="192" spans="1:25" x14ac:dyDescent="0.2">
      <c r="A192" s="9">
        <v>2001</v>
      </c>
      <c r="B192" s="20" t="s">
        <v>1581</v>
      </c>
      <c r="C192" s="19">
        <v>15103</v>
      </c>
      <c r="D192" s="20" t="s">
        <v>1332</v>
      </c>
      <c r="E192" s="20" t="s">
        <v>1333</v>
      </c>
      <c r="F192" s="34">
        <f t="shared" si="23"/>
        <v>2667</v>
      </c>
      <c r="G192" s="36">
        <f t="shared" si="24"/>
        <v>2666</v>
      </c>
      <c r="H192" s="20" t="s">
        <v>1334</v>
      </c>
      <c r="I192" s="20" t="s">
        <v>117</v>
      </c>
      <c r="J192" s="20" t="s">
        <v>362</v>
      </c>
      <c r="K192" s="20"/>
      <c r="O192">
        <v>2001</v>
      </c>
      <c r="P192" s="5" t="s">
        <v>1581</v>
      </c>
      <c r="Q192" s="19">
        <v>15103</v>
      </c>
      <c r="R192" s="6" t="s">
        <v>1332</v>
      </c>
      <c r="S192" s="6" t="s">
        <v>1333</v>
      </c>
      <c r="T192" s="14" t="s">
        <v>563</v>
      </c>
      <c r="U192" s="15"/>
      <c r="V192" s="6" t="s">
        <v>1334</v>
      </c>
      <c r="W192" s="6" t="s">
        <v>117</v>
      </c>
      <c r="X192" s="6" t="s">
        <v>362</v>
      </c>
      <c r="Y192" s="6"/>
    </row>
    <row r="193" spans="1:25" x14ac:dyDescent="0.2">
      <c r="A193" s="9">
        <v>2001</v>
      </c>
      <c r="B193" s="20" t="s">
        <v>1582</v>
      </c>
      <c r="C193" s="19">
        <v>20980</v>
      </c>
      <c r="D193" s="20" t="s">
        <v>1335</v>
      </c>
      <c r="E193" s="20" t="s">
        <v>1336</v>
      </c>
      <c r="F193" s="34">
        <f t="shared" si="23"/>
        <v>3136</v>
      </c>
      <c r="G193" s="36">
        <f t="shared" si="24"/>
        <v>3136</v>
      </c>
      <c r="H193" s="20" t="s">
        <v>1338</v>
      </c>
      <c r="I193" s="20" t="s">
        <v>1339</v>
      </c>
      <c r="J193" s="20" t="s">
        <v>1390</v>
      </c>
      <c r="K193" s="20" t="s">
        <v>228</v>
      </c>
      <c r="O193">
        <v>2001</v>
      </c>
      <c r="P193" s="5" t="s">
        <v>1582</v>
      </c>
      <c r="Q193" s="19">
        <v>20980</v>
      </c>
      <c r="R193" s="6" t="s">
        <v>1335</v>
      </c>
      <c r="S193" s="6" t="s">
        <v>1336</v>
      </c>
      <c r="T193" s="14" t="s">
        <v>1337</v>
      </c>
      <c r="U193" s="15"/>
      <c r="V193" s="6" t="s">
        <v>1338</v>
      </c>
      <c r="W193" s="6" t="s">
        <v>1339</v>
      </c>
      <c r="X193" s="6" t="s">
        <v>1390</v>
      </c>
      <c r="Y193" s="6" t="s">
        <v>228</v>
      </c>
    </row>
    <row r="194" spans="1:25" x14ac:dyDescent="0.2">
      <c r="A194" s="9">
        <v>2001</v>
      </c>
      <c r="B194" s="20" t="s">
        <v>1584</v>
      </c>
      <c r="C194" s="19">
        <v>15217</v>
      </c>
      <c r="D194" s="20" t="s">
        <v>1340</v>
      </c>
      <c r="E194" s="20" t="s">
        <v>385</v>
      </c>
      <c r="F194" s="34">
        <f t="shared" si="23"/>
        <v>2286</v>
      </c>
      <c r="G194" s="36">
        <f t="shared" si="24"/>
        <v>2286</v>
      </c>
      <c r="H194" s="20" t="s">
        <v>1204</v>
      </c>
      <c r="I194" s="20" t="s">
        <v>99</v>
      </c>
      <c r="J194" s="20" t="s">
        <v>1095</v>
      </c>
      <c r="K194" s="20"/>
      <c r="O194">
        <v>2001</v>
      </c>
      <c r="P194" s="5" t="s">
        <v>1584</v>
      </c>
      <c r="Q194" s="19">
        <v>15217</v>
      </c>
      <c r="R194" s="6" t="s">
        <v>1340</v>
      </c>
      <c r="S194" s="6" t="s">
        <v>385</v>
      </c>
      <c r="T194" s="14" t="s">
        <v>1341</v>
      </c>
      <c r="U194" s="15"/>
      <c r="V194" s="6" t="s">
        <v>1204</v>
      </c>
      <c r="W194" s="6" t="s">
        <v>99</v>
      </c>
      <c r="X194" s="6" t="s">
        <v>1095</v>
      </c>
      <c r="Y194" s="6"/>
    </row>
    <row r="195" spans="1:25" x14ac:dyDescent="0.2">
      <c r="A195" s="9">
        <v>2001</v>
      </c>
      <c r="B195" s="20" t="s">
        <v>1585</v>
      </c>
      <c r="C195" s="19">
        <v>10113</v>
      </c>
      <c r="D195" s="20" t="s">
        <v>1342</v>
      </c>
      <c r="E195" s="20" t="s">
        <v>1343</v>
      </c>
      <c r="F195" s="34">
        <f t="shared" si="23"/>
        <v>1856</v>
      </c>
      <c r="G195" s="36">
        <f t="shared" si="24"/>
        <v>1856</v>
      </c>
      <c r="H195" s="20" t="s">
        <v>534</v>
      </c>
      <c r="I195" s="20" t="s">
        <v>1345</v>
      </c>
      <c r="J195" s="20" t="s">
        <v>150</v>
      </c>
      <c r="K195" s="20" t="s">
        <v>227</v>
      </c>
      <c r="O195">
        <v>2001</v>
      </c>
      <c r="P195" s="5" t="s">
        <v>1585</v>
      </c>
      <c r="Q195" s="19">
        <v>10113</v>
      </c>
      <c r="R195" s="6" t="s">
        <v>1342</v>
      </c>
      <c r="S195" s="6" t="s">
        <v>1343</v>
      </c>
      <c r="T195" s="14" t="s">
        <v>1344</v>
      </c>
      <c r="U195" s="15"/>
      <c r="V195" s="6" t="s">
        <v>534</v>
      </c>
      <c r="W195" s="6" t="s">
        <v>1345</v>
      </c>
      <c r="X195" s="6" t="s">
        <v>150</v>
      </c>
      <c r="Y195" s="6" t="s">
        <v>227</v>
      </c>
    </row>
    <row r="196" spans="1:25" x14ac:dyDescent="0.2">
      <c r="A196" s="9">
        <v>2001</v>
      </c>
      <c r="B196" s="20" t="s">
        <v>1583</v>
      </c>
      <c r="C196" s="19">
        <v>19861</v>
      </c>
      <c r="D196" s="20" t="s">
        <v>1346</v>
      </c>
      <c r="E196" s="20" t="s">
        <v>244</v>
      </c>
      <c r="F196" s="34">
        <f t="shared" si="23"/>
        <v>3597</v>
      </c>
      <c r="G196" s="36">
        <f t="shared" si="24"/>
        <v>3597</v>
      </c>
      <c r="H196" s="20" t="s">
        <v>1348</v>
      </c>
      <c r="I196" s="20" t="s">
        <v>170</v>
      </c>
      <c r="J196" s="20" t="s">
        <v>1391</v>
      </c>
      <c r="K196" s="20" t="s">
        <v>104</v>
      </c>
      <c r="O196">
        <v>2001</v>
      </c>
      <c r="P196" s="5" t="s">
        <v>1583</v>
      </c>
      <c r="Q196" s="19">
        <v>19861</v>
      </c>
      <c r="R196" s="6" t="s">
        <v>1346</v>
      </c>
      <c r="S196" s="6" t="s">
        <v>244</v>
      </c>
      <c r="T196" s="14" t="s">
        <v>1347</v>
      </c>
      <c r="U196" s="15"/>
      <c r="V196" s="6" t="s">
        <v>1348</v>
      </c>
      <c r="W196" s="6" t="s">
        <v>170</v>
      </c>
      <c r="X196" s="6" t="s">
        <v>1391</v>
      </c>
      <c r="Y196" s="6" t="s">
        <v>104</v>
      </c>
    </row>
    <row r="197" spans="1:25" x14ac:dyDescent="0.2">
      <c r="A197" s="9">
        <v>2001</v>
      </c>
      <c r="B197" s="20" t="s">
        <v>1586</v>
      </c>
      <c r="C197" s="19">
        <v>12432</v>
      </c>
      <c r="D197" s="20" t="s">
        <v>1349</v>
      </c>
      <c r="E197" s="20" t="s">
        <v>1350</v>
      </c>
      <c r="F197" s="34">
        <f t="shared" si="23"/>
        <v>1755</v>
      </c>
      <c r="G197" s="36">
        <f t="shared" si="24"/>
        <v>1755</v>
      </c>
      <c r="H197" s="20" t="s">
        <v>533</v>
      </c>
      <c r="I197" s="20" t="s">
        <v>517</v>
      </c>
      <c r="J197" s="20" t="s">
        <v>313</v>
      </c>
      <c r="K197" s="20" t="s">
        <v>169</v>
      </c>
      <c r="O197">
        <v>2001</v>
      </c>
      <c r="P197" s="5" t="s">
        <v>1586</v>
      </c>
      <c r="Q197" s="19">
        <v>12432</v>
      </c>
      <c r="R197" s="6" t="s">
        <v>1349</v>
      </c>
      <c r="S197" s="6" t="s">
        <v>1350</v>
      </c>
      <c r="T197" s="14" t="s">
        <v>1351</v>
      </c>
      <c r="U197" s="15"/>
      <c r="V197" s="6" t="s">
        <v>533</v>
      </c>
      <c r="W197" s="6" t="s">
        <v>517</v>
      </c>
      <c r="X197" s="6" t="s">
        <v>313</v>
      </c>
      <c r="Y197" s="6" t="s">
        <v>169</v>
      </c>
    </row>
    <row r="198" spans="1:25" x14ac:dyDescent="0.2">
      <c r="A198" s="9">
        <v>2001</v>
      </c>
      <c r="B198" s="20" t="s">
        <v>1587</v>
      </c>
      <c r="C198" s="19">
        <v>25286</v>
      </c>
      <c r="D198" s="20" t="s">
        <v>1352</v>
      </c>
      <c r="E198" s="20" t="s">
        <v>1353</v>
      </c>
      <c r="F198" s="34">
        <f t="shared" si="23"/>
        <v>3861</v>
      </c>
      <c r="G198" s="36">
        <f t="shared" si="24"/>
        <v>3860</v>
      </c>
      <c r="H198" s="20" t="s">
        <v>429</v>
      </c>
      <c r="I198" s="20" t="s">
        <v>215</v>
      </c>
      <c r="J198" s="20" t="s">
        <v>103</v>
      </c>
      <c r="K198" s="20"/>
      <c r="O198">
        <v>2001</v>
      </c>
      <c r="P198" s="5" t="s">
        <v>1587</v>
      </c>
      <c r="Q198" s="19">
        <v>25286</v>
      </c>
      <c r="R198" s="6" t="s">
        <v>1352</v>
      </c>
      <c r="S198" s="6" t="s">
        <v>1353</v>
      </c>
      <c r="T198" s="14" t="s">
        <v>1354</v>
      </c>
      <c r="U198" s="15"/>
      <c r="V198" s="6" t="s">
        <v>429</v>
      </c>
      <c r="W198" s="6" t="s">
        <v>215</v>
      </c>
      <c r="X198" s="6" t="s">
        <v>103</v>
      </c>
      <c r="Y198" s="6"/>
    </row>
    <row r="199" spans="1:25" x14ac:dyDescent="0.2">
      <c r="A199" s="9">
        <v>2001</v>
      </c>
      <c r="B199" s="20" t="s">
        <v>1588</v>
      </c>
      <c r="C199" s="19">
        <v>22977</v>
      </c>
      <c r="D199" s="20" t="s">
        <v>1355</v>
      </c>
      <c r="E199" s="20" t="s">
        <v>1356</v>
      </c>
      <c r="F199" s="34">
        <f t="shared" si="23"/>
        <v>3976</v>
      </c>
      <c r="G199" s="36">
        <f t="shared" si="24"/>
        <v>3975</v>
      </c>
      <c r="H199" s="20" t="s">
        <v>526</v>
      </c>
      <c r="I199" s="20" t="s">
        <v>105</v>
      </c>
      <c r="J199" s="20" t="s">
        <v>1392</v>
      </c>
      <c r="K199" s="20"/>
      <c r="O199">
        <v>2001</v>
      </c>
      <c r="P199" s="5" t="s">
        <v>1588</v>
      </c>
      <c r="Q199" s="19">
        <v>22977</v>
      </c>
      <c r="R199" s="6" t="s">
        <v>1355</v>
      </c>
      <c r="S199" s="6" t="s">
        <v>1356</v>
      </c>
      <c r="T199" s="14" t="s">
        <v>1357</v>
      </c>
      <c r="U199" s="15"/>
      <c r="V199" s="6" t="s">
        <v>526</v>
      </c>
      <c r="W199" s="6" t="s">
        <v>105</v>
      </c>
      <c r="X199" s="6" t="s">
        <v>1392</v>
      </c>
      <c r="Y199" s="6"/>
    </row>
    <row r="200" spans="1:25" x14ac:dyDescent="0.2">
      <c r="A200" s="9">
        <v>2001</v>
      </c>
      <c r="B200" s="20" t="s">
        <v>1589</v>
      </c>
      <c r="C200" s="19">
        <v>22261</v>
      </c>
      <c r="D200" s="20" t="s">
        <v>1358</v>
      </c>
      <c r="E200" s="20" t="s">
        <v>527</v>
      </c>
      <c r="F200" s="34">
        <f t="shared" si="23"/>
        <v>3019</v>
      </c>
      <c r="G200" s="36">
        <f t="shared" si="24"/>
        <v>3018</v>
      </c>
      <c r="H200" s="20" t="s">
        <v>1258</v>
      </c>
      <c r="I200" s="20" t="s">
        <v>264</v>
      </c>
      <c r="J200" s="20" t="s">
        <v>552</v>
      </c>
      <c r="K200" s="20"/>
      <c r="O200">
        <v>2001</v>
      </c>
      <c r="P200" s="5" t="s">
        <v>1589</v>
      </c>
      <c r="Q200" s="19">
        <v>22261</v>
      </c>
      <c r="R200" s="6" t="s">
        <v>1358</v>
      </c>
      <c r="S200" s="6" t="s">
        <v>527</v>
      </c>
      <c r="T200" s="14" t="s">
        <v>1359</v>
      </c>
      <c r="U200" s="15"/>
      <c r="V200" s="6" t="s">
        <v>1258</v>
      </c>
      <c r="W200" s="6" t="s">
        <v>264</v>
      </c>
      <c r="X200" s="6" t="s">
        <v>552</v>
      </c>
      <c r="Y200" s="6"/>
    </row>
    <row r="201" spans="1:25" x14ac:dyDescent="0.2">
      <c r="A201" s="9">
        <v>2001</v>
      </c>
      <c r="B201" s="20" t="s">
        <v>1590</v>
      </c>
      <c r="C201" s="19">
        <v>15218</v>
      </c>
      <c r="D201" s="20" t="s">
        <v>1360</v>
      </c>
      <c r="E201" s="20" t="s">
        <v>1361</v>
      </c>
      <c r="F201" s="34">
        <f t="shared" si="23"/>
        <v>2508</v>
      </c>
      <c r="G201" s="36">
        <f t="shared" si="24"/>
        <v>2507</v>
      </c>
      <c r="H201" s="20" t="s">
        <v>423</v>
      </c>
      <c r="I201" s="20" t="s">
        <v>376</v>
      </c>
      <c r="J201" s="20" t="s">
        <v>123</v>
      </c>
      <c r="K201" s="20" t="s">
        <v>259</v>
      </c>
      <c r="O201">
        <v>2001</v>
      </c>
      <c r="P201" s="5" t="s">
        <v>1590</v>
      </c>
      <c r="Q201" s="19">
        <v>15218</v>
      </c>
      <c r="R201" s="6" t="s">
        <v>1360</v>
      </c>
      <c r="S201" s="6" t="s">
        <v>1361</v>
      </c>
      <c r="T201" s="14" t="s">
        <v>572</v>
      </c>
      <c r="U201" s="15"/>
      <c r="V201" s="6" t="s">
        <v>423</v>
      </c>
      <c r="W201" s="6" t="s">
        <v>376</v>
      </c>
      <c r="X201" s="6" t="s">
        <v>123</v>
      </c>
      <c r="Y201" s="6" t="s">
        <v>259</v>
      </c>
    </row>
    <row r="202" spans="1:25" x14ac:dyDescent="0.2">
      <c r="A202" s="9">
        <v>2001</v>
      </c>
      <c r="B202" s="20" t="s">
        <v>1591</v>
      </c>
      <c r="C202" s="19">
        <v>26521</v>
      </c>
      <c r="D202" s="20" t="s">
        <v>1362</v>
      </c>
      <c r="E202" s="20" t="s">
        <v>1363</v>
      </c>
      <c r="F202" s="34">
        <f t="shared" si="23"/>
        <v>4389</v>
      </c>
      <c r="G202" s="36">
        <f t="shared" si="24"/>
        <v>4388</v>
      </c>
      <c r="H202" s="20" t="s">
        <v>1365</v>
      </c>
      <c r="I202" s="20" t="s">
        <v>1366</v>
      </c>
      <c r="J202" s="20" t="s">
        <v>323</v>
      </c>
      <c r="K202" s="20" t="s">
        <v>161</v>
      </c>
      <c r="O202">
        <v>2001</v>
      </c>
      <c r="P202" s="5" t="s">
        <v>1591</v>
      </c>
      <c r="Q202" s="19">
        <v>26521</v>
      </c>
      <c r="R202" s="6" t="s">
        <v>1362</v>
      </c>
      <c r="S202" s="6" t="s">
        <v>1363</v>
      </c>
      <c r="T202" s="14" t="s">
        <v>1364</v>
      </c>
      <c r="U202" s="15"/>
      <c r="V202" s="6" t="s">
        <v>1365</v>
      </c>
      <c r="W202" s="6" t="s">
        <v>1366</v>
      </c>
      <c r="X202" s="6" t="s">
        <v>323</v>
      </c>
      <c r="Y202" s="6" t="s">
        <v>161</v>
      </c>
    </row>
    <row r="203" spans="1:25" x14ac:dyDescent="0.2">
      <c r="A203" s="9">
        <v>2001</v>
      </c>
      <c r="B203" s="20" t="s">
        <v>1592</v>
      </c>
      <c r="C203" s="19">
        <v>12196</v>
      </c>
      <c r="D203" s="20" t="s">
        <v>1367</v>
      </c>
      <c r="E203" s="20" t="s">
        <v>1368</v>
      </c>
      <c r="F203" s="34">
        <f t="shared" si="23"/>
        <v>2062</v>
      </c>
      <c r="G203" s="36">
        <f t="shared" si="24"/>
        <v>2061</v>
      </c>
      <c r="H203" s="20" t="s">
        <v>411</v>
      </c>
      <c r="I203" s="20" t="s">
        <v>80</v>
      </c>
      <c r="J203" s="20" t="s">
        <v>182</v>
      </c>
      <c r="K203" s="20" t="s">
        <v>127</v>
      </c>
      <c r="O203">
        <v>2001</v>
      </c>
      <c r="P203" s="5" t="s">
        <v>1592</v>
      </c>
      <c r="Q203" s="19">
        <v>12196</v>
      </c>
      <c r="R203" s="6" t="s">
        <v>1367</v>
      </c>
      <c r="S203" s="6" t="s">
        <v>1368</v>
      </c>
      <c r="T203" s="14" t="s">
        <v>183</v>
      </c>
      <c r="U203" s="15"/>
      <c r="V203" s="6" t="s">
        <v>411</v>
      </c>
      <c r="W203" s="6" t="s">
        <v>80</v>
      </c>
      <c r="X203" s="6" t="s">
        <v>182</v>
      </c>
      <c r="Y203" s="6" t="s">
        <v>127</v>
      </c>
    </row>
    <row r="204" spans="1:25" x14ac:dyDescent="0.2">
      <c r="A204" s="9">
        <v>2001</v>
      </c>
      <c r="B204" s="20" t="s">
        <v>1593</v>
      </c>
      <c r="C204" s="19">
        <v>4518</v>
      </c>
      <c r="D204" s="20" t="s">
        <v>1369</v>
      </c>
      <c r="E204" s="20" t="s">
        <v>356</v>
      </c>
      <c r="F204" s="34">
        <f t="shared" si="23"/>
        <v>915</v>
      </c>
      <c r="G204" s="36">
        <f t="shared" si="24"/>
        <v>914</v>
      </c>
      <c r="H204" s="20" t="s">
        <v>151</v>
      </c>
      <c r="I204" s="20" t="s">
        <v>147</v>
      </c>
      <c r="J204" s="20" t="s">
        <v>173</v>
      </c>
      <c r="K204" s="20" t="s">
        <v>259</v>
      </c>
      <c r="O204">
        <v>2001</v>
      </c>
      <c r="P204" s="5" t="s">
        <v>1593</v>
      </c>
      <c r="Q204" s="19">
        <v>4518</v>
      </c>
      <c r="R204" s="6" t="s">
        <v>1369</v>
      </c>
      <c r="S204" s="6" t="s">
        <v>356</v>
      </c>
      <c r="T204" s="14" t="s">
        <v>1370</v>
      </c>
      <c r="U204" s="15"/>
      <c r="V204" s="6" t="s">
        <v>151</v>
      </c>
      <c r="W204" s="6" t="s">
        <v>147</v>
      </c>
      <c r="X204" s="6" t="s">
        <v>173</v>
      </c>
      <c r="Y204" s="6" t="s">
        <v>259</v>
      </c>
    </row>
    <row r="205" spans="1:25" x14ac:dyDescent="0.2">
      <c r="A205" s="9">
        <v>2001</v>
      </c>
      <c r="B205" s="20" t="s">
        <v>1576</v>
      </c>
      <c r="C205" s="19">
        <v>24338</v>
      </c>
      <c r="D205" s="20" t="s">
        <v>1371</v>
      </c>
      <c r="E205" s="20" t="s">
        <v>1372</v>
      </c>
      <c r="F205" s="34">
        <f t="shared" si="23"/>
        <v>4069</v>
      </c>
      <c r="G205" s="36">
        <f t="shared" si="24"/>
        <v>4068</v>
      </c>
      <c r="H205" s="20" t="s">
        <v>1374</v>
      </c>
      <c r="I205" s="20" t="s">
        <v>144</v>
      </c>
      <c r="J205" s="20" t="s">
        <v>371</v>
      </c>
      <c r="K205" s="20" t="s">
        <v>200</v>
      </c>
      <c r="O205">
        <v>2001</v>
      </c>
      <c r="P205" s="5" t="s">
        <v>1576</v>
      </c>
      <c r="Q205" s="19">
        <v>24338</v>
      </c>
      <c r="R205" s="6" t="s">
        <v>1371</v>
      </c>
      <c r="S205" s="6" t="s">
        <v>1372</v>
      </c>
      <c r="T205" s="14" t="s">
        <v>1373</v>
      </c>
      <c r="U205" s="15"/>
      <c r="V205" s="6" t="s">
        <v>1374</v>
      </c>
      <c r="W205" s="6" t="s">
        <v>144</v>
      </c>
      <c r="X205" s="6" t="s">
        <v>371</v>
      </c>
      <c r="Y205" s="6" t="s">
        <v>200</v>
      </c>
    </row>
    <row r="206" spans="1:25" x14ac:dyDescent="0.2">
      <c r="A206" s="9">
        <v>2001</v>
      </c>
      <c r="B206" s="20" t="s">
        <v>1595</v>
      </c>
      <c r="C206" s="19">
        <v>8327</v>
      </c>
      <c r="D206" s="20" t="s">
        <v>94</v>
      </c>
      <c r="E206" s="20" t="s">
        <v>1375</v>
      </c>
      <c r="F206" s="34">
        <f t="shared" si="23"/>
        <v>1352</v>
      </c>
      <c r="G206" s="36">
        <f t="shared" si="24"/>
        <v>1351</v>
      </c>
      <c r="H206" s="20" t="s">
        <v>349</v>
      </c>
      <c r="I206" s="20" t="s">
        <v>125</v>
      </c>
      <c r="J206" s="20" t="s">
        <v>1393</v>
      </c>
      <c r="K206" s="20" t="s">
        <v>251</v>
      </c>
      <c r="O206">
        <v>2001</v>
      </c>
      <c r="P206" s="5" t="s">
        <v>1595</v>
      </c>
      <c r="Q206" s="19">
        <v>8327</v>
      </c>
      <c r="R206" s="6" t="s">
        <v>94</v>
      </c>
      <c r="S206" s="6" t="s">
        <v>1375</v>
      </c>
      <c r="T206" s="14" t="s">
        <v>72</v>
      </c>
      <c r="U206" s="15"/>
      <c r="V206" s="6" t="s">
        <v>349</v>
      </c>
      <c r="W206" s="6" t="s">
        <v>125</v>
      </c>
      <c r="X206" s="6" t="s">
        <v>1393</v>
      </c>
      <c r="Y206" s="6" t="s">
        <v>251</v>
      </c>
    </row>
    <row r="207" spans="1:25" x14ac:dyDescent="0.2">
      <c r="A207" s="9">
        <v>2001</v>
      </c>
      <c r="B207" s="20" t="s">
        <v>1572</v>
      </c>
      <c r="C207" s="19">
        <v>14407</v>
      </c>
      <c r="D207" s="20" t="s">
        <v>1376</v>
      </c>
      <c r="E207" s="20" t="s">
        <v>1377</v>
      </c>
      <c r="F207" s="34">
        <f t="shared" si="23"/>
        <v>2449</v>
      </c>
      <c r="G207" s="36">
        <f t="shared" si="24"/>
        <v>2448</v>
      </c>
      <c r="H207" s="20" t="s">
        <v>250</v>
      </c>
      <c r="I207" s="20" t="s">
        <v>208</v>
      </c>
      <c r="J207" s="20" t="s">
        <v>581</v>
      </c>
      <c r="K207" s="20" t="s">
        <v>227</v>
      </c>
      <c r="O207">
        <v>2001</v>
      </c>
      <c r="P207" s="5" t="s">
        <v>1572</v>
      </c>
      <c r="Q207" s="19">
        <v>14407</v>
      </c>
      <c r="R207" s="6" t="s">
        <v>1376</v>
      </c>
      <c r="S207" s="6" t="s">
        <v>1377</v>
      </c>
      <c r="T207" s="14" t="s">
        <v>1378</v>
      </c>
      <c r="U207" s="15"/>
      <c r="V207" s="6" t="s">
        <v>250</v>
      </c>
      <c r="W207" s="6" t="s">
        <v>208</v>
      </c>
      <c r="X207" s="6" t="s">
        <v>581</v>
      </c>
      <c r="Y207" s="6" t="s">
        <v>227</v>
      </c>
    </row>
    <row r="208" spans="1:25" x14ac:dyDescent="0.2">
      <c r="A208" s="9">
        <v>2001</v>
      </c>
      <c r="B208" s="20" t="s">
        <v>1599</v>
      </c>
      <c r="C208" s="19">
        <v>12912</v>
      </c>
      <c r="D208" s="20" t="s">
        <v>1379</v>
      </c>
      <c r="E208" s="20" t="s">
        <v>1380</v>
      </c>
      <c r="F208" s="34">
        <f t="shared" si="23"/>
        <v>2030</v>
      </c>
      <c r="G208" s="36">
        <f t="shared" si="24"/>
        <v>2029</v>
      </c>
      <c r="H208" s="20" t="s">
        <v>112</v>
      </c>
      <c r="I208" s="20" t="s">
        <v>1382</v>
      </c>
      <c r="J208" s="20" t="s">
        <v>1394</v>
      </c>
      <c r="K208" s="20" t="s">
        <v>210</v>
      </c>
      <c r="O208">
        <v>2001</v>
      </c>
      <c r="P208" s="5" t="s">
        <v>1599</v>
      </c>
      <c r="Q208" s="19">
        <v>12912</v>
      </c>
      <c r="R208" s="6" t="s">
        <v>1379</v>
      </c>
      <c r="S208" s="6" t="s">
        <v>1380</v>
      </c>
      <c r="T208" s="14" t="s">
        <v>1381</v>
      </c>
      <c r="U208" s="15"/>
      <c r="V208" s="6" t="s">
        <v>112</v>
      </c>
      <c r="W208" s="6" t="s">
        <v>1382</v>
      </c>
      <c r="X208" s="6" t="s">
        <v>1394</v>
      </c>
      <c r="Y208" s="6" t="s">
        <v>210</v>
      </c>
    </row>
    <row r="209" spans="1:25" x14ac:dyDescent="0.2">
      <c r="A209" s="9">
        <v>2001</v>
      </c>
      <c r="B209" s="20" t="s">
        <v>1600</v>
      </c>
      <c r="C209" s="19">
        <v>6577</v>
      </c>
      <c r="D209" s="20" t="s">
        <v>1383</v>
      </c>
      <c r="E209" s="20" t="s">
        <v>1384</v>
      </c>
      <c r="F209" s="34">
        <f t="shared" si="23"/>
        <v>1080</v>
      </c>
      <c r="G209" s="36">
        <f t="shared" si="24"/>
        <v>1080</v>
      </c>
      <c r="H209" s="20" t="s">
        <v>1125</v>
      </c>
      <c r="I209" s="20" t="s">
        <v>528</v>
      </c>
      <c r="J209" s="20" t="s">
        <v>382</v>
      </c>
      <c r="K209" s="20" t="s">
        <v>127</v>
      </c>
      <c r="O209">
        <v>2001</v>
      </c>
      <c r="P209" s="5" t="s">
        <v>1600</v>
      </c>
      <c r="Q209" s="19">
        <v>6577</v>
      </c>
      <c r="R209" s="6" t="s">
        <v>1383</v>
      </c>
      <c r="S209" s="6" t="s">
        <v>1384</v>
      </c>
      <c r="T209" s="14" t="s">
        <v>1385</v>
      </c>
      <c r="U209" s="15"/>
      <c r="V209" s="6" t="s">
        <v>1125</v>
      </c>
      <c r="W209" s="6" t="s">
        <v>528</v>
      </c>
      <c r="X209" s="6" t="s">
        <v>382</v>
      </c>
      <c r="Y209" s="6" t="s">
        <v>127</v>
      </c>
    </row>
    <row r="210" spans="1:25" x14ac:dyDescent="0.2">
      <c r="A210" s="9">
        <v>2001</v>
      </c>
      <c r="B210" s="20" t="s">
        <v>1602</v>
      </c>
      <c r="C210" s="19">
        <v>1822</v>
      </c>
      <c r="D210" s="20" t="s">
        <v>179</v>
      </c>
      <c r="E210" s="20" t="s">
        <v>189</v>
      </c>
      <c r="F210" s="34">
        <f t="shared" si="23"/>
        <v>312</v>
      </c>
      <c r="G210" s="36">
        <f t="shared" si="24"/>
        <v>311</v>
      </c>
      <c r="H210" s="20" t="s">
        <v>1308</v>
      </c>
      <c r="I210" s="20" t="s">
        <v>153</v>
      </c>
      <c r="J210" s="20" t="s">
        <v>169</v>
      </c>
      <c r="K210" s="20" t="s">
        <v>251</v>
      </c>
      <c r="O210">
        <v>2001</v>
      </c>
      <c r="P210" s="5" t="s">
        <v>1602</v>
      </c>
      <c r="Q210" s="19">
        <v>1822</v>
      </c>
      <c r="R210" s="6" t="s">
        <v>179</v>
      </c>
      <c r="S210" s="6" t="s">
        <v>189</v>
      </c>
      <c r="T210" s="14" t="s">
        <v>165</v>
      </c>
      <c r="U210" s="15"/>
      <c r="V210" s="6" t="s">
        <v>1308</v>
      </c>
      <c r="W210" s="6" t="s">
        <v>153</v>
      </c>
      <c r="X210" s="6" t="s">
        <v>169</v>
      </c>
      <c r="Y210" s="6" t="s">
        <v>251</v>
      </c>
    </row>
    <row r="211" spans="1:25" x14ac:dyDescent="0.2">
      <c r="A211" s="9">
        <v>2001</v>
      </c>
      <c r="B211" s="20" t="s">
        <v>1601</v>
      </c>
      <c r="C211" s="19">
        <v>2081</v>
      </c>
      <c r="D211" s="20" t="s">
        <v>176</v>
      </c>
      <c r="E211" s="20" t="s">
        <v>110</v>
      </c>
      <c r="F211" s="34">
        <f t="shared" si="23"/>
        <v>370</v>
      </c>
      <c r="G211" s="36">
        <f t="shared" si="24"/>
        <v>370</v>
      </c>
      <c r="H211" s="20" t="s">
        <v>85</v>
      </c>
      <c r="I211" s="20" t="s">
        <v>255</v>
      </c>
      <c r="J211" s="20" t="s">
        <v>200</v>
      </c>
      <c r="K211" s="20"/>
      <c r="O211">
        <v>2001</v>
      </c>
      <c r="P211" s="5" t="s">
        <v>1601</v>
      </c>
      <c r="Q211" s="19">
        <v>2081</v>
      </c>
      <c r="R211" s="6" t="s">
        <v>176</v>
      </c>
      <c r="S211" s="6" t="s">
        <v>110</v>
      </c>
      <c r="T211" s="14" t="s">
        <v>344</v>
      </c>
      <c r="U211" s="15"/>
      <c r="V211" s="6" t="s">
        <v>85</v>
      </c>
      <c r="W211" s="6" t="s">
        <v>255</v>
      </c>
      <c r="X211" s="6" t="s">
        <v>200</v>
      </c>
      <c r="Y211" s="6"/>
    </row>
    <row r="212" spans="1:25" x14ac:dyDescent="0.2">
      <c r="A212" s="9">
        <v>2001</v>
      </c>
      <c r="B212" s="20" t="s">
        <v>1603</v>
      </c>
      <c r="C212" s="19">
        <v>6794</v>
      </c>
      <c r="D212" s="20" t="s">
        <v>186</v>
      </c>
      <c r="E212" s="20" t="s">
        <v>1386</v>
      </c>
      <c r="F212" s="34">
        <f t="shared" si="23"/>
        <v>1229</v>
      </c>
      <c r="G212" s="36">
        <f t="shared" si="24"/>
        <v>1228</v>
      </c>
      <c r="H212" s="20" t="s">
        <v>1388</v>
      </c>
      <c r="I212" s="20" t="s">
        <v>337</v>
      </c>
      <c r="J212" s="20" t="s">
        <v>360</v>
      </c>
      <c r="K212" s="20" t="s">
        <v>251</v>
      </c>
      <c r="O212">
        <v>2001</v>
      </c>
      <c r="P212" s="5" t="s">
        <v>1603</v>
      </c>
      <c r="Q212" s="19">
        <v>6794</v>
      </c>
      <c r="R212" s="6" t="s">
        <v>186</v>
      </c>
      <c r="S212" s="6" t="s">
        <v>1386</v>
      </c>
      <c r="T212" s="14" t="s">
        <v>1387</v>
      </c>
      <c r="U212" s="15"/>
      <c r="V212" s="6" t="s">
        <v>1388</v>
      </c>
      <c r="W212" s="6" t="s">
        <v>337</v>
      </c>
      <c r="X212" s="6" t="s">
        <v>360</v>
      </c>
      <c r="Y212" s="6" t="s">
        <v>251</v>
      </c>
    </row>
    <row r="213" spans="1:25" x14ac:dyDescent="0.2">
      <c r="A213" s="9">
        <v>2000</v>
      </c>
      <c r="B213" s="20" t="s">
        <v>1574</v>
      </c>
      <c r="C213" s="19">
        <v>5676</v>
      </c>
      <c r="D213" s="20" t="s">
        <v>207</v>
      </c>
      <c r="E213" s="20" t="s">
        <v>1395</v>
      </c>
      <c r="F213" s="34">
        <f t="shared" si="23"/>
        <v>1109</v>
      </c>
      <c r="G213" s="36">
        <f t="shared" si="24"/>
        <v>1109</v>
      </c>
      <c r="H213" s="34">
        <f>V213-I213</f>
        <v>361</v>
      </c>
      <c r="I213" s="36">
        <f>ROUND(V213*11062/(11062+27563),0)</f>
        <v>145</v>
      </c>
      <c r="J213" s="20" t="s">
        <v>178</v>
      </c>
      <c r="K213" s="20" t="s">
        <v>251</v>
      </c>
      <c r="O213">
        <v>2000</v>
      </c>
      <c r="P213" s="5" t="s">
        <v>1574</v>
      </c>
      <c r="Q213" s="19">
        <v>5676</v>
      </c>
      <c r="R213" s="6" t="s">
        <v>207</v>
      </c>
      <c r="S213" s="6" t="s">
        <v>1395</v>
      </c>
      <c r="T213" s="14" t="s">
        <v>1396</v>
      </c>
      <c r="U213" s="15"/>
      <c r="V213" s="14" t="s">
        <v>1392</v>
      </c>
      <c r="W213" s="15"/>
      <c r="X213" s="6" t="s">
        <v>178</v>
      </c>
      <c r="Y213" s="6" t="s">
        <v>251</v>
      </c>
    </row>
    <row r="214" spans="1:25" x14ac:dyDescent="0.2">
      <c r="A214" s="9">
        <v>2000</v>
      </c>
      <c r="B214" s="20" t="s">
        <v>1577</v>
      </c>
      <c r="C214" s="19">
        <v>3691</v>
      </c>
      <c r="D214" s="20" t="s">
        <v>573</v>
      </c>
      <c r="E214" s="20" t="s">
        <v>532</v>
      </c>
      <c r="F214" s="34">
        <f t="shared" si="23"/>
        <v>651</v>
      </c>
      <c r="G214" s="36">
        <f t="shared" si="24"/>
        <v>650</v>
      </c>
      <c r="H214" s="34">
        <f t="shared" ref="H214:H242" si="25">V214-I214</f>
        <v>382</v>
      </c>
      <c r="I214" s="36">
        <f t="shared" ref="I214:I242" si="26">ROUND(V214*11062/(11062+27563),0)</f>
        <v>153</v>
      </c>
      <c r="J214" s="20" t="s">
        <v>221</v>
      </c>
      <c r="K214" s="20" t="s">
        <v>127</v>
      </c>
      <c r="O214">
        <v>2000</v>
      </c>
      <c r="P214" s="5" t="s">
        <v>1577</v>
      </c>
      <c r="Q214" s="19">
        <v>3691</v>
      </c>
      <c r="R214" s="6" t="s">
        <v>573</v>
      </c>
      <c r="S214" s="6" t="s">
        <v>532</v>
      </c>
      <c r="T214" s="14" t="s">
        <v>1397</v>
      </c>
      <c r="U214" s="15"/>
      <c r="V214" s="14" t="s">
        <v>168</v>
      </c>
      <c r="W214" s="15"/>
      <c r="X214" s="6" t="s">
        <v>221</v>
      </c>
      <c r="Y214" s="6" t="s">
        <v>127</v>
      </c>
    </row>
    <row r="215" spans="1:25" x14ac:dyDescent="0.2">
      <c r="A215" s="9">
        <v>2000</v>
      </c>
      <c r="B215" s="20" t="s">
        <v>1578</v>
      </c>
      <c r="C215" s="19">
        <v>20129</v>
      </c>
      <c r="D215" s="20" t="s">
        <v>1398</v>
      </c>
      <c r="E215" s="20" t="s">
        <v>1399</v>
      </c>
      <c r="F215" s="34">
        <f t="shared" si="23"/>
        <v>3275</v>
      </c>
      <c r="G215" s="36">
        <f t="shared" si="24"/>
        <v>3274</v>
      </c>
      <c r="H215" s="34">
        <f t="shared" si="25"/>
        <v>2192</v>
      </c>
      <c r="I215" s="36">
        <f t="shared" si="26"/>
        <v>880</v>
      </c>
      <c r="J215" s="20" t="s">
        <v>433</v>
      </c>
      <c r="K215" s="20"/>
      <c r="O215">
        <v>2000</v>
      </c>
      <c r="P215" s="5" t="s">
        <v>1578</v>
      </c>
      <c r="Q215" s="19">
        <v>20129</v>
      </c>
      <c r="R215" s="6" t="s">
        <v>1398</v>
      </c>
      <c r="S215" s="6" t="s">
        <v>1399</v>
      </c>
      <c r="T215" s="14" t="s">
        <v>1400</v>
      </c>
      <c r="U215" s="15"/>
      <c r="V215" s="14" t="s">
        <v>1401</v>
      </c>
      <c r="W215" s="15"/>
      <c r="X215" s="6" t="s">
        <v>433</v>
      </c>
      <c r="Y215" s="6"/>
    </row>
    <row r="216" spans="1:25" x14ac:dyDescent="0.2">
      <c r="A216" s="9">
        <v>2000</v>
      </c>
      <c r="B216" s="20" t="s">
        <v>1579</v>
      </c>
      <c r="C216" s="19">
        <v>13997</v>
      </c>
      <c r="D216" s="20" t="s">
        <v>422</v>
      </c>
      <c r="E216" s="20" t="s">
        <v>1402</v>
      </c>
      <c r="F216" s="34">
        <f t="shared" si="23"/>
        <v>2383</v>
      </c>
      <c r="G216" s="36">
        <f t="shared" si="24"/>
        <v>2382</v>
      </c>
      <c r="H216" s="34">
        <f t="shared" si="25"/>
        <v>1045</v>
      </c>
      <c r="I216" s="36">
        <f t="shared" si="26"/>
        <v>419</v>
      </c>
      <c r="J216" s="20" t="s">
        <v>531</v>
      </c>
      <c r="K216" s="20"/>
      <c r="O216">
        <v>2000</v>
      </c>
      <c r="P216" s="5" t="s">
        <v>1579</v>
      </c>
      <c r="Q216" s="19">
        <v>13997</v>
      </c>
      <c r="R216" s="6" t="s">
        <v>422</v>
      </c>
      <c r="S216" s="6" t="s">
        <v>1402</v>
      </c>
      <c r="T216" s="14" t="s">
        <v>1403</v>
      </c>
      <c r="U216" s="15"/>
      <c r="V216" s="14" t="s">
        <v>254</v>
      </c>
      <c r="W216" s="15"/>
      <c r="X216" s="6" t="s">
        <v>531</v>
      </c>
      <c r="Y216" s="6"/>
    </row>
    <row r="217" spans="1:25" x14ac:dyDescent="0.2">
      <c r="A217" s="9">
        <v>2000</v>
      </c>
      <c r="B217" s="20" t="s">
        <v>1573</v>
      </c>
      <c r="C217" s="19">
        <v>10136</v>
      </c>
      <c r="D217" s="20" t="s">
        <v>1404</v>
      </c>
      <c r="E217" s="20" t="s">
        <v>1404</v>
      </c>
      <c r="F217" s="34">
        <f t="shared" si="23"/>
        <v>1841</v>
      </c>
      <c r="G217" s="36">
        <f t="shared" si="24"/>
        <v>1840</v>
      </c>
      <c r="H217" s="34">
        <f t="shared" si="25"/>
        <v>725</v>
      </c>
      <c r="I217" s="36">
        <f t="shared" si="26"/>
        <v>291</v>
      </c>
      <c r="J217" s="20" t="s">
        <v>359</v>
      </c>
      <c r="K217" s="20" t="s">
        <v>76</v>
      </c>
      <c r="O217">
        <v>2000</v>
      </c>
      <c r="P217" s="5" t="s">
        <v>1573</v>
      </c>
      <c r="Q217" s="19">
        <v>10136</v>
      </c>
      <c r="R217" s="6" t="s">
        <v>1404</v>
      </c>
      <c r="S217" s="6" t="s">
        <v>1404</v>
      </c>
      <c r="T217" s="14" t="s">
        <v>1405</v>
      </c>
      <c r="U217" s="15"/>
      <c r="V217" s="14" t="s">
        <v>1406</v>
      </c>
      <c r="W217" s="15"/>
      <c r="X217" s="6" t="s">
        <v>359</v>
      </c>
      <c r="Y217" s="6" t="s">
        <v>76</v>
      </c>
    </row>
    <row r="218" spans="1:25" x14ac:dyDescent="0.2">
      <c r="A218" s="9">
        <v>2000</v>
      </c>
      <c r="B218" s="20" t="s">
        <v>1580</v>
      </c>
      <c r="C218" s="19">
        <v>16039</v>
      </c>
      <c r="D218" s="20" t="s">
        <v>1407</v>
      </c>
      <c r="E218" s="20" t="s">
        <v>1408</v>
      </c>
      <c r="F218" s="34">
        <f t="shared" si="23"/>
        <v>3199</v>
      </c>
      <c r="G218" s="36">
        <f t="shared" si="24"/>
        <v>3199</v>
      </c>
      <c r="H218" s="34">
        <f t="shared" si="25"/>
        <v>1752</v>
      </c>
      <c r="I218" s="36">
        <f t="shared" si="26"/>
        <v>703</v>
      </c>
      <c r="J218" s="20" t="s">
        <v>577</v>
      </c>
      <c r="K218" s="20"/>
      <c r="O218">
        <v>2000</v>
      </c>
      <c r="P218" s="5" t="s">
        <v>1580</v>
      </c>
      <c r="Q218" s="19">
        <v>16039</v>
      </c>
      <c r="R218" s="6" t="s">
        <v>1407</v>
      </c>
      <c r="S218" s="6" t="s">
        <v>1408</v>
      </c>
      <c r="T218" s="14" t="s">
        <v>130</v>
      </c>
      <c r="U218" s="15"/>
      <c r="V218" s="14" t="s">
        <v>1409</v>
      </c>
      <c r="W218" s="15"/>
      <c r="X218" s="6" t="s">
        <v>577</v>
      </c>
      <c r="Y218" s="6"/>
    </row>
    <row r="219" spans="1:25" x14ac:dyDescent="0.2">
      <c r="A219" s="9">
        <v>2000</v>
      </c>
      <c r="B219" s="20" t="s">
        <v>1575</v>
      </c>
      <c r="C219" s="19">
        <v>9188</v>
      </c>
      <c r="D219" s="20" t="s">
        <v>397</v>
      </c>
      <c r="E219" s="20" t="s">
        <v>501</v>
      </c>
      <c r="F219" s="34">
        <f t="shared" si="23"/>
        <v>1646</v>
      </c>
      <c r="G219" s="36">
        <f t="shared" si="24"/>
        <v>1645</v>
      </c>
      <c r="H219" s="34">
        <f t="shared" si="25"/>
        <v>935</v>
      </c>
      <c r="I219" s="36">
        <f t="shared" si="26"/>
        <v>375</v>
      </c>
      <c r="J219" s="20" t="s">
        <v>213</v>
      </c>
      <c r="K219" s="20" t="s">
        <v>129</v>
      </c>
      <c r="O219">
        <v>2000</v>
      </c>
      <c r="P219" s="5" t="s">
        <v>1575</v>
      </c>
      <c r="Q219" s="19">
        <v>9188</v>
      </c>
      <c r="R219" s="6" t="s">
        <v>397</v>
      </c>
      <c r="S219" s="6" t="s">
        <v>501</v>
      </c>
      <c r="T219" s="14" t="s">
        <v>1410</v>
      </c>
      <c r="U219" s="15"/>
      <c r="V219" s="14" t="s">
        <v>1411</v>
      </c>
      <c r="W219" s="15"/>
      <c r="X219" s="6" t="s">
        <v>213</v>
      </c>
      <c r="Y219" s="6" t="s">
        <v>129</v>
      </c>
    </row>
    <row r="220" spans="1:25" x14ac:dyDescent="0.2">
      <c r="A220" s="9">
        <v>2000</v>
      </c>
      <c r="B220" s="20" t="s">
        <v>1581</v>
      </c>
      <c r="C220" s="19">
        <v>12028</v>
      </c>
      <c r="D220" s="20" t="s">
        <v>1412</v>
      </c>
      <c r="E220" s="20" t="s">
        <v>245</v>
      </c>
      <c r="F220" s="34">
        <f t="shared" si="23"/>
        <v>2747</v>
      </c>
      <c r="G220" s="36">
        <f t="shared" si="24"/>
        <v>2746</v>
      </c>
      <c r="H220" s="34">
        <f t="shared" si="25"/>
        <v>1163</v>
      </c>
      <c r="I220" s="36">
        <f t="shared" si="26"/>
        <v>467</v>
      </c>
      <c r="J220" s="20" t="s">
        <v>578</v>
      </c>
      <c r="K220" s="20"/>
      <c r="O220">
        <v>2000</v>
      </c>
      <c r="P220" s="5" t="s">
        <v>1581</v>
      </c>
      <c r="Q220" s="19">
        <v>12028</v>
      </c>
      <c r="R220" s="6" t="s">
        <v>1412</v>
      </c>
      <c r="S220" s="6" t="s">
        <v>245</v>
      </c>
      <c r="T220" s="14" t="s">
        <v>1413</v>
      </c>
      <c r="U220" s="15"/>
      <c r="V220" s="14" t="s">
        <v>529</v>
      </c>
      <c r="W220" s="15"/>
      <c r="X220" s="6" t="s">
        <v>578</v>
      </c>
      <c r="Y220" s="6"/>
    </row>
    <row r="221" spans="1:25" x14ac:dyDescent="0.2">
      <c r="A221" s="9">
        <v>2000</v>
      </c>
      <c r="B221" s="20" t="s">
        <v>1571</v>
      </c>
      <c r="C221" s="19">
        <v>3935</v>
      </c>
      <c r="D221" s="20" t="s">
        <v>1414</v>
      </c>
      <c r="E221" s="20" t="s">
        <v>1369</v>
      </c>
      <c r="F221" s="34">
        <f t="shared" si="23"/>
        <v>642</v>
      </c>
      <c r="G221" s="36">
        <f t="shared" si="24"/>
        <v>642</v>
      </c>
      <c r="H221" s="34">
        <f t="shared" si="25"/>
        <v>385</v>
      </c>
      <c r="I221" s="36">
        <f t="shared" si="26"/>
        <v>155</v>
      </c>
      <c r="J221" s="20" t="s">
        <v>197</v>
      </c>
      <c r="K221" s="20" t="s">
        <v>251</v>
      </c>
      <c r="O221">
        <v>2000</v>
      </c>
      <c r="P221" s="5" t="s">
        <v>1571</v>
      </c>
      <c r="Q221" s="19">
        <v>3935</v>
      </c>
      <c r="R221" s="6" t="s">
        <v>1414</v>
      </c>
      <c r="S221" s="6" t="s">
        <v>1369</v>
      </c>
      <c r="T221" s="14" t="s">
        <v>326</v>
      </c>
      <c r="U221" s="15"/>
      <c r="V221" s="14" t="s">
        <v>564</v>
      </c>
      <c r="W221" s="15"/>
      <c r="X221" s="6" t="s">
        <v>197</v>
      </c>
      <c r="Y221" s="6" t="s">
        <v>251</v>
      </c>
    </row>
    <row r="222" spans="1:25" x14ac:dyDescent="0.2">
      <c r="A222" s="9">
        <v>2000</v>
      </c>
      <c r="B222" s="20" t="s">
        <v>1582</v>
      </c>
      <c r="C222" s="19">
        <v>14287</v>
      </c>
      <c r="D222" s="20" t="s">
        <v>1415</v>
      </c>
      <c r="E222" s="20" t="s">
        <v>1416</v>
      </c>
      <c r="F222" s="34">
        <f t="shared" ref="F222:F271" si="27">ROUND(T222/2,0)</f>
        <v>2141</v>
      </c>
      <c r="G222" s="36">
        <f t="shared" ref="G222:G271" si="28">T222-F222</f>
        <v>2141</v>
      </c>
      <c r="H222" s="34">
        <f t="shared" si="25"/>
        <v>1044</v>
      </c>
      <c r="I222" s="36">
        <f t="shared" si="26"/>
        <v>419</v>
      </c>
      <c r="J222" s="20" t="s">
        <v>399</v>
      </c>
      <c r="K222" s="20" t="s">
        <v>219</v>
      </c>
      <c r="O222">
        <v>2000</v>
      </c>
      <c r="P222" s="5" t="s">
        <v>1582</v>
      </c>
      <c r="Q222" s="19">
        <v>14287</v>
      </c>
      <c r="R222" s="6" t="s">
        <v>1415</v>
      </c>
      <c r="S222" s="6" t="s">
        <v>1416</v>
      </c>
      <c r="T222" s="14" t="s">
        <v>1417</v>
      </c>
      <c r="U222" s="15"/>
      <c r="V222" s="14" t="s">
        <v>1418</v>
      </c>
      <c r="W222" s="15"/>
      <c r="X222" s="6" t="s">
        <v>399</v>
      </c>
      <c r="Y222" s="6" t="s">
        <v>219</v>
      </c>
    </row>
    <row r="223" spans="1:25" x14ac:dyDescent="0.2">
      <c r="A223" s="9">
        <v>2000</v>
      </c>
      <c r="B223" s="20" t="s">
        <v>1583</v>
      </c>
      <c r="C223" s="19">
        <v>17497</v>
      </c>
      <c r="D223" s="20" t="s">
        <v>218</v>
      </c>
      <c r="E223" s="20" t="s">
        <v>1419</v>
      </c>
      <c r="F223" s="34">
        <f t="shared" si="27"/>
        <v>3022</v>
      </c>
      <c r="G223" s="36">
        <f t="shared" si="28"/>
        <v>3021</v>
      </c>
      <c r="H223" s="34">
        <f t="shared" si="25"/>
        <v>1202</v>
      </c>
      <c r="I223" s="36">
        <f t="shared" si="26"/>
        <v>482</v>
      </c>
      <c r="J223" s="20" t="s">
        <v>518</v>
      </c>
      <c r="K223" s="20"/>
      <c r="O223">
        <v>2000</v>
      </c>
      <c r="P223" s="5" t="s">
        <v>1583</v>
      </c>
      <c r="Q223" s="19">
        <v>17497</v>
      </c>
      <c r="R223" s="6" t="s">
        <v>218</v>
      </c>
      <c r="S223" s="6" t="s">
        <v>1419</v>
      </c>
      <c r="T223" s="14" t="s">
        <v>1420</v>
      </c>
      <c r="U223" s="15"/>
      <c r="V223" s="14" t="s">
        <v>409</v>
      </c>
      <c r="W223" s="15"/>
      <c r="X223" s="6" t="s">
        <v>518</v>
      </c>
      <c r="Y223" s="6"/>
    </row>
    <row r="224" spans="1:25" x14ac:dyDescent="0.2">
      <c r="A224" s="9">
        <v>2000</v>
      </c>
      <c r="B224" s="20" t="s">
        <v>1584</v>
      </c>
      <c r="C224" s="19">
        <v>13393</v>
      </c>
      <c r="D224" s="20" t="s">
        <v>1421</v>
      </c>
      <c r="E224" s="20" t="s">
        <v>503</v>
      </c>
      <c r="F224" s="34">
        <f t="shared" si="27"/>
        <v>1950</v>
      </c>
      <c r="G224" s="36">
        <f t="shared" si="28"/>
        <v>1950</v>
      </c>
      <c r="H224" s="34">
        <f t="shared" si="25"/>
        <v>762</v>
      </c>
      <c r="I224" s="36">
        <f t="shared" si="26"/>
        <v>306</v>
      </c>
      <c r="J224" s="20" t="s">
        <v>1423</v>
      </c>
      <c r="K224" s="20"/>
      <c r="O224">
        <v>2000</v>
      </c>
      <c r="P224" s="5" t="s">
        <v>1584</v>
      </c>
      <c r="Q224" s="19">
        <v>13393</v>
      </c>
      <c r="R224" s="6" t="s">
        <v>1421</v>
      </c>
      <c r="S224" s="6" t="s">
        <v>503</v>
      </c>
      <c r="T224" s="14" t="s">
        <v>325</v>
      </c>
      <c r="U224" s="15"/>
      <c r="V224" s="14" t="s">
        <v>1422</v>
      </c>
      <c r="W224" s="15"/>
      <c r="X224" s="6" t="s">
        <v>1423</v>
      </c>
      <c r="Y224" s="6"/>
    </row>
    <row r="225" spans="1:25" x14ac:dyDescent="0.2">
      <c r="A225" s="9">
        <v>2000</v>
      </c>
      <c r="B225" s="20" t="s">
        <v>1585</v>
      </c>
      <c r="C225" s="19">
        <v>8496</v>
      </c>
      <c r="D225" s="20" t="s">
        <v>246</v>
      </c>
      <c r="E225" s="20" t="s">
        <v>1424</v>
      </c>
      <c r="F225" s="34">
        <f t="shared" si="27"/>
        <v>1434</v>
      </c>
      <c r="G225" s="36">
        <f t="shared" si="28"/>
        <v>1434</v>
      </c>
      <c r="H225" s="34">
        <f t="shared" si="25"/>
        <v>362</v>
      </c>
      <c r="I225" s="36">
        <f t="shared" si="26"/>
        <v>145</v>
      </c>
      <c r="J225" s="20" t="s">
        <v>410</v>
      </c>
      <c r="K225" s="20" t="s">
        <v>118</v>
      </c>
      <c r="O225">
        <v>2000</v>
      </c>
      <c r="P225" s="5" t="s">
        <v>1585</v>
      </c>
      <c r="Q225" s="19">
        <v>8496</v>
      </c>
      <c r="R225" s="6" t="s">
        <v>246</v>
      </c>
      <c r="S225" s="6" t="s">
        <v>1424</v>
      </c>
      <c r="T225" s="14" t="s">
        <v>233</v>
      </c>
      <c r="U225" s="15"/>
      <c r="V225" s="14" t="s">
        <v>1425</v>
      </c>
      <c r="W225" s="15"/>
      <c r="X225" s="6" t="s">
        <v>410</v>
      </c>
      <c r="Y225" s="6" t="s">
        <v>118</v>
      </c>
    </row>
    <row r="226" spans="1:25" x14ac:dyDescent="0.2">
      <c r="A226" s="9">
        <v>2000</v>
      </c>
      <c r="B226" s="20" t="s">
        <v>1586</v>
      </c>
      <c r="C226" s="19">
        <v>10854</v>
      </c>
      <c r="D226" s="20" t="s">
        <v>1426</v>
      </c>
      <c r="E226" s="20" t="s">
        <v>504</v>
      </c>
      <c r="F226" s="34">
        <f t="shared" si="27"/>
        <v>1465</v>
      </c>
      <c r="G226" s="36">
        <f t="shared" si="28"/>
        <v>1465</v>
      </c>
      <c r="H226" s="34">
        <f t="shared" si="25"/>
        <v>547</v>
      </c>
      <c r="I226" s="36">
        <f t="shared" si="26"/>
        <v>220</v>
      </c>
      <c r="J226" s="20" t="s">
        <v>312</v>
      </c>
      <c r="K226" s="20" t="s">
        <v>162</v>
      </c>
      <c r="O226">
        <v>2000</v>
      </c>
      <c r="P226" s="5" t="s">
        <v>1586</v>
      </c>
      <c r="Q226" s="19">
        <v>10854</v>
      </c>
      <c r="R226" s="6" t="s">
        <v>1426</v>
      </c>
      <c r="S226" s="6" t="s">
        <v>504</v>
      </c>
      <c r="T226" s="14" t="s">
        <v>1427</v>
      </c>
      <c r="U226" s="15"/>
      <c r="V226" s="14" t="s">
        <v>567</v>
      </c>
      <c r="W226" s="15"/>
      <c r="X226" s="6" t="s">
        <v>312</v>
      </c>
      <c r="Y226" s="6" t="s">
        <v>162</v>
      </c>
    </row>
    <row r="227" spans="1:25" x14ac:dyDescent="0.2">
      <c r="A227" s="9">
        <v>2000</v>
      </c>
      <c r="B227" s="20" t="s">
        <v>1587</v>
      </c>
      <c r="C227" s="19">
        <v>25314</v>
      </c>
      <c r="D227" s="20" t="s">
        <v>1428</v>
      </c>
      <c r="E227" s="20" t="s">
        <v>554</v>
      </c>
      <c r="F227" s="34">
        <f t="shared" si="27"/>
        <v>3596</v>
      </c>
      <c r="G227" s="36">
        <f t="shared" si="28"/>
        <v>3596</v>
      </c>
      <c r="H227" s="34">
        <f t="shared" si="25"/>
        <v>1750</v>
      </c>
      <c r="I227" s="36">
        <f t="shared" si="26"/>
        <v>703</v>
      </c>
      <c r="J227" s="20" t="s">
        <v>258</v>
      </c>
      <c r="K227" s="20" t="s">
        <v>227</v>
      </c>
      <c r="O227">
        <v>2000</v>
      </c>
      <c r="P227" s="5" t="s">
        <v>1587</v>
      </c>
      <c r="Q227" s="19">
        <v>25314</v>
      </c>
      <c r="R227" s="6" t="s">
        <v>1428</v>
      </c>
      <c r="S227" s="6" t="s">
        <v>554</v>
      </c>
      <c r="T227" s="14" t="s">
        <v>1429</v>
      </c>
      <c r="U227" s="15"/>
      <c r="V227" s="14" t="s">
        <v>1430</v>
      </c>
      <c r="W227" s="15"/>
      <c r="X227" s="6" t="s">
        <v>258</v>
      </c>
      <c r="Y227" s="6" t="s">
        <v>227</v>
      </c>
    </row>
    <row r="228" spans="1:25" x14ac:dyDescent="0.2">
      <c r="A228" s="9">
        <v>2000</v>
      </c>
      <c r="B228" s="20" t="s">
        <v>1588</v>
      </c>
      <c r="C228" s="19">
        <v>20820</v>
      </c>
      <c r="D228" s="20" t="s">
        <v>1431</v>
      </c>
      <c r="E228" s="20" t="s">
        <v>1432</v>
      </c>
      <c r="F228" s="34">
        <f t="shared" si="27"/>
        <v>3678</v>
      </c>
      <c r="G228" s="36">
        <f t="shared" si="28"/>
        <v>3677</v>
      </c>
      <c r="H228" s="34">
        <f t="shared" si="25"/>
        <v>2629</v>
      </c>
      <c r="I228" s="36">
        <f t="shared" si="26"/>
        <v>1055</v>
      </c>
      <c r="J228" s="20" t="s">
        <v>505</v>
      </c>
      <c r="K228" s="20"/>
      <c r="O228">
        <v>2000</v>
      </c>
      <c r="P228" s="5" t="s">
        <v>1588</v>
      </c>
      <c r="Q228" s="19">
        <v>20820</v>
      </c>
      <c r="R228" s="6" t="s">
        <v>1431</v>
      </c>
      <c r="S228" s="6" t="s">
        <v>1432</v>
      </c>
      <c r="T228" s="14" t="s">
        <v>1433</v>
      </c>
      <c r="U228" s="15"/>
      <c r="V228" s="14" t="s">
        <v>1434</v>
      </c>
      <c r="W228" s="15"/>
      <c r="X228" s="6" t="s">
        <v>505</v>
      </c>
      <c r="Y228" s="6"/>
    </row>
    <row r="229" spans="1:25" x14ac:dyDescent="0.2">
      <c r="A229" s="9">
        <v>2000</v>
      </c>
      <c r="B229" s="20" t="s">
        <v>1589</v>
      </c>
      <c r="C229" s="19">
        <v>24687</v>
      </c>
      <c r="D229" s="20" t="s">
        <v>1435</v>
      </c>
      <c r="E229" s="20" t="s">
        <v>1436</v>
      </c>
      <c r="F229" s="34">
        <f t="shared" si="27"/>
        <v>3631</v>
      </c>
      <c r="G229" s="36">
        <f t="shared" si="28"/>
        <v>3630</v>
      </c>
      <c r="H229" s="34">
        <f t="shared" si="25"/>
        <v>1979</v>
      </c>
      <c r="I229" s="36">
        <f t="shared" si="26"/>
        <v>794</v>
      </c>
      <c r="J229" s="20" t="s">
        <v>383</v>
      </c>
      <c r="K229" s="20"/>
      <c r="O229">
        <v>2000</v>
      </c>
      <c r="P229" s="5" t="s">
        <v>1589</v>
      </c>
      <c r="Q229" s="19">
        <v>24687</v>
      </c>
      <c r="R229" s="6" t="s">
        <v>1435</v>
      </c>
      <c r="S229" s="6" t="s">
        <v>1436</v>
      </c>
      <c r="T229" s="14" t="s">
        <v>1437</v>
      </c>
      <c r="U229" s="15"/>
      <c r="V229" s="14" t="s">
        <v>1438</v>
      </c>
      <c r="W229" s="15"/>
      <c r="X229" s="6" t="s">
        <v>383</v>
      </c>
      <c r="Y229" s="6"/>
    </row>
    <row r="230" spans="1:25" x14ac:dyDescent="0.2">
      <c r="A230" s="9">
        <v>2000</v>
      </c>
      <c r="B230" s="20" t="s">
        <v>1590</v>
      </c>
      <c r="C230" s="19">
        <v>15933</v>
      </c>
      <c r="D230" s="20" t="s">
        <v>1439</v>
      </c>
      <c r="E230" s="20" t="s">
        <v>1440</v>
      </c>
      <c r="F230" s="34">
        <f t="shared" si="27"/>
        <v>2147</v>
      </c>
      <c r="G230" s="36">
        <f t="shared" si="28"/>
        <v>2146</v>
      </c>
      <c r="H230" s="34">
        <f t="shared" si="25"/>
        <v>1023</v>
      </c>
      <c r="I230" s="36">
        <f t="shared" si="26"/>
        <v>411</v>
      </c>
      <c r="J230" s="20" t="s">
        <v>88</v>
      </c>
      <c r="K230" s="20"/>
      <c r="O230">
        <v>2000</v>
      </c>
      <c r="P230" s="5" t="s">
        <v>1590</v>
      </c>
      <c r="Q230" s="19">
        <v>15933</v>
      </c>
      <c r="R230" s="6" t="s">
        <v>1439</v>
      </c>
      <c r="S230" s="6" t="s">
        <v>1440</v>
      </c>
      <c r="T230" s="14" t="s">
        <v>1441</v>
      </c>
      <c r="U230" s="15"/>
      <c r="V230" s="14" t="s">
        <v>1442</v>
      </c>
      <c r="W230" s="15"/>
      <c r="X230" s="6" t="s">
        <v>88</v>
      </c>
      <c r="Y230" s="6"/>
    </row>
    <row r="231" spans="1:25" x14ac:dyDescent="0.2">
      <c r="A231" s="9">
        <v>2000</v>
      </c>
      <c r="B231" s="20" t="s">
        <v>1591</v>
      </c>
      <c r="C231" s="19">
        <v>23249</v>
      </c>
      <c r="D231" s="20" t="s">
        <v>1443</v>
      </c>
      <c r="E231" s="20" t="s">
        <v>1444</v>
      </c>
      <c r="F231" s="34">
        <f t="shared" si="27"/>
        <v>3936</v>
      </c>
      <c r="G231" s="36">
        <f t="shared" si="28"/>
        <v>3936</v>
      </c>
      <c r="H231" s="34">
        <f t="shared" si="25"/>
        <v>1741</v>
      </c>
      <c r="I231" s="36">
        <f t="shared" si="26"/>
        <v>699</v>
      </c>
      <c r="J231" s="20" t="s">
        <v>372</v>
      </c>
      <c r="K231" s="20" t="s">
        <v>116</v>
      </c>
      <c r="O231">
        <v>2000</v>
      </c>
      <c r="P231" s="5" t="s">
        <v>1591</v>
      </c>
      <c r="Q231" s="19">
        <v>23249</v>
      </c>
      <c r="R231" s="6" t="s">
        <v>1443</v>
      </c>
      <c r="S231" s="6" t="s">
        <v>1444</v>
      </c>
      <c r="T231" s="14" t="s">
        <v>1445</v>
      </c>
      <c r="U231" s="15"/>
      <c r="V231" s="14" t="s">
        <v>1446</v>
      </c>
      <c r="W231" s="15"/>
      <c r="X231" s="6" t="s">
        <v>372</v>
      </c>
      <c r="Y231" s="6" t="s">
        <v>116</v>
      </c>
    </row>
    <row r="232" spans="1:25" x14ac:dyDescent="0.2">
      <c r="A232" s="9">
        <v>2000</v>
      </c>
      <c r="B232" s="20" t="s">
        <v>1592</v>
      </c>
      <c r="C232" s="19">
        <v>8715</v>
      </c>
      <c r="D232" s="20" t="s">
        <v>1166</v>
      </c>
      <c r="E232" s="20" t="s">
        <v>1447</v>
      </c>
      <c r="F232" s="34">
        <f t="shared" si="27"/>
        <v>1704</v>
      </c>
      <c r="G232" s="36">
        <f t="shared" si="28"/>
        <v>1704</v>
      </c>
      <c r="H232" s="34">
        <f t="shared" si="25"/>
        <v>624</v>
      </c>
      <c r="I232" s="36">
        <f t="shared" si="26"/>
        <v>250</v>
      </c>
      <c r="J232" s="20" t="s">
        <v>581</v>
      </c>
      <c r="K232" s="20" t="s">
        <v>251</v>
      </c>
      <c r="O232">
        <v>2000</v>
      </c>
      <c r="P232" s="5" t="s">
        <v>1592</v>
      </c>
      <c r="Q232" s="19">
        <v>8715</v>
      </c>
      <c r="R232" s="6" t="s">
        <v>1166</v>
      </c>
      <c r="S232" s="6" t="s">
        <v>1447</v>
      </c>
      <c r="T232" s="14" t="s">
        <v>1448</v>
      </c>
      <c r="U232" s="15"/>
      <c r="V232" s="14" t="s">
        <v>1449</v>
      </c>
      <c r="W232" s="15"/>
      <c r="X232" s="6" t="s">
        <v>581</v>
      </c>
      <c r="Y232" s="6" t="s">
        <v>251</v>
      </c>
    </row>
    <row r="233" spans="1:25" x14ac:dyDescent="0.2">
      <c r="A233" s="9">
        <v>2000</v>
      </c>
      <c r="B233" s="20" t="s">
        <v>1593</v>
      </c>
      <c r="C233" s="19">
        <v>4748</v>
      </c>
      <c r="D233" s="20" t="s">
        <v>1450</v>
      </c>
      <c r="E233" s="20" t="s">
        <v>1451</v>
      </c>
      <c r="F233" s="34">
        <f t="shared" si="27"/>
        <v>880</v>
      </c>
      <c r="G233" s="36">
        <f t="shared" si="28"/>
        <v>880</v>
      </c>
      <c r="H233" s="34">
        <f t="shared" si="25"/>
        <v>339</v>
      </c>
      <c r="I233" s="36">
        <f t="shared" si="26"/>
        <v>136</v>
      </c>
      <c r="J233" s="20" t="s">
        <v>209</v>
      </c>
      <c r="K233" s="20" t="s">
        <v>219</v>
      </c>
      <c r="O233">
        <v>2000</v>
      </c>
      <c r="P233" s="5" t="s">
        <v>1593</v>
      </c>
      <c r="Q233" s="19">
        <v>4748</v>
      </c>
      <c r="R233" s="6" t="s">
        <v>1450</v>
      </c>
      <c r="S233" s="6" t="s">
        <v>1451</v>
      </c>
      <c r="T233" s="14" t="s">
        <v>1452</v>
      </c>
      <c r="U233" s="15"/>
      <c r="V233" s="14" t="s">
        <v>345</v>
      </c>
      <c r="W233" s="15"/>
      <c r="X233" s="6" t="s">
        <v>209</v>
      </c>
      <c r="Y233" s="6" t="s">
        <v>219</v>
      </c>
    </row>
    <row r="234" spans="1:25" x14ac:dyDescent="0.2">
      <c r="A234" s="9">
        <v>2000</v>
      </c>
      <c r="B234" s="20" t="s">
        <v>1594</v>
      </c>
      <c r="C234" s="19">
        <v>5268</v>
      </c>
      <c r="D234" s="20" t="s">
        <v>235</v>
      </c>
      <c r="E234" s="20" t="s">
        <v>548</v>
      </c>
      <c r="F234" s="34">
        <f t="shared" si="27"/>
        <v>969</v>
      </c>
      <c r="G234" s="36">
        <f t="shared" si="28"/>
        <v>969</v>
      </c>
      <c r="H234" s="34">
        <f t="shared" si="25"/>
        <v>405</v>
      </c>
      <c r="I234" s="36">
        <f t="shared" si="26"/>
        <v>162</v>
      </c>
      <c r="J234" s="20" t="s">
        <v>134</v>
      </c>
      <c r="K234" s="20" t="s">
        <v>129</v>
      </c>
      <c r="O234">
        <v>2000</v>
      </c>
      <c r="P234" s="5" t="s">
        <v>1594</v>
      </c>
      <c r="Q234" s="19">
        <v>5268</v>
      </c>
      <c r="R234" s="6" t="s">
        <v>235</v>
      </c>
      <c r="S234" s="6" t="s">
        <v>548</v>
      </c>
      <c r="T234" s="14" t="s">
        <v>243</v>
      </c>
      <c r="U234" s="15"/>
      <c r="V234" s="14" t="s">
        <v>406</v>
      </c>
      <c r="W234" s="15"/>
      <c r="X234" s="6" t="s">
        <v>134</v>
      </c>
      <c r="Y234" s="6" t="s">
        <v>129</v>
      </c>
    </row>
    <row r="235" spans="1:25" x14ac:dyDescent="0.2">
      <c r="A235" s="9">
        <v>2000</v>
      </c>
      <c r="B235" s="20" t="s">
        <v>1576</v>
      </c>
      <c r="C235" s="19">
        <v>21024</v>
      </c>
      <c r="D235" s="20" t="s">
        <v>1453</v>
      </c>
      <c r="E235" s="20" t="s">
        <v>1454</v>
      </c>
      <c r="F235" s="34">
        <f t="shared" si="27"/>
        <v>3271</v>
      </c>
      <c r="G235" s="36">
        <f t="shared" si="28"/>
        <v>3270</v>
      </c>
      <c r="H235" s="34">
        <f t="shared" si="25"/>
        <v>1284</v>
      </c>
      <c r="I235" s="36">
        <f t="shared" si="26"/>
        <v>515</v>
      </c>
      <c r="J235" s="20" t="s">
        <v>261</v>
      </c>
      <c r="K235" s="20" t="s">
        <v>251</v>
      </c>
      <c r="O235">
        <v>2000</v>
      </c>
      <c r="P235" s="5" t="s">
        <v>1576</v>
      </c>
      <c r="Q235" s="19">
        <v>21024</v>
      </c>
      <c r="R235" s="6" t="s">
        <v>1453</v>
      </c>
      <c r="S235" s="6" t="s">
        <v>1454</v>
      </c>
      <c r="T235" s="14" t="s">
        <v>1455</v>
      </c>
      <c r="U235" s="15"/>
      <c r="V235" s="14" t="s">
        <v>1456</v>
      </c>
      <c r="W235" s="15"/>
      <c r="X235" s="6" t="s">
        <v>261</v>
      </c>
      <c r="Y235" s="6" t="s">
        <v>251</v>
      </c>
    </row>
    <row r="236" spans="1:25" x14ac:dyDescent="0.2">
      <c r="A236" s="9">
        <v>2000</v>
      </c>
      <c r="B236" s="20" t="s">
        <v>1595</v>
      </c>
      <c r="C236" s="19">
        <v>6431</v>
      </c>
      <c r="D236" s="20" t="s">
        <v>1457</v>
      </c>
      <c r="E236" s="20" t="s">
        <v>1458</v>
      </c>
      <c r="F236" s="34">
        <f t="shared" si="27"/>
        <v>1124</v>
      </c>
      <c r="G236" s="36">
        <f t="shared" si="28"/>
        <v>1124</v>
      </c>
      <c r="H236" s="34">
        <f t="shared" si="25"/>
        <v>569</v>
      </c>
      <c r="I236" s="36">
        <f t="shared" si="26"/>
        <v>228</v>
      </c>
      <c r="J236" s="20" t="s">
        <v>1185</v>
      </c>
      <c r="K236" s="20" t="s">
        <v>132</v>
      </c>
      <c r="O236">
        <v>2000</v>
      </c>
      <c r="P236" s="5" t="s">
        <v>1595</v>
      </c>
      <c r="Q236" s="19">
        <v>6431</v>
      </c>
      <c r="R236" s="6" t="s">
        <v>1457</v>
      </c>
      <c r="S236" s="6" t="s">
        <v>1458</v>
      </c>
      <c r="T236" s="14" t="s">
        <v>239</v>
      </c>
      <c r="U236" s="15"/>
      <c r="V236" s="14" t="s">
        <v>401</v>
      </c>
      <c r="W236" s="15"/>
      <c r="X236" s="6" t="s">
        <v>1185</v>
      </c>
      <c r="Y236" s="6" t="s">
        <v>132</v>
      </c>
    </row>
    <row r="237" spans="1:25" x14ac:dyDescent="0.2">
      <c r="A237" s="9">
        <v>2000</v>
      </c>
      <c r="B237" s="20" t="s">
        <v>1572</v>
      </c>
      <c r="C237" s="19">
        <v>12790</v>
      </c>
      <c r="D237" s="20" t="s">
        <v>1459</v>
      </c>
      <c r="E237" s="20" t="s">
        <v>1460</v>
      </c>
      <c r="F237" s="34">
        <f t="shared" si="27"/>
        <v>2073</v>
      </c>
      <c r="G237" s="36">
        <f t="shared" si="28"/>
        <v>2073</v>
      </c>
      <c r="H237" s="34">
        <f t="shared" si="25"/>
        <v>731</v>
      </c>
      <c r="I237" s="36">
        <f t="shared" si="26"/>
        <v>293</v>
      </c>
      <c r="J237" s="20" t="s">
        <v>134</v>
      </c>
      <c r="K237" s="20" t="s">
        <v>251</v>
      </c>
      <c r="O237">
        <v>2000</v>
      </c>
      <c r="P237" s="5" t="s">
        <v>1572</v>
      </c>
      <c r="Q237" s="19">
        <v>12790</v>
      </c>
      <c r="R237" s="6" t="s">
        <v>1459</v>
      </c>
      <c r="S237" s="6" t="s">
        <v>1460</v>
      </c>
      <c r="T237" s="14" t="s">
        <v>1461</v>
      </c>
      <c r="U237" s="15"/>
      <c r="V237" s="14" t="s">
        <v>1462</v>
      </c>
      <c r="W237" s="15"/>
      <c r="X237" s="6" t="s">
        <v>134</v>
      </c>
      <c r="Y237" s="6" t="s">
        <v>251</v>
      </c>
    </row>
    <row r="238" spans="1:25" x14ac:dyDescent="0.2">
      <c r="A238" s="9">
        <v>2000</v>
      </c>
      <c r="B238" s="20" t="s">
        <v>1599</v>
      </c>
      <c r="C238" s="19">
        <v>11670</v>
      </c>
      <c r="D238" s="20" t="s">
        <v>1463</v>
      </c>
      <c r="E238" s="20" t="s">
        <v>1464</v>
      </c>
      <c r="F238" s="34">
        <f t="shared" si="27"/>
        <v>1834</v>
      </c>
      <c r="G238" s="36">
        <f t="shared" si="28"/>
        <v>1834</v>
      </c>
      <c r="H238" s="34">
        <f t="shared" si="25"/>
        <v>833</v>
      </c>
      <c r="I238" s="36">
        <f t="shared" si="26"/>
        <v>334</v>
      </c>
      <c r="J238" s="20" t="s">
        <v>271</v>
      </c>
      <c r="K238" s="20" t="s">
        <v>131</v>
      </c>
      <c r="O238">
        <v>2000</v>
      </c>
      <c r="P238" s="5" t="s">
        <v>1599</v>
      </c>
      <c r="Q238" s="19">
        <v>11670</v>
      </c>
      <c r="R238" s="6" t="s">
        <v>1463</v>
      </c>
      <c r="S238" s="6" t="s">
        <v>1464</v>
      </c>
      <c r="T238" s="14" t="s">
        <v>140</v>
      </c>
      <c r="U238" s="15"/>
      <c r="V238" s="14" t="s">
        <v>71</v>
      </c>
      <c r="W238" s="15"/>
      <c r="X238" s="6" t="s">
        <v>271</v>
      </c>
      <c r="Y238" s="6" t="s">
        <v>131</v>
      </c>
    </row>
    <row r="239" spans="1:25" x14ac:dyDescent="0.2">
      <c r="A239" s="9">
        <v>2000</v>
      </c>
      <c r="B239" s="20" t="s">
        <v>1600</v>
      </c>
      <c r="C239" s="19">
        <v>6422</v>
      </c>
      <c r="D239" s="20" t="s">
        <v>565</v>
      </c>
      <c r="E239" s="20" t="s">
        <v>1096</v>
      </c>
      <c r="F239" s="34">
        <f t="shared" si="27"/>
        <v>914</v>
      </c>
      <c r="G239" s="36">
        <f t="shared" si="28"/>
        <v>913</v>
      </c>
      <c r="H239" s="34">
        <f t="shared" si="25"/>
        <v>359</v>
      </c>
      <c r="I239" s="36">
        <f t="shared" si="26"/>
        <v>144</v>
      </c>
      <c r="J239" s="20" t="s">
        <v>86</v>
      </c>
      <c r="K239" s="20" t="s">
        <v>127</v>
      </c>
      <c r="O239">
        <v>2000</v>
      </c>
      <c r="P239" s="5" t="s">
        <v>1600</v>
      </c>
      <c r="Q239" s="19">
        <v>6422</v>
      </c>
      <c r="R239" s="6" t="s">
        <v>565</v>
      </c>
      <c r="S239" s="6" t="s">
        <v>1096</v>
      </c>
      <c r="T239" s="14" t="s">
        <v>249</v>
      </c>
      <c r="U239" s="15"/>
      <c r="V239" s="14" t="s">
        <v>520</v>
      </c>
      <c r="W239" s="15"/>
      <c r="X239" s="6" t="s">
        <v>86</v>
      </c>
      <c r="Y239" s="6" t="s">
        <v>127</v>
      </c>
    </row>
    <row r="240" spans="1:25" x14ac:dyDescent="0.2">
      <c r="A240" s="9">
        <v>2000</v>
      </c>
      <c r="B240" s="20" t="s">
        <v>1601</v>
      </c>
      <c r="C240" s="19">
        <v>1717</v>
      </c>
      <c r="D240" s="20" t="s">
        <v>75</v>
      </c>
      <c r="E240" s="20" t="s">
        <v>375</v>
      </c>
      <c r="F240" s="34">
        <f t="shared" si="27"/>
        <v>311</v>
      </c>
      <c r="G240" s="36">
        <f t="shared" si="28"/>
        <v>311</v>
      </c>
      <c r="H240" s="34">
        <f t="shared" si="25"/>
        <v>74</v>
      </c>
      <c r="I240" s="36">
        <f t="shared" si="26"/>
        <v>30</v>
      </c>
      <c r="J240" s="20" t="s">
        <v>227</v>
      </c>
      <c r="K240" s="20"/>
      <c r="O240">
        <v>2000</v>
      </c>
      <c r="P240" s="5" t="s">
        <v>1601</v>
      </c>
      <c r="Q240" s="19">
        <v>1717</v>
      </c>
      <c r="R240" s="6" t="s">
        <v>75</v>
      </c>
      <c r="S240" s="6" t="s">
        <v>375</v>
      </c>
      <c r="T240" s="14" t="s">
        <v>1465</v>
      </c>
      <c r="U240" s="15"/>
      <c r="V240" s="14" t="s">
        <v>100</v>
      </c>
      <c r="W240" s="15"/>
      <c r="X240" s="6" t="s">
        <v>227</v>
      </c>
      <c r="Y240" s="6"/>
    </row>
    <row r="241" spans="1:25" x14ac:dyDescent="0.2">
      <c r="A241" s="9">
        <v>2000</v>
      </c>
      <c r="B241" s="20" t="s">
        <v>1602</v>
      </c>
      <c r="C241" s="19">
        <v>1376</v>
      </c>
      <c r="D241" s="20" t="s">
        <v>1466</v>
      </c>
      <c r="E241" s="20" t="s">
        <v>136</v>
      </c>
      <c r="F241" s="34">
        <f t="shared" si="27"/>
        <v>280</v>
      </c>
      <c r="G241" s="36">
        <f t="shared" si="28"/>
        <v>279</v>
      </c>
      <c r="H241" s="34">
        <f t="shared" si="25"/>
        <v>100</v>
      </c>
      <c r="I241" s="36">
        <f t="shared" si="26"/>
        <v>40</v>
      </c>
      <c r="J241" s="20" t="s">
        <v>161</v>
      </c>
      <c r="K241" s="20" t="s">
        <v>129</v>
      </c>
      <c r="O241">
        <v>2000</v>
      </c>
      <c r="P241" s="5" t="s">
        <v>1602</v>
      </c>
      <c r="Q241" s="19">
        <v>1376</v>
      </c>
      <c r="R241" s="6" t="s">
        <v>1466</v>
      </c>
      <c r="S241" s="6" t="s">
        <v>136</v>
      </c>
      <c r="T241" s="14" t="s">
        <v>1467</v>
      </c>
      <c r="U241" s="15"/>
      <c r="V241" s="14" t="s">
        <v>73</v>
      </c>
      <c r="W241" s="15"/>
      <c r="X241" s="6" t="s">
        <v>161</v>
      </c>
      <c r="Y241" s="6" t="s">
        <v>129</v>
      </c>
    </row>
    <row r="242" spans="1:25" x14ac:dyDescent="0.2">
      <c r="A242" s="9">
        <v>2000</v>
      </c>
      <c r="B242" s="20" t="s">
        <v>1603</v>
      </c>
      <c r="C242" s="19">
        <v>6685</v>
      </c>
      <c r="D242" s="20" t="s">
        <v>167</v>
      </c>
      <c r="E242" s="20" t="s">
        <v>1386</v>
      </c>
      <c r="F242" s="34">
        <f t="shared" si="27"/>
        <v>1094</v>
      </c>
      <c r="G242" s="36">
        <f t="shared" si="28"/>
        <v>1093</v>
      </c>
      <c r="H242" s="34">
        <f t="shared" si="25"/>
        <v>267</v>
      </c>
      <c r="I242" s="36">
        <f t="shared" si="26"/>
        <v>107</v>
      </c>
      <c r="J242" s="20" t="s">
        <v>364</v>
      </c>
      <c r="K242" s="20" t="s">
        <v>129</v>
      </c>
      <c r="O242">
        <v>2000</v>
      </c>
      <c r="P242" s="5" t="s">
        <v>1603</v>
      </c>
      <c r="Q242" s="19">
        <v>6685</v>
      </c>
      <c r="R242" s="6" t="s">
        <v>167</v>
      </c>
      <c r="S242" s="6" t="s">
        <v>1386</v>
      </c>
      <c r="T242" s="14" t="s">
        <v>1468</v>
      </c>
      <c r="U242" s="15"/>
      <c r="V242" s="14" t="s">
        <v>420</v>
      </c>
      <c r="W242" s="15"/>
      <c r="X242" s="6" t="s">
        <v>364</v>
      </c>
      <c r="Y242" s="6" t="s">
        <v>129</v>
      </c>
    </row>
    <row r="243" spans="1:25" x14ac:dyDescent="0.2">
      <c r="A243" s="9">
        <v>1996</v>
      </c>
      <c r="B243" s="20" t="s">
        <v>1574</v>
      </c>
      <c r="C243" s="19">
        <v>4812</v>
      </c>
      <c r="D243" s="34">
        <f>R243+ROUND(S243/2,0)</f>
        <v>2118</v>
      </c>
      <c r="E243" s="34">
        <f>S243-ROUND(S243/2,0)</f>
        <v>1213</v>
      </c>
      <c r="F243" s="34">
        <f t="shared" si="27"/>
        <v>607</v>
      </c>
      <c r="G243" s="36">
        <f t="shared" si="28"/>
        <v>607</v>
      </c>
      <c r="H243" s="34">
        <f>V243-I243</f>
        <v>174</v>
      </c>
      <c r="I243" s="36">
        <f>ROUND(V243*8025/(8025+20126),0)</f>
        <v>69</v>
      </c>
      <c r="J243" s="20" t="s">
        <v>342</v>
      </c>
      <c r="K243" s="20" t="s">
        <v>251</v>
      </c>
      <c r="O243">
        <v>1996</v>
      </c>
      <c r="P243" s="5" t="s">
        <v>1574</v>
      </c>
      <c r="Q243" s="19">
        <v>4812</v>
      </c>
      <c r="R243" s="14" t="s">
        <v>1469</v>
      </c>
      <c r="S243" s="14" t="s">
        <v>202</v>
      </c>
      <c r="T243" s="14" t="s">
        <v>548</v>
      </c>
      <c r="U243" s="15"/>
      <c r="V243" s="14" t="s">
        <v>582</v>
      </c>
      <c r="W243" s="15"/>
      <c r="X243" s="6" t="s">
        <v>342</v>
      </c>
      <c r="Y243" s="6" t="s">
        <v>251</v>
      </c>
    </row>
    <row r="244" spans="1:25" x14ac:dyDescent="0.2">
      <c r="A244" s="9">
        <v>1996</v>
      </c>
      <c r="B244" s="20" t="s">
        <v>1577</v>
      </c>
      <c r="C244" s="19">
        <v>2963</v>
      </c>
      <c r="D244" s="34">
        <f t="shared" ref="D244:D271" si="29">R244+ROUND(S244/2,0)</f>
        <v>1224</v>
      </c>
      <c r="E244" s="34">
        <f t="shared" ref="E244:E271" si="30">S244-ROUND(S244/2,0)</f>
        <v>713</v>
      </c>
      <c r="F244" s="34">
        <f t="shared" si="27"/>
        <v>342</v>
      </c>
      <c r="G244" s="36">
        <f t="shared" si="28"/>
        <v>341</v>
      </c>
      <c r="H244" s="34">
        <f t="shared" ref="H244:H271" si="31">V244-I244</f>
        <v>209</v>
      </c>
      <c r="I244" s="36">
        <f t="shared" ref="I244:I271" si="32">ROUND(V244*8025/(8025+20126),0)</f>
        <v>84</v>
      </c>
      <c r="J244" s="20" t="s">
        <v>93</v>
      </c>
      <c r="K244" s="20" t="s">
        <v>251</v>
      </c>
      <c r="O244">
        <v>1996</v>
      </c>
      <c r="P244" s="5" t="s">
        <v>1577</v>
      </c>
      <c r="Q244" s="19">
        <v>2963</v>
      </c>
      <c r="R244" s="14" t="s">
        <v>1470</v>
      </c>
      <c r="S244" s="14" t="s">
        <v>432</v>
      </c>
      <c r="T244" s="14" t="s">
        <v>519</v>
      </c>
      <c r="U244" s="15"/>
      <c r="V244" s="14" t="s">
        <v>91</v>
      </c>
      <c r="W244" s="15"/>
      <c r="X244" s="6" t="s">
        <v>93</v>
      </c>
      <c r="Y244" s="6" t="s">
        <v>251</v>
      </c>
    </row>
    <row r="245" spans="1:25" x14ac:dyDescent="0.2">
      <c r="A245" s="9">
        <v>1996</v>
      </c>
      <c r="B245" s="20" t="s">
        <v>1578</v>
      </c>
      <c r="C245" s="19">
        <v>17471</v>
      </c>
      <c r="D245" s="34">
        <f t="shared" si="29"/>
        <v>6755</v>
      </c>
      <c r="E245" s="34">
        <f t="shared" si="30"/>
        <v>3327</v>
      </c>
      <c r="F245" s="34">
        <f t="shared" si="27"/>
        <v>2440</v>
      </c>
      <c r="G245" s="36">
        <f t="shared" si="28"/>
        <v>2439</v>
      </c>
      <c r="H245" s="34">
        <f t="shared" si="31"/>
        <v>1486</v>
      </c>
      <c r="I245" s="36">
        <f t="shared" si="32"/>
        <v>592</v>
      </c>
      <c r="J245" s="20" t="s">
        <v>1160</v>
      </c>
      <c r="K245" s="20" t="s">
        <v>127</v>
      </c>
      <c r="O245">
        <v>1996</v>
      </c>
      <c r="P245" s="5" t="s">
        <v>1578</v>
      </c>
      <c r="Q245" s="19">
        <v>17471</v>
      </c>
      <c r="R245" s="14" t="s">
        <v>1471</v>
      </c>
      <c r="S245" s="14" t="s">
        <v>1472</v>
      </c>
      <c r="T245" s="14" t="s">
        <v>527</v>
      </c>
      <c r="U245" s="15"/>
      <c r="V245" s="14" t="s">
        <v>1473</v>
      </c>
      <c r="W245" s="15"/>
      <c r="X245" s="6" t="s">
        <v>1160</v>
      </c>
      <c r="Y245" s="6" t="s">
        <v>127</v>
      </c>
    </row>
    <row r="246" spans="1:25" x14ac:dyDescent="0.2">
      <c r="A246" s="9">
        <v>1996</v>
      </c>
      <c r="B246" s="20" t="s">
        <v>1579</v>
      </c>
      <c r="C246" s="19">
        <v>11982</v>
      </c>
      <c r="D246" s="34">
        <f t="shared" si="29"/>
        <v>4828</v>
      </c>
      <c r="E246" s="34">
        <f t="shared" si="30"/>
        <v>2989</v>
      </c>
      <c r="F246" s="34">
        <f t="shared" si="27"/>
        <v>1494</v>
      </c>
      <c r="G246" s="36">
        <f t="shared" si="28"/>
        <v>1493</v>
      </c>
      <c r="H246" s="34">
        <f t="shared" si="31"/>
        <v>688</v>
      </c>
      <c r="I246" s="36">
        <f t="shared" si="32"/>
        <v>274</v>
      </c>
      <c r="J246" s="20" t="s">
        <v>1476</v>
      </c>
      <c r="K246" s="20" t="s">
        <v>219</v>
      </c>
      <c r="O246">
        <v>1996</v>
      </c>
      <c r="P246" s="5" t="s">
        <v>1579</v>
      </c>
      <c r="Q246" s="19">
        <v>11982</v>
      </c>
      <c r="R246" s="14" t="s">
        <v>521</v>
      </c>
      <c r="S246" s="14" t="s">
        <v>1474</v>
      </c>
      <c r="T246" s="14" t="s">
        <v>1242</v>
      </c>
      <c r="U246" s="15"/>
      <c r="V246" s="14" t="s">
        <v>1475</v>
      </c>
      <c r="W246" s="15"/>
      <c r="X246" s="6" t="s">
        <v>1476</v>
      </c>
      <c r="Y246" s="6" t="s">
        <v>219</v>
      </c>
    </row>
    <row r="247" spans="1:25" x14ac:dyDescent="0.2">
      <c r="A247" s="9">
        <v>1996</v>
      </c>
      <c r="B247" s="20" t="s">
        <v>1573</v>
      </c>
      <c r="C247" s="19">
        <v>9612</v>
      </c>
      <c r="D247" s="34">
        <f t="shared" si="29"/>
        <v>3803</v>
      </c>
      <c r="E247" s="34">
        <f t="shared" si="30"/>
        <v>2339</v>
      </c>
      <c r="F247" s="34">
        <f t="shared" si="27"/>
        <v>1315</v>
      </c>
      <c r="G247" s="36">
        <f t="shared" si="28"/>
        <v>1314</v>
      </c>
      <c r="H247" s="34">
        <f t="shared" si="31"/>
        <v>495</v>
      </c>
      <c r="I247" s="36">
        <f t="shared" si="32"/>
        <v>197</v>
      </c>
      <c r="J247" s="20" t="s">
        <v>1229</v>
      </c>
      <c r="K247" s="20" t="s">
        <v>259</v>
      </c>
      <c r="O247">
        <v>1996</v>
      </c>
      <c r="P247" s="5" t="s">
        <v>1573</v>
      </c>
      <c r="Q247" s="19">
        <v>9612</v>
      </c>
      <c r="R247" s="14" t="s">
        <v>254</v>
      </c>
      <c r="S247" s="14" t="s">
        <v>84</v>
      </c>
      <c r="T247" s="14" t="s">
        <v>316</v>
      </c>
      <c r="U247" s="15"/>
      <c r="V247" s="14" t="s">
        <v>133</v>
      </c>
      <c r="W247" s="15"/>
      <c r="X247" s="6" t="s">
        <v>1229</v>
      </c>
      <c r="Y247" s="6" t="s">
        <v>259</v>
      </c>
    </row>
    <row r="248" spans="1:25" x14ac:dyDescent="0.2">
      <c r="A248" s="9">
        <v>1996</v>
      </c>
      <c r="B248" s="20" t="s">
        <v>1580</v>
      </c>
      <c r="C248" s="19">
        <v>13491</v>
      </c>
      <c r="D248" s="34">
        <f t="shared" si="29"/>
        <v>5201</v>
      </c>
      <c r="E248" s="34">
        <f t="shared" si="30"/>
        <v>3181</v>
      </c>
      <c r="F248" s="34">
        <f t="shared" si="27"/>
        <v>1730</v>
      </c>
      <c r="G248" s="36">
        <f t="shared" si="28"/>
        <v>1730</v>
      </c>
      <c r="H248" s="34">
        <f t="shared" si="31"/>
        <v>969</v>
      </c>
      <c r="I248" s="36">
        <f t="shared" si="32"/>
        <v>387</v>
      </c>
      <c r="J248" s="20" t="s">
        <v>1481</v>
      </c>
      <c r="K248" s="20" t="s">
        <v>132</v>
      </c>
      <c r="O248">
        <v>1996</v>
      </c>
      <c r="P248" s="5" t="s">
        <v>1580</v>
      </c>
      <c r="Q248" s="19">
        <v>13491</v>
      </c>
      <c r="R248" s="14" t="s">
        <v>1477</v>
      </c>
      <c r="S248" s="14" t="s">
        <v>1478</v>
      </c>
      <c r="T248" s="14" t="s">
        <v>1479</v>
      </c>
      <c r="U248" s="15"/>
      <c r="V248" s="14" t="s">
        <v>1480</v>
      </c>
      <c r="W248" s="15"/>
      <c r="X248" s="6" t="s">
        <v>1481</v>
      </c>
      <c r="Y248" s="6" t="s">
        <v>132</v>
      </c>
    </row>
    <row r="249" spans="1:25" x14ac:dyDescent="0.2">
      <c r="A249" s="9">
        <v>1996</v>
      </c>
      <c r="B249" s="20" t="s">
        <v>1575</v>
      </c>
      <c r="C249" s="19">
        <v>14343</v>
      </c>
      <c r="D249" s="34">
        <f t="shared" si="29"/>
        <v>6632</v>
      </c>
      <c r="E249" s="34">
        <f t="shared" si="30"/>
        <v>3735</v>
      </c>
      <c r="F249" s="34">
        <f t="shared" si="27"/>
        <v>1192</v>
      </c>
      <c r="G249" s="36">
        <f t="shared" si="28"/>
        <v>1191</v>
      </c>
      <c r="H249" s="34">
        <f t="shared" si="31"/>
        <v>897</v>
      </c>
      <c r="I249" s="36">
        <f t="shared" si="32"/>
        <v>358</v>
      </c>
      <c r="J249" s="20" t="s">
        <v>313</v>
      </c>
      <c r="K249" s="20" t="s">
        <v>219</v>
      </c>
      <c r="O249">
        <v>1996</v>
      </c>
      <c r="P249" s="5" t="s">
        <v>1575</v>
      </c>
      <c r="Q249" s="19">
        <v>14343</v>
      </c>
      <c r="R249" s="14" t="s">
        <v>1482</v>
      </c>
      <c r="S249" s="14" t="s">
        <v>1483</v>
      </c>
      <c r="T249" s="14" t="s">
        <v>427</v>
      </c>
      <c r="U249" s="15"/>
      <c r="V249" s="14" t="s">
        <v>1484</v>
      </c>
      <c r="W249" s="15"/>
      <c r="X249" s="6" t="s">
        <v>313</v>
      </c>
      <c r="Y249" s="6" t="s">
        <v>219</v>
      </c>
    </row>
    <row r="250" spans="1:25" x14ac:dyDescent="0.2">
      <c r="A250" s="9">
        <v>1996</v>
      </c>
      <c r="B250" s="20" t="s">
        <v>1581</v>
      </c>
      <c r="C250" s="19">
        <v>11868</v>
      </c>
      <c r="D250" s="34">
        <f t="shared" si="29"/>
        <v>4040</v>
      </c>
      <c r="E250" s="34">
        <f t="shared" si="30"/>
        <v>2275</v>
      </c>
      <c r="F250" s="34">
        <f t="shared" si="27"/>
        <v>2073</v>
      </c>
      <c r="G250" s="36">
        <f t="shared" si="28"/>
        <v>2073</v>
      </c>
      <c r="H250" s="34">
        <f t="shared" si="31"/>
        <v>837</v>
      </c>
      <c r="I250" s="36">
        <f t="shared" si="32"/>
        <v>334</v>
      </c>
      <c r="J250" s="20" t="s">
        <v>367</v>
      </c>
      <c r="K250" s="20" t="s">
        <v>76</v>
      </c>
      <c r="O250">
        <v>1996</v>
      </c>
      <c r="P250" s="5" t="s">
        <v>1581</v>
      </c>
      <c r="Q250" s="19">
        <v>11868</v>
      </c>
      <c r="R250" s="14" t="s">
        <v>1205</v>
      </c>
      <c r="S250" s="14" t="s">
        <v>1485</v>
      </c>
      <c r="T250" s="14" t="s">
        <v>1461</v>
      </c>
      <c r="U250" s="15"/>
      <c r="V250" s="14" t="s">
        <v>1486</v>
      </c>
      <c r="W250" s="15"/>
      <c r="X250" s="6" t="s">
        <v>367</v>
      </c>
      <c r="Y250" s="6" t="s">
        <v>76</v>
      </c>
    </row>
    <row r="251" spans="1:25" x14ac:dyDescent="0.2">
      <c r="A251" s="9">
        <v>1996</v>
      </c>
      <c r="B251" s="20" t="s">
        <v>1571</v>
      </c>
      <c r="C251" s="19">
        <v>3938</v>
      </c>
      <c r="D251" s="34">
        <f t="shared" si="29"/>
        <v>1652</v>
      </c>
      <c r="E251" s="34">
        <f t="shared" si="30"/>
        <v>1041</v>
      </c>
      <c r="F251" s="34">
        <f t="shared" si="27"/>
        <v>419</v>
      </c>
      <c r="G251" s="36">
        <f t="shared" si="28"/>
        <v>419</v>
      </c>
      <c r="H251" s="34">
        <f t="shared" si="31"/>
        <v>263</v>
      </c>
      <c r="I251" s="36">
        <f t="shared" si="32"/>
        <v>105</v>
      </c>
      <c r="J251" s="20" t="s">
        <v>156</v>
      </c>
      <c r="K251" s="20" t="s">
        <v>251</v>
      </c>
      <c r="O251">
        <v>1996</v>
      </c>
      <c r="P251" s="5" t="s">
        <v>1571</v>
      </c>
      <c r="Q251" s="19">
        <v>3938</v>
      </c>
      <c r="R251" s="14" t="s">
        <v>1487</v>
      </c>
      <c r="S251" s="14" t="s">
        <v>1189</v>
      </c>
      <c r="T251" s="14" t="s">
        <v>1136</v>
      </c>
      <c r="U251" s="15"/>
      <c r="V251" s="14" t="s">
        <v>95</v>
      </c>
      <c r="W251" s="15"/>
      <c r="X251" s="6" t="s">
        <v>156</v>
      </c>
      <c r="Y251" s="6" t="s">
        <v>251</v>
      </c>
    </row>
    <row r="252" spans="1:25" x14ac:dyDescent="0.2">
      <c r="A252" s="9">
        <v>1996</v>
      </c>
      <c r="B252" s="20" t="s">
        <v>1582</v>
      </c>
      <c r="C252" s="19">
        <v>12160</v>
      </c>
      <c r="D252" s="34">
        <f t="shared" si="29"/>
        <v>6048</v>
      </c>
      <c r="E252" s="34">
        <f t="shared" si="30"/>
        <v>2745</v>
      </c>
      <c r="F252" s="34">
        <f t="shared" si="27"/>
        <v>1112</v>
      </c>
      <c r="G252" s="36">
        <f t="shared" si="28"/>
        <v>1112</v>
      </c>
      <c r="H252" s="34">
        <f t="shared" si="31"/>
        <v>690</v>
      </c>
      <c r="I252" s="36">
        <f t="shared" si="32"/>
        <v>275</v>
      </c>
      <c r="J252" s="20" t="s">
        <v>1489</v>
      </c>
      <c r="K252" s="20" t="s">
        <v>219</v>
      </c>
      <c r="O252">
        <v>1996</v>
      </c>
      <c r="P252" s="5" t="s">
        <v>1582</v>
      </c>
      <c r="Q252" s="19">
        <v>12160</v>
      </c>
      <c r="R252" s="14" t="s">
        <v>1488</v>
      </c>
      <c r="S252" s="14" t="s">
        <v>571</v>
      </c>
      <c r="T252" s="14" t="s">
        <v>223</v>
      </c>
      <c r="U252" s="15"/>
      <c r="V252" s="14" t="s">
        <v>1414</v>
      </c>
      <c r="W252" s="15"/>
      <c r="X252" s="6" t="s">
        <v>1489</v>
      </c>
      <c r="Y252" s="6" t="s">
        <v>219</v>
      </c>
    </row>
    <row r="253" spans="1:25" x14ac:dyDescent="0.2">
      <c r="A253" s="9">
        <v>1996</v>
      </c>
      <c r="B253" s="20" t="s">
        <v>1583</v>
      </c>
      <c r="C253" s="19">
        <v>12794</v>
      </c>
      <c r="D253" s="34">
        <f t="shared" si="29"/>
        <v>5877</v>
      </c>
      <c r="E253" s="34">
        <f t="shared" si="30"/>
        <v>3285</v>
      </c>
      <c r="F253" s="34">
        <f t="shared" si="27"/>
        <v>1278</v>
      </c>
      <c r="G253" s="36">
        <f t="shared" si="28"/>
        <v>1278</v>
      </c>
      <c r="H253" s="34">
        <f t="shared" si="31"/>
        <v>589</v>
      </c>
      <c r="I253" s="36">
        <f t="shared" si="32"/>
        <v>235</v>
      </c>
      <c r="J253" s="20" t="s">
        <v>322</v>
      </c>
      <c r="K253" s="20" t="s">
        <v>131</v>
      </c>
      <c r="O253">
        <v>1996</v>
      </c>
      <c r="P253" s="5" t="s">
        <v>1583</v>
      </c>
      <c r="Q253" s="19">
        <v>12794</v>
      </c>
      <c r="R253" s="14" t="s">
        <v>1490</v>
      </c>
      <c r="S253" s="14" t="s">
        <v>1491</v>
      </c>
      <c r="T253" s="14" t="s">
        <v>1492</v>
      </c>
      <c r="U253" s="15"/>
      <c r="V253" s="14" t="s">
        <v>425</v>
      </c>
      <c r="W253" s="15"/>
      <c r="X253" s="6" t="s">
        <v>322</v>
      </c>
      <c r="Y253" s="6" t="s">
        <v>131</v>
      </c>
    </row>
    <row r="254" spans="1:25" x14ac:dyDescent="0.2">
      <c r="A254" s="9">
        <v>1996</v>
      </c>
      <c r="B254" s="20" t="s">
        <v>1584</v>
      </c>
      <c r="C254" s="19">
        <v>11951</v>
      </c>
      <c r="D254" s="34">
        <f t="shared" si="29"/>
        <v>5992</v>
      </c>
      <c r="E254" s="34">
        <f t="shared" si="30"/>
        <v>2871</v>
      </c>
      <c r="F254" s="34">
        <f t="shared" si="27"/>
        <v>1019</v>
      </c>
      <c r="G254" s="36">
        <f t="shared" si="28"/>
        <v>1019</v>
      </c>
      <c r="H254" s="34">
        <f t="shared" si="31"/>
        <v>531</v>
      </c>
      <c r="I254" s="36">
        <f t="shared" si="32"/>
        <v>212</v>
      </c>
      <c r="J254" s="20" t="s">
        <v>97</v>
      </c>
      <c r="K254" s="20" t="s">
        <v>205</v>
      </c>
      <c r="O254">
        <v>1996</v>
      </c>
      <c r="P254" s="5" t="s">
        <v>1584</v>
      </c>
      <c r="Q254" s="19">
        <v>11951</v>
      </c>
      <c r="R254" s="14" t="s">
        <v>402</v>
      </c>
      <c r="S254" s="14" t="s">
        <v>1493</v>
      </c>
      <c r="T254" s="14" t="s">
        <v>1494</v>
      </c>
      <c r="U254" s="15"/>
      <c r="V254" s="14" t="s">
        <v>1495</v>
      </c>
      <c r="W254" s="15"/>
      <c r="X254" s="6" t="s">
        <v>97</v>
      </c>
      <c r="Y254" s="6" t="s">
        <v>205</v>
      </c>
    </row>
    <row r="255" spans="1:25" x14ac:dyDescent="0.2">
      <c r="A255" s="9">
        <v>1996</v>
      </c>
      <c r="B255" s="20" t="s">
        <v>1585</v>
      </c>
      <c r="C255" s="19">
        <v>7557</v>
      </c>
      <c r="D255" s="34">
        <f t="shared" si="29"/>
        <v>3689</v>
      </c>
      <c r="E255" s="34">
        <f t="shared" si="30"/>
        <v>2081</v>
      </c>
      <c r="F255" s="34">
        <f t="shared" si="27"/>
        <v>556</v>
      </c>
      <c r="G255" s="36">
        <f t="shared" si="28"/>
        <v>555</v>
      </c>
      <c r="H255" s="34">
        <f t="shared" si="31"/>
        <v>332</v>
      </c>
      <c r="I255" s="36">
        <f t="shared" si="32"/>
        <v>133</v>
      </c>
      <c r="J255" s="20" t="s">
        <v>1476</v>
      </c>
      <c r="K255" s="20" t="s">
        <v>116</v>
      </c>
      <c r="O255">
        <v>1996</v>
      </c>
      <c r="P255" s="5" t="s">
        <v>1585</v>
      </c>
      <c r="Q255" s="19">
        <v>7557</v>
      </c>
      <c r="R255" s="14" t="s">
        <v>526</v>
      </c>
      <c r="S255" s="14" t="s">
        <v>1496</v>
      </c>
      <c r="T255" s="14" t="s">
        <v>394</v>
      </c>
      <c r="U255" s="15"/>
      <c r="V255" s="14" t="s">
        <v>511</v>
      </c>
      <c r="W255" s="15"/>
      <c r="X255" s="6" t="s">
        <v>1476</v>
      </c>
      <c r="Y255" s="6" t="s">
        <v>116</v>
      </c>
    </row>
    <row r="256" spans="1:25" x14ac:dyDescent="0.2">
      <c r="A256" s="9">
        <v>1996</v>
      </c>
      <c r="B256" s="20" t="s">
        <v>1586</v>
      </c>
      <c r="C256" s="19">
        <v>9228</v>
      </c>
      <c r="D256" s="34">
        <f t="shared" si="29"/>
        <v>4632</v>
      </c>
      <c r="E256" s="34">
        <f t="shared" si="30"/>
        <v>2353</v>
      </c>
      <c r="F256" s="34">
        <f t="shared" si="27"/>
        <v>689</v>
      </c>
      <c r="G256" s="36">
        <f t="shared" si="28"/>
        <v>689</v>
      </c>
      <c r="H256" s="34">
        <f t="shared" si="31"/>
        <v>463</v>
      </c>
      <c r="I256" s="36">
        <f t="shared" si="32"/>
        <v>184</v>
      </c>
      <c r="J256" s="20" t="s">
        <v>171</v>
      </c>
      <c r="K256" s="20" t="s">
        <v>76</v>
      </c>
      <c r="O256">
        <v>1996</v>
      </c>
      <c r="P256" s="5" t="s">
        <v>1586</v>
      </c>
      <c r="Q256" s="19">
        <v>9228</v>
      </c>
      <c r="R256" s="14" t="s">
        <v>1497</v>
      </c>
      <c r="S256" s="14" t="s">
        <v>1498</v>
      </c>
      <c r="T256" s="14" t="s">
        <v>1499</v>
      </c>
      <c r="U256" s="15"/>
      <c r="V256" s="14" t="s">
        <v>569</v>
      </c>
      <c r="W256" s="15"/>
      <c r="X256" s="6" t="s">
        <v>171</v>
      </c>
      <c r="Y256" s="6" t="s">
        <v>76</v>
      </c>
    </row>
    <row r="257" spans="1:25" x14ac:dyDescent="0.2">
      <c r="A257" s="9">
        <v>1996</v>
      </c>
      <c r="B257" s="20" t="s">
        <v>1587</v>
      </c>
      <c r="C257" s="19">
        <v>23675</v>
      </c>
      <c r="D257" s="34">
        <f t="shared" si="29"/>
        <v>12093</v>
      </c>
      <c r="E257" s="34">
        <f t="shared" si="30"/>
        <v>4870</v>
      </c>
      <c r="F257" s="34">
        <f t="shared" si="27"/>
        <v>2593</v>
      </c>
      <c r="G257" s="36">
        <f t="shared" si="28"/>
        <v>2592</v>
      </c>
      <c r="H257" s="34">
        <f t="shared" si="31"/>
        <v>959</v>
      </c>
      <c r="I257" s="36">
        <f t="shared" si="32"/>
        <v>382</v>
      </c>
      <c r="J257" s="20" t="s">
        <v>328</v>
      </c>
      <c r="K257" s="20" t="s">
        <v>251</v>
      </c>
      <c r="O257">
        <v>1996</v>
      </c>
      <c r="P257" s="5" t="s">
        <v>1587</v>
      </c>
      <c r="Q257" s="19">
        <v>23675</v>
      </c>
      <c r="R257" s="14" t="s">
        <v>1500</v>
      </c>
      <c r="S257" s="14" t="s">
        <v>1501</v>
      </c>
      <c r="T257" s="14" t="s">
        <v>1502</v>
      </c>
      <c r="U257" s="15"/>
      <c r="V257" s="14" t="s">
        <v>1503</v>
      </c>
      <c r="W257" s="15"/>
      <c r="X257" s="6" t="s">
        <v>328</v>
      </c>
      <c r="Y257" s="6" t="s">
        <v>251</v>
      </c>
    </row>
    <row r="258" spans="1:25" x14ac:dyDescent="0.2">
      <c r="A258" s="9">
        <v>1996</v>
      </c>
      <c r="B258" s="20" t="s">
        <v>1588</v>
      </c>
      <c r="C258" s="19">
        <v>19155</v>
      </c>
      <c r="D258" s="34">
        <f t="shared" si="29"/>
        <v>4311</v>
      </c>
      <c r="E258" s="34">
        <f t="shared" si="30"/>
        <v>2818</v>
      </c>
      <c r="F258" s="34">
        <f t="shared" si="27"/>
        <v>3678</v>
      </c>
      <c r="G258" s="36">
        <f t="shared" si="28"/>
        <v>3677</v>
      </c>
      <c r="H258" s="34">
        <f t="shared" si="31"/>
        <v>2549</v>
      </c>
      <c r="I258" s="36">
        <f t="shared" si="32"/>
        <v>1017</v>
      </c>
      <c r="J258" s="20" t="s">
        <v>90</v>
      </c>
      <c r="K258" s="20" t="s">
        <v>154</v>
      </c>
      <c r="O258">
        <v>1996</v>
      </c>
      <c r="P258" s="5" t="s">
        <v>1588</v>
      </c>
      <c r="Q258" s="19">
        <v>19155</v>
      </c>
      <c r="R258" s="14" t="s">
        <v>1504</v>
      </c>
      <c r="S258" s="14" t="s">
        <v>1505</v>
      </c>
      <c r="T258" s="14" t="s">
        <v>1433</v>
      </c>
      <c r="U258" s="15"/>
      <c r="V258" s="14" t="s">
        <v>391</v>
      </c>
      <c r="W258" s="15"/>
      <c r="X258" s="6" t="s">
        <v>90</v>
      </c>
      <c r="Y258" s="6" t="s">
        <v>154</v>
      </c>
    </row>
    <row r="259" spans="1:25" x14ac:dyDescent="0.2">
      <c r="A259" s="9">
        <v>1996</v>
      </c>
      <c r="B259" s="20" t="s">
        <v>1589</v>
      </c>
      <c r="C259" s="19">
        <v>20756</v>
      </c>
      <c r="D259" s="34">
        <f t="shared" si="29"/>
        <v>9569</v>
      </c>
      <c r="E259" s="34">
        <f t="shared" si="30"/>
        <v>4172</v>
      </c>
      <c r="F259" s="34">
        <f t="shared" si="27"/>
        <v>2358</v>
      </c>
      <c r="G259" s="36">
        <f t="shared" si="28"/>
        <v>2357</v>
      </c>
      <c r="H259" s="34">
        <f t="shared" si="31"/>
        <v>1389</v>
      </c>
      <c r="I259" s="36">
        <f t="shared" si="32"/>
        <v>554</v>
      </c>
      <c r="J259" s="20" t="s">
        <v>80</v>
      </c>
      <c r="K259" s="20" t="s">
        <v>259</v>
      </c>
      <c r="O259">
        <v>1996</v>
      </c>
      <c r="P259" s="5" t="s">
        <v>1589</v>
      </c>
      <c r="Q259" s="19">
        <v>20756</v>
      </c>
      <c r="R259" s="14" t="s">
        <v>1506</v>
      </c>
      <c r="S259" s="14" t="s">
        <v>1507</v>
      </c>
      <c r="T259" s="14" t="s">
        <v>1508</v>
      </c>
      <c r="U259" s="15"/>
      <c r="V259" s="14" t="s">
        <v>1509</v>
      </c>
      <c r="W259" s="15"/>
      <c r="X259" s="6" t="s">
        <v>80</v>
      </c>
      <c r="Y259" s="6" t="s">
        <v>259</v>
      </c>
    </row>
    <row r="260" spans="1:25" x14ac:dyDescent="0.2">
      <c r="A260" s="9">
        <v>1996</v>
      </c>
      <c r="B260" s="20" t="s">
        <v>1590</v>
      </c>
      <c r="C260" s="20" t="s">
        <v>428</v>
      </c>
      <c r="D260" s="34">
        <f t="shared" si="29"/>
        <v>6632</v>
      </c>
      <c r="E260" s="34">
        <f t="shared" si="30"/>
        <v>3735</v>
      </c>
      <c r="F260" s="34">
        <f t="shared" si="27"/>
        <v>1192</v>
      </c>
      <c r="G260" s="36">
        <f t="shared" si="28"/>
        <v>1191</v>
      </c>
      <c r="H260" s="34">
        <f t="shared" si="31"/>
        <v>897</v>
      </c>
      <c r="I260" s="36">
        <f t="shared" si="32"/>
        <v>358</v>
      </c>
      <c r="J260" s="20" t="s">
        <v>313</v>
      </c>
      <c r="K260" s="20" t="s">
        <v>219</v>
      </c>
      <c r="O260">
        <v>1996</v>
      </c>
      <c r="P260" s="5" t="s">
        <v>1590</v>
      </c>
      <c r="Q260" s="20" t="s">
        <v>428</v>
      </c>
      <c r="R260" s="14" t="s">
        <v>1482</v>
      </c>
      <c r="S260" s="14" t="s">
        <v>1483</v>
      </c>
      <c r="T260" s="14" t="s">
        <v>427</v>
      </c>
      <c r="U260" s="15"/>
      <c r="V260" s="14" t="s">
        <v>1484</v>
      </c>
      <c r="W260" s="15"/>
      <c r="X260" s="6" t="s">
        <v>313</v>
      </c>
      <c r="Y260" s="6" t="s">
        <v>219</v>
      </c>
    </row>
    <row r="261" spans="1:25" x14ac:dyDescent="0.2">
      <c r="A261" s="9">
        <v>1996</v>
      </c>
      <c r="B261" s="20" t="s">
        <v>1591</v>
      </c>
      <c r="C261" s="19">
        <v>23536</v>
      </c>
      <c r="D261" s="34">
        <f t="shared" si="29"/>
        <v>10321</v>
      </c>
      <c r="E261" s="34">
        <f t="shared" si="30"/>
        <v>5281</v>
      </c>
      <c r="F261" s="34">
        <f t="shared" si="27"/>
        <v>2684</v>
      </c>
      <c r="G261" s="36">
        <f t="shared" si="28"/>
        <v>2683</v>
      </c>
      <c r="H261" s="34">
        <f t="shared" si="31"/>
        <v>1356</v>
      </c>
      <c r="I261" s="36">
        <f t="shared" si="32"/>
        <v>540</v>
      </c>
      <c r="J261" s="20" t="s">
        <v>433</v>
      </c>
      <c r="K261" s="20" t="s">
        <v>156</v>
      </c>
      <c r="O261">
        <v>1996</v>
      </c>
      <c r="P261" s="5" t="s">
        <v>1591</v>
      </c>
      <c r="Q261" s="19">
        <v>23536</v>
      </c>
      <c r="R261" s="14" t="s">
        <v>1510</v>
      </c>
      <c r="S261" s="14" t="s">
        <v>1511</v>
      </c>
      <c r="T261" s="14" t="s">
        <v>1512</v>
      </c>
      <c r="U261" s="15"/>
      <c r="V261" s="14" t="s">
        <v>412</v>
      </c>
      <c r="W261" s="15"/>
      <c r="X261" s="6" t="s">
        <v>433</v>
      </c>
      <c r="Y261" s="6" t="s">
        <v>156</v>
      </c>
    </row>
    <row r="262" spans="1:25" x14ac:dyDescent="0.2">
      <c r="A262" s="9">
        <v>1996</v>
      </c>
      <c r="B262" s="20" t="s">
        <v>1592</v>
      </c>
      <c r="C262" s="19">
        <v>8421</v>
      </c>
      <c r="D262" s="34">
        <f t="shared" si="29"/>
        <v>3482</v>
      </c>
      <c r="E262" s="34">
        <f t="shared" si="30"/>
        <v>2429</v>
      </c>
      <c r="F262" s="34">
        <f t="shared" si="27"/>
        <v>823</v>
      </c>
      <c r="G262" s="36">
        <f t="shared" si="28"/>
        <v>822</v>
      </c>
      <c r="H262" s="34">
        <f t="shared" si="31"/>
        <v>458</v>
      </c>
      <c r="I262" s="36">
        <f t="shared" si="32"/>
        <v>182</v>
      </c>
      <c r="J262" s="20" t="s">
        <v>199</v>
      </c>
      <c r="K262" s="20" t="s">
        <v>129</v>
      </c>
      <c r="O262">
        <v>1996</v>
      </c>
      <c r="P262" s="5" t="s">
        <v>1592</v>
      </c>
      <c r="Q262" s="19">
        <v>8421</v>
      </c>
      <c r="R262" s="14" t="s">
        <v>1513</v>
      </c>
      <c r="S262" s="14" t="s">
        <v>1514</v>
      </c>
      <c r="T262" s="14" t="s">
        <v>1515</v>
      </c>
      <c r="U262" s="15"/>
      <c r="V262" s="14" t="s">
        <v>557</v>
      </c>
      <c r="W262" s="15"/>
      <c r="X262" s="6" t="s">
        <v>199</v>
      </c>
      <c r="Y262" s="6" t="s">
        <v>129</v>
      </c>
    </row>
    <row r="263" spans="1:25" x14ac:dyDescent="0.2">
      <c r="A263" s="9">
        <v>1996</v>
      </c>
      <c r="B263" s="20" t="s">
        <v>1593</v>
      </c>
      <c r="C263" s="19">
        <v>3923</v>
      </c>
      <c r="D263" s="34">
        <f t="shared" si="29"/>
        <v>1447</v>
      </c>
      <c r="E263" s="34">
        <f t="shared" si="30"/>
        <v>933</v>
      </c>
      <c r="F263" s="34">
        <f t="shared" si="27"/>
        <v>567</v>
      </c>
      <c r="G263" s="36">
        <f t="shared" si="28"/>
        <v>567</v>
      </c>
      <c r="H263" s="34">
        <f t="shared" si="31"/>
        <v>207</v>
      </c>
      <c r="I263" s="36">
        <f t="shared" si="32"/>
        <v>82</v>
      </c>
      <c r="J263" s="20" t="s">
        <v>85</v>
      </c>
      <c r="K263" s="20" t="s">
        <v>342</v>
      </c>
      <c r="O263">
        <v>1996</v>
      </c>
      <c r="P263" s="5" t="s">
        <v>1593</v>
      </c>
      <c r="Q263" s="19">
        <v>3923</v>
      </c>
      <c r="R263" s="14" t="s">
        <v>1286</v>
      </c>
      <c r="S263" s="14" t="s">
        <v>570</v>
      </c>
      <c r="T263" s="14" t="s">
        <v>1516</v>
      </c>
      <c r="U263" s="15"/>
      <c r="V263" s="14" t="s">
        <v>1517</v>
      </c>
      <c r="W263" s="15"/>
      <c r="X263" s="6" t="s">
        <v>85</v>
      </c>
      <c r="Y263" s="6" t="s">
        <v>342</v>
      </c>
    </row>
    <row r="264" spans="1:25" x14ac:dyDescent="0.2">
      <c r="A264" s="9">
        <v>1996</v>
      </c>
      <c r="B264" s="20" t="s">
        <v>1576</v>
      </c>
      <c r="C264" s="19">
        <v>29635</v>
      </c>
      <c r="D264" s="34">
        <f t="shared" si="29"/>
        <v>13443</v>
      </c>
      <c r="E264" s="34">
        <f t="shared" si="30"/>
        <v>7615</v>
      </c>
      <c r="F264" s="34">
        <f t="shared" si="27"/>
        <v>2829</v>
      </c>
      <c r="G264" s="36">
        <f t="shared" si="28"/>
        <v>2828</v>
      </c>
      <c r="H264" s="34">
        <f t="shared" si="31"/>
        <v>1568</v>
      </c>
      <c r="I264" s="36">
        <f t="shared" si="32"/>
        <v>625</v>
      </c>
      <c r="J264" s="20" t="s">
        <v>248</v>
      </c>
      <c r="K264" s="20" t="s">
        <v>128</v>
      </c>
      <c r="O264">
        <v>1996</v>
      </c>
      <c r="P264" s="5" t="s">
        <v>1576</v>
      </c>
      <c r="Q264" s="19">
        <v>29635</v>
      </c>
      <c r="R264" s="14" t="s">
        <v>1518</v>
      </c>
      <c r="S264" s="14" t="s">
        <v>1519</v>
      </c>
      <c r="T264" s="14" t="s">
        <v>1520</v>
      </c>
      <c r="U264" s="15"/>
      <c r="V264" s="14" t="s">
        <v>206</v>
      </c>
      <c r="W264" s="15"/>
      <c r="X264" s="6" t="s">
        <v>248</v>
      </c>
      <c r="Y264" s="6" t="s">
        <v>128</v>
      </c>
    </row>
    <row r="265" spans="1:25" x14ac:dyDescent="0.2">
      <c r="A265" s="9">
        <v>1996</v>
      </c>
      <c r="B265" s="20" t="s">
        <v>1595</v>
      </c>
      <c r="C265" s="19">
        <v>5534</v>
      </c>
      <c r="D265" s="34">
        <f t="shared" si="29"/>
        <v>2199</v>
      </c>
      <c r="E265" s="34">
        <f t="shared" si="30"/>
        <v>1275</v>
      </c>
      <c r="F265" s="34">
        <f t="shared" si="27"/>
        <v>629</v>
      </c>
      <c r="G265" s="36">
        <f t="shared" si="28"/>
        <v>628</v>
      </c>
      <c r="H265" s="34">
        <f t="shared" si="31"/>
        <v>493</v>
      </c>
      <c r="I265" s="36">
        <f t="shared" si="32"/>
        <v>197</v>
      </c>
      <c r="J265" s="20" t="s">
        <v>155</v>
      </c>
      <c r="K265" s="20" t="s">
        <v>76</v>
      </c>
      <c r="O265">
        <v>1996</v>
      </c>
      <c r="P265" s="5" t="s">
        <v>1595</v>
      </c>
      <c r="Q265" s="19">
        <v>5534</v>
      </c>
      <c r="R265" s="14" t="s">
        <v>1521</v>
      </c>
      <c r="S265" s="14" t="s">
        <v>1522</v>
      </c>
      <c r="T265" s="14" t="s">
        <v>1523</v>
      </c>
      <c r="U265" s="15"/>
      <c r="V265" s="14" t="s">
        <v>568</v>
      </c>
      <c r="W265" s="15"/>
      <c r="X265" s="6" t="s">
        <v>155</v>
      </c>
      <c r="Y265" s="6" t="s">
        <v>76</v>
      </c>
    </row>
    <row r="266" spans="1:25" x14ac:dyDescent="0.2">
      <c r="A266" s="9">
        <v>1996</v>
      </c>
      <c r="B266" s="20" t="s">
        <v>1572</v>
      </c>
      <c r="C266" s="19">
        <v>14098</v>
      </c>
      <c r="D266" s="34">
        <f t="shared" si="29"/>
        <v>8090</v>
      </c>
      <c r="E266" s="34">
        <f t="shared" si="30"/>
        <v>4860</v>
      </c>
      <c r="F266" s="34">
        <f t="shared" si="27"/>
        <v>492</v>
      </c>
      <c r="G266" s="36">
        <f t="shared" si="28"/>
        <v>492</v>
      </c>
      <c r="H266" s="34">
        <f t="shared" si="31"/>
        <v>109</v>
      </c>
      <c r="I266" s="36">
        <f t="shared" si="32"/>
        <v>43</v>
      </c>
      <c r="J266" s="20" t="s">
        <v>121</v>
      </c>
      <c r="K266" s="20"/>
      <c r="O266">
        <v>1996</v>
      </c>
      <c r="P266" s="5" t="s">
        <v>1572</v>
      </c>
      <c r="Q266" s="19">
        <v>14098</v>
      </c>
      <c r="R266" s="14" t="s">
        <v>390</v>
      </c>
      <c r="S266" s="14" t="s">
        <v>389</v>
      </c>
      <c r="T266" s="14" t="s">
        <v>1524</v>
      </c>
      <c r="U266" s="15"/>
      <c r="V266" s="14" t="s">
        <v>101</v>
      </c>
      <c r="W266" s="15"/>
      <c r="X266" s="6" t="s">
        <v>121</v>
      </c>
      <c r="Y266" s="6"/>
    </row>
    <row r="267" spans="1:25" x14ac:dyDescent="0.2">
      <c r="A267" s="9">
        <v>1996</v>
      </c>
      <c r="B267" s="20" t="s">
        <v>1599</v>
      </c>
      <c r="C267" s="19">
        <v>10815</v>
      </c>
      <c r="D267" s="34">
        <f t="shared" si="29"/>
        <v>4513</v>
      </c>
      <c r="E267" s="34">
        <f t="shared" si="30"/>
        <v>2151</v>
      </c>
      <c r="F267" s="34">
        <f t="shared" si="27"/>
        <v>1296</v>
      </c>
      <c r="G267" s="36">
        <f t="shared" si="28"/>
        <v>1296</v>
      </c>
      <c r="H267" s="34">
        <f t="shared" si="31"/>
        <v>1022</v>
      </c>
      <c r="I267" s="36">
        <f t="shared" si="32"/>
        <v>407</v>
      </c>
      <c r="J267" s="20" t="s">
        <v>198</v>
      </c>
      <c r="K267" s="20"/>
      <c r="O267">
        <v>1996</v>
      </c>
      <c r="P267" s="5" t="s">
        <v>1599</v>
      </c>
      <c r="Q267" s="19">
        <v>10815</v>
      </c>
      <c r="R267" s="14" t="s">
        <v>1525</v>
      </c>
      <c r="S267" s="14" t="s">
        <v>1526</v>
      </c>
      <c r="T267" s="14" t="s">
        <v>1527</v>
      </c>
      <c r="U267" s="15"/>
      <c r="V267" s="14" t="s">
        <v>1528</v>
      </c>
      <c r="W267" s="15"/>
      <c r="X267" s="6" t="s">
        <v>198</v>
      </c>
      <c r="Y267" s="6"/>
    </row>
    <row r="268" spans="1:25" x14ac:dyDescent="0.2">
      <c r="A268" s="9">
        <v>1996</v>
      </c>
      <c r="B268" s="20" t="s">
        <v>1600</v>
      </c>
      <c r="C268" s="19">
        <v>5615</v>
      </c>
      <c r="D268" s="34">
        <f t="shared" si="29"/>
        <v>2696</v>
      </c>
      <c r="E268" s="34">
        <f t="shared" si="30"/>
        <v>1412</v>
      </c>
      <c r="F268" s="34">
        <f t="shared" si="27"/>
        <v>570</v>
      </c>
      <c r="G268" s="36">
        <f t="shared" si="28"/>
        <v>569</v>
      </c>
      <c r="H268" s="34">
        <f t="shared" si="31"/>
        <v>220</v>
      </c>
      <c r="I268" s="36">
        <f t="shared" si="32"/>
        <v>88</v>
      </c>
      <c r="J268" s="20" t="s">
        <v>177</v>
      </c>
      <c r="K268" s="20" t="s">
        <v>259</v>
      </c>
      <c r="O268">
        <v>1996</v>
      </c>
      <c r="P268" s="5" t="s">
        <v>1600</v>
      </c>
      <c r="Q268" s="19">
        <v>5615</v>
      </c>
      <c r="R268" s="14" t="s">
        <v>326</v>
      </c>
      <c r="S268" s="14" t="s">
        <v>1529</v>
      </c>
      <c r="T268" s="14" t="s">
        <v>1530</v>
      </c>
      <c r="U268" s="15"/>
      <c r="V268" s="14" t="s">
        <v>551</v>
      </c>
      <c r="W268" s="15"/>
      <c r="X268" s="6" t="s">
        <v>177</v>
      </c>
      <c r="Y268" s="6" t="s">
        <v>259</v>
      </c>
    </row>
    <row r="269" spans="1:25" x14ac:dyDescent="0.2">
      <c r="A269" s="9">
        <v>1996</v>
      </c>
      <c r="B269" s="20" t="s">
        <v>1601</v>
      </c>
      <c r="C269" s="19">
        <v>1569</v>
      </c>
      <c r="D269" s="34">
        <f t="shared" si="29"/>
        <v>741</v>
      </c>
      <c r="E269" s="34">
        <f t="shared" si="30"/>
        <v>460</v>
      </c>
      <c r="F269" s="34">
        <f t="shared" si="27"/>
        <v>155</v>
      </c>
      <c r="G269" s="36">
        <f t="shared" si="28"/>
        <v>154</v>
      </c>
      <c r="H269" s="34">
        <f t="shared" si="31"/>
        <v>37</v>
      </c>
      <c r="I269" s="36">
        <f t="shared" si="32"/>
        <v>15</v>
      </c>
      <c r="J269" s="20" t="s">
        <v>132</v>
      </c>
      <c r="K269" s="20"/>
      <c r="O269">
        <v>1996</v>
      </c>
      <c r="P269" s="5" t="s">
        <v>1601</v>
      </c>
      <c r="Q269" s="19">
        <v>1569</v>
      </c>
      <c r="R269" s="14" t="s">
        <v>1531</v>
      </c>
      <c r="S269" s="14" t="s">
        <v>1532</v>
      </c>
      <c r="T269" s="14" t="s">
        <v>1533</v>
      </c>
      <c r="U269" s="15"/>
      <c r="V269" s="14" t="s">
        <v>384</v>
      </c>
      <c r="W269" s="15"/>
      <c r="X269" s="6" t="s">
        <v>132</v>
      </c>
      <c r="Y269" s="6"/>
    </row>
    <row r="270" spans="1:25" x14ac:dyDescent="0.2">
      <c r="A270" s="9">
        <v>1996</v>
      </c>
      <c r="B270" s="20" t="s">
        <v>1602</v>
      </c>
      <c r="C270" s="19">
        <v>1158</v>
      </c>
      <c r="D270" s="34">
        <f t="shared" si="29"/>
        <v>486</v>
      </c>
      <c r="E270" s="34">
        <f t="shared" si="30"/>
        <v>342</v>
      </c>
      <c r="F270" s="34">
        <f t="shared" si="27"/>
        <v>123</v>
      </c>
      <c r="G270" s="36">
        <f t="shared" si="28"/>
        <v>122</v>
      </c>
      <c r="H270" s="34">
        <f t="shared" si="31"/>
        <v>50</v>
      </c>
      <c r="I270" s="36">
        <f t="shared" si="32"/>
        <v>20</v>
      </c>
      <c r="J270" s="20" t="s">
        <v>236</v>
      </c>
      <c r="K270" s="20"/>
      <c r="O270">
        <v>1996</v>
      </c>
      <c r="P270" s="5" t="s">
        <v>1602</v>
      </c>
      <c r="Q270" s="19">
        <v>1158</v>
      </c>
      <c r="R270" s="14" t="s">
        <v>111</v>
      </c>
      <c r="S270" s="14" t="s">
        <v>157</v>
      </c>
      <c r="T270" s="14" t="s">
        <v>417</v>
      </c>
      <c r="U270" s="15"/>
      <c r="V270" s="14" t="s">
        <v>148</v>
      </c>
      <c r="W270" s="15"/>
      <c r="X270" s="6" t="s">
        <v>236</v>
      </c>
      <c r="Y270" s="6"/>
    </row>
    <row r="271" spans="1:25" x14ac:dyDescent="0.2">
      <c r="A271" s="9">
        <v>1996</v>
      </c>
      <c r="B271" s="20" t="s">
        <v>1603</v>
      </c>
      <c r="C271" s="19">
        <v>5974</v>
      </c>
      <c r="D271" s="34">
        <f t="shared" si="29"/>
        <v>2966</v>
      </c>
      <c r="E271" s="34">
        <f t="shared" si="30"/>
        <v>1637</v>
      </c>
      <c r="F271" s="34">
        <f t="shared" si="27"/>
        <v>523</v>
      </c>
      <c r="G271" s="36">
        <f t="shared" si="28"/>
        <v>523</v>
      </c>
      <c r="H271" s="34">
        <f t="shared" si="31"/>
        <v>189</v>
      </c>
      <c r="I271" s="36">
        <f t="shared" si="32"/>
        <v>76</v>
      </c>
      <c r="J271" s="20" t="s">
        <v>114</v>
      </c>
      <c r="K271" s="20" t="s">
        <v>132</v>
      </c>
      <c r="O271">
        <v>1996</v>
      </c>
      <c r="P271" s="5" t="s">
        <v>1603</v>
      </c>
      <c r="Q271" s="19">
        <v>5974</v>
      </c>
      <c r="R271" s="14" t="s">
        <v>1534</v>
      </c>
      <c r="S271" s="14" t="s">
        <v>1535</v>
      </c>
      <c r="T271" s="14" t="s">
        <v>1536</v>
      </c>
      <c r="U271" s="15"/>
      <c r="V271" s="14" t="s">
        <v>403</v>
      </c>
      <c r="W271" s="15"/>
      <c r="X271" s="6" t="s">
        <v>114</v>
      </c>
      <c r="Y271" s="6" t="s">
        <v>132</v>
      </c>
    </row>
    <row r="272" spans="1:25" ht="42" x14ac:dyDescent="0.2">
      <c r="D272" s="17"/>
      <c r="E272" s="17"/>
      <c r="F272" s="13"/>
      <c r="H272" s="13"/>
      <c r="J272" s="13"/>
      <c r="K272" s="13"/>
      <c r="O272">
        <v>1996</v>
      </c>
      <c r="R272" s="13" t="s">
        <v>584</v>
      </c>
      <c r="S272" s="13" t="s">
        <v>585</v>
      </c>
      <c r="T272" s="13" t="s">
        <v>586</v>
      </c>
      <c r="V272" s="13" t="s">
        <v>587</v>
      </c>
      <c r="X272" s="13" t="s">
        <v>588</v>
      </c>
      <c r="Y272" s="13" t="s">
        <v>589</v>
      </c>
    </row>
  </sheetData>
  <autoFilter ref="A2:Y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G13" sqref="G13"/>
    </sheetView>
  </sheetViews>
  <sheetFormatPr baseColWidth="10" defaultColWidth="8.83203125" defaultRowHeight="15" x14ac:dyDescent="0.2"/>
  <cols>
    <col min="2" max="2" width="17.33203125" customWidth="1"/>
    <col min="10" max="10" width="12.5" customWidth="1"/>
    <col min="11" max="11" width="12.6640625" bestFit="1" customWidth="1"/>
  </cols>
  <sheetData>
    <row r="1" spans="1:11" ht="75" x14ac:dyDescent="0.2">
      <c r="A1" s="9" t="s">
        <v>1544</v>
      </c>
      <c r="B1" s="9" t="s">
        <v>1545</v>
      </c>
      <c r="C1" s="31" t="s">
        <v>1564</v>
      </c>
      <c r="D1" s="31" t="s">
        <v>1565</v>
      </c>
      <c r="E1" s="31" t="s">
        <v>1566</v>
      </c>
      <c r="F1" s="31" t="s">
        <v>1567</v>
      </c>
      <c r="G1" s="31" t="s">
        <v>1568</v>
      </c>
    </row>
    <row r="2" spans="1:11" x14ac:dyDescent="0.2">
      <c r="A2" s="37" t="s">
        <v>0</v>
      </c>
      <c r="B2" s="38" t="s">
        <v>8</v>
      </c>
      <c r="C2" s="39" t="s">
        <v>1537</v>
      </c>
      <c r="D2" s="39" t="s">
        <v>1538</v>
      </c>
      <c r="E2" s="39" t="s">
        <v>1539</v>
      </c>
      <c r="F2" s="39" t="s">
        <v>1540</v>
      </c>
      <c r="G2" s="39" t="s">
        <v>1541</v>
      </c>
      <c r="I2" s="15" t="s">
        <v>1542</v>
      </c>
    </row>
    <row r="3" spans="1:11" x14ac:dyDescent="0.2">
      <c r="A3" s="37"/>
      <c r="B3" s="40"/>
      <c r="C3" s="41"/>
      <c r="D3" s="41"/>
      <c r="E3" s="41"/>
      <c r="F3" s="41"/>
      <c r="G3" s="41"/>
    </row>
    <row r="4" spans="1:11" x14ac:dyDescent="0.2">
      <c r="A4" s="9">
        <v>2003</v>
      </c>
      <c r="B4" s="20" t="s">
        <v>1605</v>
      </c>
      <c r="C4" s="19">
        <v>322</v>
      </c>
      <c r="D4" s="20"/>
      <c r="E4" s="20"/>
      <c r="F4" s="19">
        <v>467</v>
      </c>
      <c r="G4" s="20"/>
    </row>
    <row r="5" spans="1:11" x14ac:dyDescent="0.2">
      <c r="A5" s="9">
        <v>2003</v>
      </c>
      <c r="B5" s="20" t="s">
        <v>1574</v>
      </c>
      <c r="C5" s="19">
        <v>1451</v>
      </c>
      <c r="D5" s="19">
        <v>499</v>
      </c>
      <c r="E5" s="19">
        <v>3983</v>
      </c>
      <c r="F5" s="19">
        <v>788</v>
      </c>
      <c r="G5" s="20"/>
    </row>
    <row r="6" spans="1:11" x14ac:dyDescent="0.2">
      <c r="A6" s="9">
        <v>2003</v>
      </c>
      <c r="B6" s="20" t="s">
        <v>1577</v>
      </c>
      <c r="C6" s="19">
        <v>1480</v>
      </c>
      <c r="D6" s="19">
        <v>157</v>
      </c>
      <c r="E6" s="19">
        <v>2615</v>
      </c>
      <c r="F6" s="19">
        <v>367</v>
      </c>
      <c r="G6" s="20"/>
    </row>
    <row r="7" spans="1:11" x14ac:dyDescent="0.2">
      <c r="A7" s="9">
        <v>2003</v>
      </c>
      <c r="B7" s="20" t="s">
        <v>1578</v>
      </c>
      <c r="C7" s="19">
        <v>4832</v>
      </c>
      <c r="D7" s="19">
        <v>5730</v>
      </c>
      <c r="E7" s="19">
        <v>12031</v>
      </c>
      <c r="F7" s="19">
        <v>2010</v>
      </c>
      <c r="G7" s="20"/>
      <c r="J7" s="9"/>
      <c r="K7" s="10"/>
    </row>
    <row r="8" spans="1:11" x14ac:dyDescent="0.2">
      <c r="A8" s="9">
        <v>2003</v>
      </c>
      <c r="B8" s="20" t="s">
        <v>1579</v>
      </c>
      <c r="C8" s="19">
        <v>2674</v>
      </c>
      <c r="D8" s="19">
        <v>5354</v>
      </c>
      <c r="E8" s="19">
        <v>1654</v>
      </c>
      <c r="F8" s="19">
        <v>1872</v>
      </c>
      <c r="G8" s="20"/>
      <c r="J8" s="9"/>
      <c r="K8" s="10"/>
    </row>
    <row r="9" spans="1:11" x14ac:dyDescent="0.2">
      <c r="A9" s="9">
        <v>2003</v>
      </c>
      <c r="B9" s="20" t="s">
        <v>1573</v>
      </c>
      <c r="C9" s="19">
        <v>2855</v>
      </c>
      <c r="D9" s="19">
        <v>2802</v>
      </c>
      <c r="E9" s="19">
        <v>3682</v>
      </c>
      <c r="F9" s="19">
        <v>1724</v>
      </c>
      <c r="G9" s="20"/>
      <c r="J9" s="9"/>
      <c r="K9" s="10"/>
    </row>
    <row r="10" spans="1:11" x14ac:dyDescent="0.2">
      <c r="A10" s="9">
        <v>2003</v>
      </c>
      <c r="B10" s="20" t="s">
        <v>1580</v>
      </c>
      <c r="C10" s="19">
        <v>5662</v>
      </c>
      <c r="D10" s="19">
        <v>5473</v>
      </c>
      <c r="E10" s="19">
        <v>8455</v>
      </c>
      <c r="F10" s="19">
        <v>1612</v>
      </c>
      <c r="G10" s="20"/>
      <c r="J10" s="9"/>
      <c r="K10" s="10"/>
    </row>
    <row r="11" spans="1:11" x14ac:dyDescent="0.2">
      <c r="A11" s="9">
        <v>2003</v>
      </c>
      <c r="B11" s="20" t="s">
        <v>1575</v>
      </c>
      <c r="C11" s="19">
        <v>2889</v>
      </c>
      <c r="D11" s="19">
        <v>6388</v>
      </c>
      <c r="E11" s="19">
        <v>1702</v>
      </c>
      <c r="F11" s="19">
        <v>936</v>
      </c>
      <c r="G11" s="20"/>
      <c r="J11" s="9"/>
      <c r="K11" s="10"/>
    </row>
    <row r="12" spans="1:11" x14ac:dyDescent="0.2">
      <c r="A12" s="9">
        <v>2003</v>
      </c>
      <c r="B12" s="20" t="s">
        <v>1581</v>
      </c>
      <c r="C12" s="19">
        <v>3162</v>
      </c>
      <c r="D12" s="19">
        <v>3911</v>
      </c>
      <c r="E12" s="19">
        <v>3440</v>
      </c>
      <c r="F12" s="19">
        <v>2298</v>
      </c>
      <c r="G12" s="20"/>
      <c r="J12" s="9"/>
      <c r="K12" s="10"/>
    </row>
    <row r="13" spans="1:11" x14ac:dyDescent="0.2">
      <c r="A13" s="9">
        <v>2003</v>
      </c>
      <c r="B13" s="20" t="s">
        <v>1571</v>
      </c>
      <c r="C13" s="19">
        <v>767</v>
      </c>
      <c r="D13" s="19">
        <v>422</v>
      </c>
      <c r="E13" s="19">
        <v>5560</v>
      </c>
      <c r="F13" s="19">
        <v>513</v>
      </c>
      <c r="G13" s="20"/>
    </row>
    <row r="14" spans="1:11" x14ac:dyDescent="0.2">
      <c r="A14" s="9">
        <v>2003</v>
      </c>
      <c r="B14" s="20" t="s">
        <v>1582</v>
      </c>
      <c r="C14" s="19">
        <v>3293</v>
      </c>
      <c r="D14" s="19">
        <v>13170</v>
      </c>
      <c r="E14" s="19">
        <v>158</v>
      </c>
      <c r="F14" s="19">
        <v>2436</v>
      </c>
      <c r="G14" s="19">
        <v>123</v>
      </c>
    </row>
    <row r="15" spans="1:11" x14ac:dyDescent="0.2">
      <c r="A15" s="9">
        <v>2003</v>
      </c>
      <c r="B15" s="20" t="s">
        <v>1583</v>
      </c>
      <c r="C15" s="19">
        <v>2776</v>
      </c>
      <c r="D15" s="19">
        <v>12114</v>
      </c>
      <c r="E15" s="20"/>
      <c r="F15" s="19">
        <v>1483</v>
      </c>
      <c r="G15" s="20"/>
    </row>
    <row r="16" spans="1:11" x14ac:dyDescent="0.2">
      <c r="A16" s="9">
        <v>2003</v>
      </c>
      <c r="B16" s="20" t="s">
        <v>1584</v>
      </c>
      <c r="C16" s="19">
        <v>3702</v>
      </c>
      <c r="D16" s="19">
        <v>5621</v>
      </c>
      <c r="E16" s="19">
        <v>3126</v>
      </c>
      <c r="F16" s="19">
        <v>2157</v>
      </c>
      <c r="G16" s="20"/>
    </row>
    <row r="17" spans="1:7" x14ac:dyDescent="0.2">
      <c r="A17" s="9">
        <v>2003</v>
      </c>
      <c r="B17" s="20" t="s">
        <v>1585</v>
      </c>
      <c r="C17" s="19">
        <v>2342</v>
      </c>
      <c r="D17" s="19">
        <v>3325</v>
      </c>
      <c r="E17" s="19">
        <v>2506</v>
      </c>
      <c r="F17" s="19">
        <v>1465</v>
      </c>
      <c r="G17" s="20"/>
    </row>
    <row r="18" spans="1:7" x14ac:dyDescent="0.2">
      <c r="A18" s="9">
        <v>2003</v>
      </c>
      <c r="B18" s="20" t="s">
        <v>1586</v>
      </c>
      <c r="C18" s="19">
        <v>6305</v>
      </c>
      <c r="D18" s="19">
        <v>2059</v>
      </c>
      <c r="E18" s="19">
        <v>1986</v>
      </c>
      <c r="F18" s="19">
        <v>684</v>
      </c>
      <c r="G18" s="20"/>
    </row>
    <row r="19" spans="1:7" x14ac:dyDescent="0.2">
      <c r="A19" s="9">
        <v>2003</v>
      </c>
      <c r="B19" s="20" t="s">
        <v>1587</v>
      </c>
      <c r="C19" s="19">
        <v>7320</v>
      </c>
      <c r="D19" s="19">
        <v>8392</v>
      </c>
      <c r="E19" s="19">
        <v>6485</v>
      </c>
      <c r="F19" s="19">
        <v>2134</v>
      </c>
      <c r="G19" s="20"/>
    </row>
    <row r="20" spans="1:7" x14ac:dyDescent="0.2">
      <c r="A20" s="9">
        <v>2003</v>
      </c>
      <c r="B20" s="20" t="s">
        <v>1588</v>
      </c>
      <c r="C20" s="19">
        <v>8059</v>
      </c>
      <c r="D20" s="19">
        <v>5872</v>
      </c>
      <c r="E20" s="19">
        <v>6384</v>
      </c>
      <c r="F20" s="19">
        <v>1091</v>
      </c>
      <c r="G20" s="19">
        <v>67</v>
      </c>
    </row>
    <row r="21" spans="1:7" x14ac:dyDescent="0.2">
      <c r="A21" s="9">
        <v>2003</v>
      </c>
      <c r="B21" s="20" t="s">
        <v>1589</v>
      </c>
      <c r="C21" s="19">
        <v>3502</v>
      </c>
      <c r="D21" s="19">
        <v>12423</v>
      </c>
      <c r="E21" s="19">
        <v>5857</v>
      </c>
      <c r="F21" s="19">
        <v>4359</v>
      </c>
      <c r="G21" s="20"/>
    </row>
    <row r="22" spans="1:7" x14ac:dyDescent="0.2">
      <c r="A22" s="9">
        <v>2003</v>
      </c>
      <c r="B22" s="20" t="s">
        <v>1590</v>
      </c>
      <c r="C22" s="19">
        <v>7762</v>
      </c>
      <c r="D22" s="19">
        <v>3752</v>
      </c>
      <c r="E22" s="19">
        <v>5574</v>
      </c>
      <c r="F22" s="19">
        <v>2613</v>
      </c>
      <c r="G22" s="20"/>
    </row>
    <row r="23" spans="1:7" x14ac:dyDescent="0.2">
      <c r="A23" s="9">
        <v>2003</v>
      </c>
      <c r="B23" s="20" t="s">
        <v>1591</v>
      </c>
      <c r="C23" s="19">
        <v>5271</v>
      </c>
      <c r="D23" s="19">
        <v>18124</v>
      </c>
      <c r="E23" s="20"/>
      <c r="F23" s="19">
        <v>2292</v>
      </c>
      <c r="G23" s="20"/>
    </row>
    <row r="24" spans="1:7" x14ac:dyDescent="0.2">
      <c r="A24" s="9">
        <v>2003</v>
      </c>
      <c r="B24" s="20" t="s">
        <v>1592</v>
      </c>
      <c r="C24" s="19">
        <v>2858</v>
      </c>
      <c r="D24" s="19">
        <v>3312</v>
      </c>
      <c r="E24" s="19">
        <v>4574</v>
      </c>
      <c r="F24" s="19">
        <v>887</v>
      </c>
      <c r="G24" s="20"/>
    </row>
    <row r="25" spans="1:7" x14ac:dyDescent="0.2">
      <c r="A25" s="9">
        <v>2003</v>
      </c>
      <c r="B25" s="20" t="s">
        <v>1593</v>
      </c>
      <c r="C25" s="19">
        <v>691</v>
      </c>
      <c r="D25" s="19">
        <v>858</v>
      </c>
      <c r="E25" s="19">
        <v>562</v>
      </c>
      <c r="F25" s="19">
        <v>114</v>
      </c>
      <c r="G25" s="20"/>
    </row>
    <row r="26" spans="1:7" x14ac:dyDescent="0.2">
      <c r="A26" s="9">
        <v>2003</v>
      </c>
      <c r="B26" s="20" t="s">
        <v>1594</v>
      </c>
      <c r="C26" s="19">
        <v>1235</v>
      </c>
      <c r="D26" s="19">
        <v>759</v>
      </c>
      <c r="E26" s="19">
        <v>3708</v>
      </c>
      <c r="F26" s="19">
        <v>696</v>
      </c>
      <c r="G26" s="20"/>
    </row>
    <row r="27" spans="1:7" x14ac:dyDescent="0.2">
      <c r="A27" s="9">
        <v>2003</v>
      </c>
      <c r="B27" s="20" t="s">
        <v>1576</v>
      </c>
      <c r="C27" s="19">
        <v>6195</v>
      </c>
      <c r="D27" s="19">
        <v>4579</v>
      </c>
      <c r="E27" s="19">
        <v>6112</v>
      </c>
      <c r="F27" s="19">
        <v>949</v>
      </c>
      <c r="G27" s="20"/>
    </row>
    <row r="28" spans="1:7" x14ac:dyDescent="0.2">
      <c r="A28" s="9">
        <v>2003</v>
      </c>
      <c r="B28" s="20" t="s">
        <v>1595</v>
      </c>
      <c r="C28" s="19">
        <v>2323</v>
      </c>
      <c r="D28" s="19">
        <v>3944</v>
      </c>
      <c r="E28" s="19">
        <v>1174</v>
      </c>
      <c r="F28" s="19">
        <v>940</v>
      </c>
      <c r="G28" s="20"/>
    </row>
    <row r="29" spans="1:7" x14ac:dyDescent="0.2">
      <c r="A29" s="9">
        <v>2003</v>
      </c>
      <c r="B29" s="20" t="s">
        <v>1572</v>
      </c>
      <c r="C29" s="19">
        <v>3501</v>
      </c>
      <c r="D29" s="19">
        <v>6703</v>
      </c>
      <c r="E29" s="19">
        <v>109</v>
      </c>
      <c r="F29" s="19">
        <v>998</v>
      </c>
      <c r="G29" s="20"/>
    </row>
    <row r="30" spans="1:7" x14ac:dyDescent="0.2">
      <c r="A30" s="9">
        <v>2003</v>
      </c>
      <c r="B30" s="20" t="s">
        <v>1596</v>
      </c>
      <c r="C30" s="19">
        <v>620</v>
      </c>
      <c r="D30" s="19">
        <v>198</v>
      </c>
      <c r="E30" s="19">
        <v>96</v>
      </c>
      <c r="F30" s="19">
        <v>237</v>
      </c>
      <c r="G30" s="20"/>
    </row>
    <row r="31" spans="1:7" x14ac:dyDescent="0.2">
      <c r="A31" s="9">
        <v>2003</v>
      </c>
      <c r="B31" s="20" t="s">
        <v>1599</v>
      </c>
      <c r="C31" s="19">
        <v>3136</v>
      </c>
      <c r="D31" s="19">
        <v>1742</v>
      </c>
      <c r="E31" s="19">
        <v>4707</v>
      </c>
      <c r="F31" s="19">
        <v>2006</v>
      </c>
      <c r="G31" s="20"/>
    </row>
    <row r="32" spans="1:7" x14ac:dyDescent="0.2">
      <c r="A32" s="9">
        <v>2003</v>
      </c>
      <c r="B32" s="20" t="s">
        <v>1600</v>
      </c>
      <c r="C32" s="19">
        <v>1954</v>
      </c>
      <c r="D32" s="19">
        <v>508</v>
      </c>
      <c r="E32" s="19">
        <v>4313</v>
      </c>
      <c r="F32" s="19">
        <v>944</v>
      </c>
      <c r="G32" s="20"/>
    </row>
    <row r="33" spans="1:7" x14ac:dyDescent="0.2">
      <c r="A33" s="9">
        <v>2003</v>
      </c>
      <c r="B33" s="20" t="s">
        <v>1601</v>
      </c>
      <c r="C33" s="19">
        <v>1542</v>
      </c>
      <c r="D33" s="19">
        <v>837</v>
      </c>
      <c r="E33" s="19">
        <v>823</v>
      </c>
      <c r="F33" s="19">
        <v>564</v>
      </c>
      <c r="G33" s="20"/>
    </row>
    <row r="34" spans="1:7" x14ac:dyDescent="0.2">
      <c r="A34" s="9">
        <v>2003</v>
      </c>
      <c r="B34" s="20" t="s">
        <v>1602</v>
      </c>
      <c r="C34" s="19">
        <v>1250</v>
      </c>
      <c r="D34" s="19">
        <v>381</v>
      </c>
      <c r="E34" s="19">
        <v>852</v>
      </c>
      <c r="F34" s="19">
        <v>191</v>
      </c>
      <c r="G34" s="20"/>
    </row>
    <row r="35" spans="1:7" x14ac:dyDescent="0.2">
      <c r="A35" s="9">
        <v>2003</v>
      </c>
      <c r="B35" s="20" t="s">
        <v>1603</v>
      </c>
      <c r="C35" s="19">
        <v>1943</v>
      </c>
      <c r="D35" s="19">
        <v>2057</v>
      </c>
      <c r="E35" s="19">
        <v>3575</v>
      </c>
      <c r="F35" s="19">
        <v>704</v>
      </c>
      <c r="G35" s="20"/>
    </row>
    <row r="36" spans="1:7" x14ac:dyDescent="0.2">
      <c r="A36" s="9">
        <v>2003</v>
      </c>
      <c r="B36" s="20" t="s">
        <v>1604</v>
      </c>
      <c r="C36" s="20"/>
      <c r="D36" s="20"/>
      <c r="E36" s="20"/>
      <c r="F36" s="19">
        <v>139</v>
      </c>
      <c r="G36" s="20"/>
    </row>
    <row r="37" spans="1:7" x14ac:dyDescent="0.2">
      <c r="A37" s="9">
        <v>2002</v>
      </c>
      <c r="B37" s="20" t="s">
        <v>1605</v>
      </c>
      <c r="C37" s="19">
        <v>312</v>
      </c>
      <c r="D37" s="20"/>
      <c r="E37" s="20"/>
      <c r="F37" s="19">
        <v>456</v>
      </c>
      <c r="G37" s="19">
        <v>47</v>
      </c>
    </row>
    <row r="38" spans="1:7" x14ac:dyDescent="0.2">
      <c r="A38" s="9">
        <v>2002</v>
      </c>
      <c r="B38" s="20" t="s">
        <v>1574</v>
      </c>
      <c r="C38" s="19">
        <v>1208</v>
      </c>
      <c r="D38" s="19">
        <v>493</v>
      </c>
      <c r="E38" s="19">
        <v>4215</v>
      </c>
      <c r="F38" s="19">
        <v>764</v>
      </c>
      <c r="G38" s="20"/>
    </row>
    <row r="39" spans="1:7" x14ac:dyDescent="0.2">
      <c r="A39" s="9">
        <v>2002</v>
      </c>
      <c r="B39" s="20" t="s">
        <v>1577</v>
      </c>
      <c r="C39" s="19">
        <v>1149</v>
      </c>
      <c r="D39" s="19">
        <v>152</v>
      </c>
      <c r="E39" s="19">
        <v>2973</v>
      </c>
      <c r="F39" s="19">
        <v>334</v>
      </c>
      <c r="G39" s="20"/>
    </row>
    <row r="40" spans="1:7" x14ac:dyDescent="0.2">
      <c r="A40" s="9">
        <v>2002</v>
      </c>
      <c r="B40" s="20" t="s">
        <v>1578</v>
      </c>
      <c r="C40" s="19">
        <v>4746</v>
      </c>
      <c r="D40" s="19">
        <v>4322</v>
      </c>
      <c r="E40" s="19">
        <v>13923</v>
      </c>
      <c r="F40" s="19">
        <v>2038</v>
      </c>
      <c r="G40" s="20"/>
    </row>
    <row r="41" spans="1:7" x14ac:dyDescent="0.2">
      <c r="A41" s="9">
        <v>2002</v>
      </c>
      <c r="B41" s="20" t="s">
        <v>1579</v>
      </c>
      <c r="C41" s="19">
        <v>2574</v>
      </c>
      <c r="D41" s="19">
        <v>5378</v>
      </c>
      <c r="E41" s="19">
        <v>1728</v>
      </c>
      <c r="F41" s="19">
        <v>1819</v>
      </c>
      <c r="G41" s="20"/>
    </row>
    <row r="42" spans="1:7" x14ac:dyDescent="0.2">
      <c r="A42" s="9">
        <v>2002</v>
      </c>
      <c r="B42" s="20" t="s">
        <v>1573</v>
      </c>
      <c r="C42" s="19">
        <v>2881</v>
      </c>
      <c r="D42" s="19">
        <v>3011</v>
      </c>
      <c r="E42" s="19">
        <v>3512</v>
      </c>
      <c r="F42" s="19">
        <v>2009</v>
      </c>
      <c r="G42" s="20"/>
    </row>
    <row r="43" spans="1:7" x14ac:dyDescent="0.2">
      <c r="A43" s="9">
        <v>2002</v>
      </c>
      <c r="B43" s="20" t="s">
        <v>1580</v>
      </c>
      <c r="C43" s="19">
        <v>5670</v>
      </c>
      <c r="D43" s="19">
        <v>5451</v>
      </c>
      <c r="E43" s="19">
        <v>8493</v>
      </c>
      <c r="F43" s="19">
        <v>1587</v>
      </c>
      <c r="G43" s="20"/>
    </row>
    <row r="44" spans="1:7" x14ac:dyDescent="0.2">
      <c r="A44" s="9">
        <v>2002</v>
      </c>
      <c r="B44" s="20" t="s">
        <v>1575</v>
      </c>
      <c r="C44" s="19">
        <v>2479</v>
      </c>
      <c r="D44" s="19">
        <v>6524</v>
      </c>
      <c r="E44" s="19">
        <v>1815</v>
      </c>
      <c r="F44" s="19">
        <v>1016</v>
      </c>
      <c r="G44" s="20"/>
    </row>
    <row r="45" spans="1:7" x14ac:dyDescent="0.2">
      <c r="A45" s="9">
        <v>2002</v>
      </c>
      <c r="B45" s="20" t="s">
        <v>1581</v>
      </c>
      <c r="C45" s="19">
        <v>2888</v>
      </c>
      <c r="D45" s="19">
        <v>5299</v>
      </c>
      <c r="E45" s="19">
        <v>2641</v>
      </c>
      <c r="F45" s="19">
        <v>1355</v>
      </c>
      <c r="G45" s="20"/>
    </row>
    <row r="46" spans="1:7" x14ac:dyDescent="0.2">
      <c r="A46" s="9">
        <v>2002</v>
      </c>
      <c r="B46" s="20" t="s">
        <v>1571</v>
      </c>
      <c r="C46" s="19">
        <v>717</v>
      </c>
      <c r="D46" s="19">
        <v>523</v>
      </c>
      <c r="E46" s="19">
        <v>5318</v>
      </c>
      <c r="F46" s="19">
        <v>550</v>
      </c>
      <c r="G46" s="20"/>
    </row>
    <row r="47" spans="1:7" x14ac:dyDescent="0.2">
      <c r="A47" s="9">
        <v>2002</v>
      </c>
      <c r="B47" s="20" t="s">
        <v>1582</v>
      </c>
      <c r="C47" s="19">
        <v>3258</v>
      </c>
      <c r="D47" s="19">
        <v>13049</v>
      </c>
      <c r="E47" s="19">
        <v>344</v>
      </c>
      <c r="F47" s="19">
        <v>2354</v>
      </c>
      <c r="G47" s="19">
        <v>124</v>
      </c>
    </row>
    <row r="48" spans="1:7" x14ac:dyDescent="0.2">
      <c r="A48" s="9">
        <v>2002</v>
      </c>
      <c r="B48" s="20" t="s">
        <v>1583</v>
      </c>
      <c r="C48" s="19">
        <v>2206</v>
      </c>
      <c r="D48" s="19">
        <v>13368</v>
      </c>
      <c r="E48" s="20"/>
      <c r="F48" s="19">
        <v>1413</v>
      </c>
      <c r="G48" s="20"/>
    </row>
    <row r="49" spans="1:7" x14ac:dyDescent="0.2">
      <c r="A49" s="9">
        <v>2002</v>
      </c>
      <c r="B49" s="20" t="s">
        <v>1584</v>
      </c>
      <c r="C49" s="19">
        <v>3643</v>
      </c>
      <c r="D49" s="19">
        <v>5553</v>
      </c>
      <c r="E49" s="19">
        <v>3004</v>
      </c>
      <c r="F49" s="19">
        <v>2190</v>
      </c>
      <c r="G49" s="20"/>
    </row>
    <row r="50" spans="1:7" x14ac:dyDescent="0.2">
      <c r="A50" s="9">
        <v>2002</v>
      </c>
      <c r="B50" s="20" t="s">
        <v>1585</v>
      </c>
      <c r="C50" s="19">
        <v>2192</v>
      </c>
      <c r="D50" s="19">
        <v>3501</v>
      </c>
      <c r="E50" s="19">
        <v>2393</v>
      </c>
      <c r="F50" s="19">
        <v>1498</v>
      </c>
      <c r="G50" s="20"/>
    </row>
    <row r="51" spans="1:7" x14ac:dyDescent="0.2">
      <c r="A51" s="9">
        <v>2002</v>
      </c>
      <c r="B51" s="20" t="s">
        <v>1586</v>
      </c>
      <c r="C51" s="19">
        <v>2556</v>
      </c>
      <c r="D51" s="19">
        <v>1725</v>
      </c>
      <c r="E51" s="19">
        <v>5230</v>
      </c>
      <c r="F51" s="19">
        <v>1429</v>
      </c>
      <c r="G51" s="20"/>
    </row>
    <row r="52" spans="1:7" x14ac:dyDescent="0.2">
      <c r="A52" s="9">
        <v>2002</v>
      </c>
      <c r="B52" s="20" t="s">
        <v>1587</v>
      </c>
      <c r="C52" s="19">
        <v>5265</v>
      </c>
      <c r="D52" s="19">
        <v>9514</v>
      </c>
      <c r="E52" s="19">
        <v>7349</v>
      </c>
      <c r="F52" s="19">
        <v>2783</v>
      </c>
      <c r="G52" s="20"/>
    </row>
    <row r="53" spans="1:7" x14ac:dyDescent="0.2">
      <c r="A53" s="9">
        <v>2002</v>
      </c>
      <c r="B53" s="20" t="s">
        <v>1588</v>
      </c>
      <c r="C53" s="19">
        <v>6577</v>
      </c>
      <c r="D53" s="19">
        <v>3523</v>
      </c>
      <c r="E53" s="19">
        <v>8764</v>
      </c>
      <c r="F53" s="19">
        <v>2229</v>
      </c>
      <c r="G53" s="19">
        <v>221</v>
      </c>
    </row>
    <row r="54" spans="1:7" x14ac:dyDescent="0.2">
      <c r="A54" s="9">
        <v>2002</v>
      </c>
      <c r="B54" s="20" t="s">
        <v>1589</v>
      </c>
      <c r="C54" s="19">
        <v>3469</v>
      </c>
      <c r="D54" s="19">
        <v>12444</v>
      </c>
      <c r="E54" s="19">
        <v>6039</v>
      </c>
      <c r="F54" s="19">
        <v>5184</v>
      </c>
      <c r="G54" s="20"/>
    </row>
    <row r="55" spans="1:7" x14ac:dyDescent="0.2">
      <c r="A55" s="9">
        <v>2002</v>
      </c>
      <c r="B55" s="20" t="s">
        <v>1590</v>
      </c>
      <c r="C55" s="19">
        <v>7153</v>
      </c>
      <c r="D55" s="19">
        <v>3969</v>
      </c>
      <c r="E55" s="19">
        <v>6484</v>
      </c>
      <c r="F55" s="19">
        <v>2258</v>
      </c>
      <c r="G55" s="20"/>
    </row>
    <row r="56" spans="1:7" x14ac:dyDescent="0.2">
      <c r="A56" s="9">
        <v>2002</v>
      </c>
      <c r="B56" s="20" t="s">
        <v>1591</v>
      </c>
      <c r="C56" s="19">
        <v>4907</v>
      </c>
      <c r="D56" s="19">
        <v>18425</v>
      </c>
      <c r="E56" s="20"/>
      <c r="F56" s="19">
        <v>2175</v>
      </c>
      <c r="G56" s="20"/>
    </row>
    <row r="57" spans="1:7" x14ac:dyDescent="0.2">
      <c r="A57" s="9">
        <v>2002</v>
      </c>
      <c r="B57" s="20" t="s">
        <v>1592</v>
      </c>
      <c r="C57" s="19">
        <v>2581</v>
      </c>
      <c r="D57" s="19">
        <v>3304</v>
      </c>
      <c r="E57" s="19">
        <v>4746</v>
      </c>
      <c r="F57" s="19">
        <v>978</v>
      </c>
      <c r="G57" s="20"/>
    </row>
    <row r="58" spans="1:7" x14ac:dyDescent="0.2">
      <c r="A58" s="9">
        <v>2002</v>
      </c>
      <c r="B58" s="20" t="s">
        <v>1593</v>
      </c>
      <c r="C58" s="19">
        <v>493</v>
      </c>
      <c r="D58" s="19">
        <v>919</v>
      </c>
      <c r="E58" s="19">
        <v>490</v>
      </c>
      <c r="F58" s="19">
        <v>281</v>
      </c>
      <c r="G58" s="20"/>
    </row>
    <row r="59" spans="1:7" x14ac:dyDescent="0.2">
      <c r="A59" s="9">
        <v>2002</v>
      </c>
      <c r="B59" s="20" t="s">
        <v>1594</v>
      </c>
      <c r="C59" s="19">
        <v>1246</v>
      </c>
      <c r="D59" s="19">
        <v>764</v>
      </c>
      <c r="E59" s="19">
        <v>3604</v>
      </c>
      <c r="F59" s="19">
        <v>779</v>
      </c>
      <c r="G59" s="20"/>
    </row>
    <row r="60" spans="1:7" x14ac:dyDescent="0.2">
      <c r="A60" s="9">
        <v>2002</v>
      </c>
      <c r="B60" s="20" t="s">
        <v>1576</v>
      </c>
      <c r="C60" s="19">
        <v>4270</v>
      </c>
      <c r="D60" s="19">
        <v>4435</v>
      </c>
      <c r="E60" s="19">
        <v>7272</v>
      </c>
      <c r="F60" s="19">
        <v>1796</v>
      </c>
      <c r="G60" s="20"/>
    </row>
    <row r="61" spans="1:7" x14ac:dyDescent="0.2">
      <c r="A61" s="9">
        <v>2002</v>
      </c>
      <c r="B61" s="20" t="s">
        <v>1595</v>
      </c>
      <c r="C61" s="19">
        <v>2153</v>
      </c>
      <c r="D61" s="19">
        <v>3866</v>
      </c>
      <c r="E61" s="19">
        <v>1470</v>
      </c>
      <c r="F61" s="19">
        <v>895</v>
      </c>
      <c r="G61" s="20"/>
    </row>
    <row r="62" spans="1:7" x14ac:dyDescent="0.2">
      <c r="A62" s="9">
        <v>2002</v>
      </c>
      <c r="B62" s="20" t="s">
        <v>1572</v>
      </c>
      <c r="C62" s="19">
        <v>3443</v>
      </c>
      <c r="D62" s="19">
        <v>6962</v>
      </c>
      <c r="E62" s="19">
        <v>153</v>
      </c>
      <c r="F62" s="19">
        <v>961</v>
      </c>
      <c r="G62" s="20"/>
    </row>
    <row r="63" spans="1:7" x14ac:dyDescent="0.2">
      <c r="A63" s="9">
        <v>2002</v>
      </c>
      <c r="B63" s="20" t="s">
        <v>1596</v>
      </c>
      <c r="C63" s="19">
        <v>621</v>
      </c>
      <c r="D63" s="19">
        <v>176</v>
      </c>
      <c r="E63" s="19">
        <v>90</v>
      </c>
      <c r="F63" s="19">
        <v>243</v>
      </c>
      <c r="G63" s="20"/>
    </row>
    <row r="64" spans="1:7" x14ac:dyDescent="0.2">
      <c r="A64" s="9">
        <v>2002</v>
      </c>
      <c r="B64" s="20" t="s">
        <v>1599</v>
      </c>
      <c r="C64" s="19">
        <v>2661</v>
      </c>
      <c r="D64" s="19">
        <v>1463</v>
      </c>
      <c r="E64" s="19">
        <v>5374</v>
      </c>
      <c r="F64" s="19">
        <v>1989</v>
      </c>
      <c r="G64" s="20"/>
    </row>
    <row r="65" spans="1:7" x14ac:dyDescent="0.2">
      <c r="A65" s="9">
        <v>2002</v>
      </c>
      <c r="B65" s="20" t="s">
        <v>1600</v>
      </c>
      <c r="C65" s="19">
        <v>1804</v>
      </c>
      <c r="D65" s="19">
        <v>454</v>
      </c>
      <c r="E65" s="19">
        <v>4456</v>
      </c>
      <c r="F65" s="19">
        <v>963</v>
      </c>
      <c r="G65" s="20"/>
    </row>
    <row r="66" spans="1:7" x14ac:dyDescent="0.2">
      <c r="A66" s="9">
        <v>2002</v>
      </c>
      <c r="B66" s="20" t="s">
        <v>1601</v>
      </c>
      <c r="C66" s="19">
        <v>1135</v>
      </c>
      <c r="D66" s="19">
        <v>982</v>
      </c>
      <c r="E66" s="19">
        <v>1034</v>
      </c>
      <c r="F66" s="19">
        <v>517</v>
      </c>
      <c r="G66" s="20"/>
    </row>
    <row r="67" spans="1:7" x14ac:dyDescent="0.2">
      <c r="A67" s="9">
        <v>2002</v>
      </c>
      <c r="B67" s="20" t="s">
        <v>1602</v>
      </c>
      <c r="C67" s="19">
        <v>707</v>
      </c>
      <c r="D67" s="19">
        <v>794</v>
      </c>
      <c r="E67" s="19">
        <v>850</v>
      </c>
      <c r="F67" s="19">
        <v>296</v>
      </c>
      <c r="G67" s="20"/>
    </row>
    <row r="68" spans="1:7" x14ac:dyDescent="0.2">
      <c r="A68" s="9">
        <v>2002</v>
      </c>
      <c r="B68" s="20" t="s">
        <v>1603</v>
      </c>
      <c r="C68" s="19">
        <v>1975</v>
      </c>
      <c r="D68" s="19">
        <v>2089</v>
      </c>
      <c r="E68" s="19">
        <v>3611</v>
      </c>
      <c r="F68" s="19">
        <v>720</v>
      </c>
      <c r="G68" s="20"/>
    </row>
    <row r="69" spans="1:7" x14ac:dyDescent="0.2">
      <c r="A69" s="9">
        <v>2002</v>
      </c>
      <c r="B69" s="20" t="s">
        <v>1604</v>
      </c>
      <c r="C69" s="20"/>
      <c r="D69" s="20"/>
      <c r="E69" s="20"/>
      <c r="F69" s="19">
        <v>138</v>
      </c>
      <c r="G69" s="20"/>
    </row>
    <row r="70" spans="1:7" x14ac:dyDescent="0.2">
      <c r="A70" s="9">
        <v>2001</v>
      </c>
      <c r="B70" s="20" t="s">
        <v>1574</v>
      </c>
      <c r="C70" s="19">
        <v>1207</v>
      </c>
      <c r="D70" s="19">
        <v>349</v>
      </c>
      <c r="E70" s="19">
        <v>4819</v>
      </c>
      <c r="F70" s="19">
        <v>1105</v>
      </c>
      <c r="G70" s="20"/>
    </row>
    <row r="71" spans="1:7" x14ac:dyDescent="0.2">
      <c r="A71" s="9">
        <v>2001</v>
      </c>
      <c r="B71" s="20" t="s">
        <v>1577</v>
      </c>
      <c r="C71" s="19">
        <v>954</v>
      </c>
      <c r="D71" s="19">
        <v>176</v>
      </c>
      <c r="E71" s="19">
        <v>4012</v>
      </c>
      <c r="F71" s="19">
        <v>672</v>
      </c>
      <c r="G71" s="20"/>
    </row>
    <row r="72" spans="1:7" x14ac:dyDescent="0.2">
      <c r="A72" s="9">
        <v>2001</v>
      </c>
      <c r="B72" s="20" t="s">
        <v>1571</v>
      </c>
      <c r="C72" s="19">
        <v>1353</v>
      </c>
      <c r="D72" s="19">
        <v>377</v>
      </c>
      <c r="E72" s="19">
        <v>6292</v>
      </c>
      <c r="F72" s="19">
        <v>294</v>
      </c>
      <c r="G72" s="20"/>
    </row>
    <row r="73" spans="1:7" x14ac:dyDescent="0.2">
      <c r="A73" s="9">
        <v>2001</v>
      </c>
      <c r="B73" s="20" t="s">
        <v>1594</v>
      </c>
      <c r="C73" s="19">
        <v>1349</v>
      </c>
      <c r="D73" s="19">
        <v>99</v>
      </c>
      <c r="E73" s="19">
        <v>7206</v>
      </c>
      <c r="F73" s="19">
        <v>832</v>
      </c>
      <c r="G73" s="20"/>
    </row>
    <row r="74" spans="1:7" x14ac:dyDescent="0.2">
      <c r="A74" s="9">
        <v>2001</v>
      </c>
      <c r="B74" s="20" t="s">
        <v>1578</v>
      </c>
      <c r="C74" s="19">
        <v>5917</v>
      </c>
      <c r="D74" s="19">
        <v>959</v>
      </c>
      <c r="E74" s="19">
        <v>19041</v>
      </c>
      <c r="F74" s="19">
        <v>2905</v>
      </c>
      <c r="G74" s="20"/>
    </row>
    <row r="75" spans="1:7" x14ac:dyDescent="0.2">
      <c r="A75" s="9">
        <v>2001</v>
      </c>
      <c r="B75" s="20" t="s">
        <v>1579</v>
      </c>
      <c r="C75" s="19">
        <v>3291</v>
      </c>
      <c r="D75" s="19">
        <v>1597</v>
      </c>
      <c r="E75" s="19">
        <v>9246</v>
      </c>
      <c r="F75" s="19">
        <v>2668</v>
      </c>
      <c r="G75" s="20"/>
    </row>
    <row r="76" spans="1:7" x14ac:dyDescent="0.2">
      <c r="A76" s="9">
        <v>2001</v>
      </c>
      <c r="B76" s="20" t="s">
        <v>1573</v>
      </c>
      <c r="C76" s="19">
        <v>3000</v>
      </c>
      <c r="D76" s="19">
        <v>3029</v>
      </c>
      <c r="E76" s="19">
        <v>7488</v>
      </c>
      <c r="F76" s="19">
        <v>1907</v>
      </c>
      <c r="G76" s="20"/>
    </row>
    <row r="77" spans="1:7" x14ac:dyDescent="0.2">
      <c r="A77" s="9">
        <v>2001</v>
      </c>
      <c r="B77" s="20" t="s">
        <v>1580</v>
      </c>
      <c r="C77" s="19">
        <v>4974</v>
      </c>
      <c r="D77" s="19">
        <v>4040</v>
      </c>
      <c r="E77" s="19">
        <v>16930</v>
      </c>
      <c r="F77" s="19">
        <v>2057</v>
      </c>
      <c r="G77" s="20"/>
    </row>
    <row r="78" spans="1:7" x14ac:dyDescent="0.2">
      <c r="A78" s="9">
        <v>2001</v>
      </c>
      <c r="B78" s="20" t="s">
        <v>1575</v>
      </c>
      <c r="C78" s="19">
        <v>4236</v>
      </c>
      <c r="D78" s="19">
        <v>1790</v>
      </c>
      <c r="E78" s="19">
        <v>6569</v>
      </c>
      <c r="F78" s="19">
        <v>1032</v>
      </c>
      <c r="G78" s="20"/>
    </row>
    <row r="79" spans="1:7" x14ac:dyDescent="0.2">
      <c r="A79" s="9">
        <v>2001</v>
      </c>
      <c r="B79" s="20" t="s">
        <v>1581</v>
      </c>
      <c r="C79" s="19">
        <v>3407</v>
      </c>
      <c r="D79" s="19">
        <v>603</v>
      </c>
      <c r="E79" s="19">
        <v>10408</v>
      </c>
      <c r="F79" s="19">
        <v>1670</v>
      </c>
      <c r="G79" s="20"/>
    </row>
    <row r="80" spans="1:7" x14ac:dyDescent="0.2">
      <c r="A80" s="9">
        <v>2001</v>
      </c>
      <c r="B80" s="20" t="s">
        <v>1582</v>
      </c>
      <c r="C80" s="19">
        <v>3634</v>
      </c>
      <c r="D80" s="19">
        <v>1616</v>
      </c>
      <c r="E80" s="19">
        <v>20489</v>
      </c>
      <c r="F80" s="19">
        <v>2324</v>
      </c>
      <c r="G80" s="19">
        <v>222</v>
      </c>
    </row>
    <row r="81" spans="1:7" x14ac:dyDescent="0.2">
      <c r="A81" s="9">
        <v>2001</v>
      </c>
      <c r="B81" s="20" t="s">
        <v>1584</v>
      </c>
      <c r="C81" s="19">
        <v>3327</v>
      </c>
      <c r="D81" s="19">
        <v>2132</v>
      </c>
      <c r="E81" s="19">
        <v>12440</v>
      </c>
      <c r="F81" s="19">
        <v>2418</v>
      </c>
      <c r="G81" s="20"/>
    </row>
    <row r="82" spans="1:7" x14ac:dyDescent="0.2">
      <c r="A82" s="9">
        <v>2001</v>
      </c>
      <c r="B82" s="20" t="s">
        <v>1585</v>
      </c>
      <c r="C82" s="19">
        <v>2341</v>
      </c>
      <c r="D82" s="19">
        <v>1363</v>
      </c>
      <c r="E82" s="19">
        <v>6088</v>
      </c>
      <c r="F82" s="19">
        <v>1867</v>
      </c>
      <c r="G82" s="20"/>
    </row>
    <row r="83" spans="1:7" x14ac:dyDescent="0.2">
      <c r="A83" s="9">
        <v>2001</v>
      </c>
      <c r="B83" s="20" t="s">
        <v>1583</v>
      </c>
      <c r="C83" s="19">
        <v>2805</v>
      </c>
      <c r="D83" s="19">
        <v>5612</v>
      </c>
      <c r="E83" s="19">
        <v>10095</v>
      </c>
      <c r="F83" s="19">
        <v>1878</v>
      </c>
      <c r="G83" s="20"/>
    </row>
    <row r="84" spans="1:7" x14ac:dyDescent="0.2">
      <c r="A84" s="9">
        <v>2001</v>
      </c>
      <c r="B84" s="20" t="s">
        <v>1586</v>
      </c>
      <c r="C84" s="19">
        <v>2933</v>
      </c>
      <c r="D84" s="19">
        <v>1063</v>
      </c>
      <c r="E84" s="19">
        <v>7384</v>
      </c>
      <c r="F84" s="19">
        <v>2002</v>
      </c>
      <c r="G84" s="20"/>
    </row>
    <row r="85" spans="1:7" x14ac:dyDescent="0.2">
      <c r="A85" s="9">
        <v>2001</v>
      </c>
      <c r="B85" s="20" t="s">
        <v>1587</v>
      </c>
      <c r="C85" s="19">
        <v>5410</v>
      </c>
      <c r="D85" s="19">
        <v>2991</v>
      </c>
      <c r="E85" s="19">
        <v>16810</v>
      </c>
      <c r="F85" s="19">
        <v>3087</v>
      </c>
      <c r="G85" s="20"/>
    </row>
    <row r="86" spans="1:7" x14ac:dyDescent="0.2">
      <c r="A86" s="9">
        <v>2001</v>
      </c>
      <c r="B86" s="20" t="s">
        <v>1588</v>
      </c>
      <c r="C86" s="19">
        <v>4144</v>
      </c>
      <c r="D86" s="19">
        <v>7041</v>
      </c>
      <c r="E86" s="19">
        <v>8093</v>
      </c>
      <c r="F86" s="19">
        <v>3859</v>
      </c>
      <c r="G86" s="19">
        <v>160</v>
      </c>
    </row>
    <row r="87" spans="1:7" x14ac:dyDescent="0.2">
      <c r="A87" s="9">
        <v>2001</v>
      </c>
      <c r="B87" s="20" t="s">
        <v>1589</v>
      </c>
      <c r="C87" s="19">
        <v>4021</v>
      </c>
      <c r="D87" s="19">
        <v>3477</v>
      </c>
      <c r="E87" s="19">
        <v>16808</v>
      </c>
      <c r="F87" s="19">
        <v>6513</v>
      </c>
      <c r="G87" s="20"/>
    </row>
    <row r="88" spans="1:7" x14ac:dyDescent="0.2">
      <c r="A88" s="9">
        <v>2001</v>
      </c>
      <c r="B88" s="20" t="s">
        <v>1590</v>
      </c>
      <c r="C88" s="19">
        <v>7864</v>
      </c>
      <c r="D88" s="19">
        <v>2400</v>
      </c>
      <c r="E88" s="19">
        <v>8356</v>
      </c>
      <c r="F88" s="19">
        <v>3577</v>
      </c>
      <c r="G88" s="20"/>
    </row>
    <row r="89" spans="1:7" x14ac:dyDescent="0.2">
      <c r="A89" s="9">
        <v>2001</v>
      </c>
      <c r="B89" s="20" t="s">
        <v>1591</v>
      </c>
      <c r="C89" s="19">
        <v>5279</v>
      </c>
      <c r="D89" s="19">
        <v>5414</v>
      </c>
      <c r="E89" s="19">
        <v>19902</v>
      </c>
      <c r="F89" s="19">
        <v>2885</v>
      </c>
      <c r="G89" s="20"/>
    </row>
    <row r="90" spans="1:7" x14ac:dyDescent="0.2">
      <c r="A90" s="9">
        <v>2001</v>
      </c>
      <c r="B90" s="20" t="s">
        <v>1592</v>
      </c>
      <c r="C90" s="19">
        <v>2811</v>
      </c>
      <c r="D90" s="19">
        <v>530</v>
      </c>
      <c r="E90" s="19">
        <v>10434</v>
      </c>
      <c r="F90" s="19">
        <v>1127</v>
      </c>
      <c r="G90" s="20"/>
    </row>
    <row r="91" spans="1:7" x14ac:dyDescent="0.2">
      <c r="A91" s="9">
        <v>2001</v>
      </c>
      <c r="B91" s="20" t="s">
        <v>1593</v>
      </c>
      <c r="C91" s="19">
        <v>466</v>
      </c>
      <c r="D91" s="19">
        <v>182</v>
      </c>
      <c r="E91" s="19">
        <v>1661</v>
      </c>
      <c r="F91" s="19">
        <v>326</v>
      </c>
      <c r="G91" s="20"/>
    </row>
    <row r="92" spans="1:7" x14ac:dyDescent="0.2">
      <c r="A92" s="9">
        <v>2001</v>
      </c>
      <c r="B92" s="20" t="s">
        <v>1576</v>
      </c>
      <c r="C92" s="19">
        <v>4988</v>
      </c>
      <c r="D92" s="19">
        <v>2548</v>
      </c>
      <c r="E92" s="19">
        <v>17263</v>
      </c>
      <c r="F92" s="19">
        <v>1615</v>
      </c>
      <c r="G92" s="20"/>
    </row>
    <row r="93" spans="1:7" x14ac:dyDescent="0.2">
      <c r="A93" s="9">
        <v>2001</v>
      </c>
      <c r="B93" s="20" t="s">
        <v>1595</v>
      </c>
      <c r="C93" s="19">
        <v>2375</v>
      </c>
      <c r="D93" s="19">
        <v>705</v>
      </c>
      <c r="E93" s="19">
        <v>6545</v>
      </c>
      <c r="F93" s="19">
        <v>934</v>
      </c>
      <c r="G93" s="20"/>
    </row>
    <row r="94" spans="1:7" x14ac:dyDescent="0.2">
      <c r="A94" s="9">
        <v>2001</v>
      </c>
      <c r="B94" s="20" t="s">
        <v>1572</v>
      </c>
      <c r="C94" s="19">
        <v>3673</v>
      </c>
      <c r="D94" s="19">
        <v>369</v>
      </c>
      <c r="E94" s="19">
        <v>7580</v>
      </c>
      <c r="F94" s="19">
        <v>931</v>
      </c>
      <c r="G94" s="20"/>
    </row>
    <row r="95" spans="1:7" x14ac:dyDescent="0.2">
      <c r="A95" s="9">
        <v>2001</v>
      </c>
      <c r="B95" s="20" t="s">
        <v>1596</v>
      </c>
      <c r="C95" s="19">
        <v>641</v>
      </c>
      <c r="D95" s="19">
        <v>175</v>
      </c>
      <c r="E95" s="19">
        <v>88</v>
      </c>
      <c r="F95" s="19">
        <v>270</v>
      </c>
      <c r="G95" s="20"/>
    </row>
    <row r="96" spans="1:7" x14ac:dyDescent="0.2">
      <c r="A96" s="9">
        <v>2001</v>
      </c>
      <c r="B96" s="20" t="s">
        <v>1599</v>
      </c>
      <c r="C96" s="19">
        <v>2688</v>
      </c>
      <c r="D96" s="19">
        <v>1119</v>
      </c>
      <c r="E96" s="19">
        <v>6886</v>
      </c>
      <c r="F96" s="19">
        <v>2375</v>
      </c>
      <c r="G96" s="20"/>
    </row>
    <row r="97" spans="1:7" x14ac:dyDescent="0.2">
      <c r="A97" s="9">
        <v>2001</v>
      </c>
      <c r="B97" s="20" t="s">
        <v>1600</v>
      </c>
      <c r="C97" s="19">
        <v>1998</v>
      </c>
      <c r="D97" s="19">
        <v>527</v>
      </c>
      <c r="E97" s="19">
        <v>5122</v>
      </c>
      <c r="F97" s="19">
        <v>1189</v>
      </c>
      <c r="G97" s="20"/>
    </row>
    <row r="98" spans="1:7" x14ac:dyDescent="0.2">
      <c r="A98" s="9">
        <v>2001</v>
      </c>
      <c r="B98" s="20" t="s">
        <v>1602</v>
      </c>
      <c r="C98" s="19">
        <v>944</v>
      </c>
      <c r="D98" s="19">
        <v>88</v>
      </c>
      <c r="E98" s="19">
        <v>1951</v>
      </c>
      <c r="F98" s="19">
        <v>327</v>
      </c>
      <c r="G98" s="20"/>
    </row>
    <row r="99" spans="1:7" x14ac:dyDescent="0.2">
      <c r="A99" s="9">
        <v>2001</v>
      </c>
      <c r="B99" s="20" t="s">
        <v>1601</v>
      </c>
      <c r="C99" s="19">
        <v>1030</v>
      </c>
      <c r="D99" s="19">
        <v>645</v>
      </c>
      <c r="E99" s="19">
        <v>1439</v>
      </c>
      <c r="F99" s="19">
        <v>850</v>
      </c>
      <c r="G99" s="20"/>
    </row>
    <row r="100" spans="1:7" x14ac:dyDescent="0.2">
      <c r="A100" s="9">
        <v>2001</v>
      </c>
      <c r="B100" s="20" t="s">
        <v>1603</v>
      </c>
      <c r="C100" s="19">
        <v>2939</v>
      </c>
      <c r="D100" s="19">
        <v>1586</v>
      </c>
      <c r="E100" s="19">
        <v>4483</v>
      </c>
      <c r="F100" s="19">
        <v>724</v>
      </c>
      <c r="G100" s="20"/>
    </row>
    <row r="101" spans="1:7" x14ac:dyDescent="0.2">
      <c r="A101" s="9">
        <v>2001</v>
      </c>
      <c r="B101" s="20" t="s">
        <v>1604</v>
      </c>
      <c r="C101" s="20"/>
      <c r="D101" s="20"/>
      <c r="E101" s="20"/>
      <c r="F101" s="19">
        <v>222</v>
      </c>
      <c r="G101" s="20"/>
    </row>
    <row r="102" spans="1:7" x14ac:dyDescent="0.2">
      <c r="A102" s="9">
        <v>2001</v>
      </c>
      <c r="B102" s="20" t="s">
        <v>1605</v>
      </c>
      <c r="C102" s="19">
        <v>235</v>
      </c>
      <c r="D102" s="20"/>
      <c r="E102" s="20"/>
      <c r="F102" s="19">
        <v>691</v>
      </c>
      <c r="G102" s="19">
        <v>123</v>
      </c>
    </row>
    <row r="103" spans="1:7" x14ac:dyDescent="0.2">
      <c r="A103" s="9">
        <v>2000</v>
      </c>
      <c r="B103" s="20" t="s">
        <v>1574</v>
      </c>
      <c r="C103" s="19">
        <v>1191</v>
      </c>
      <c r="D103" s="19">
        <v>401</v>
      </c>
      <c r="E103" s="19">
        <v>5299</v>
      </c>
      <c r="F103" s="19">
        <v>1251</v>
      </c>
      <c r="G103" s="20"/>
    </row>
    <row r="104" spans="1:7" x14ac:dyDescent="0.2">
      <c r="A104" s="9">
        <v>2000</v>
      </c>
      <c r="B104" s="20" t="s">
        <v>1577</v>
      </c>
      <c r="C104" s="19">
        <v>1310</v>
      </c>
      <c r="D104" s="19">
        <v>219</v>
      </c>
      <c r="E104" s="19">
        <v>4261</v>
      </c>
      <c r="F104" s="19">
        <v>202</v>
      </c>
      <c r="G104" s="20"/>
    </row>
    <row r="105" spans="1:7" x14ac:dyDescent="0.2">
      <c r="A105" s="9">
        <v>2000</v>
      </c>
      <c r="B105" s="20" t="s">
        <v>1578</v>
      </c>
      <c r="C105" s="19">
        <v>6939</v>
      </c>
      <c r="D105" s="19">
        <v>514</v>
      </c>
      <c r="E105" s="19">
        <v>21381</v>
      </c>
      <c r="F105" s="19">
        <v>2871</v>
      </c>
      <c r="G105" s="19">
        <v>289</v>
      </c>
    </row>
    <row r="106" spans="1:7" x14ac:dyDescent="0.2">
      <c r="A106" s="9">
        <v>2000</v>
      </c>
      <c r="B106" s="20" t="s">
        <v>1579</v>
      </c>
      <c r="C106" s="19">
        <v>4227</v>
      </c>
      <c r="D106" s="19">
        <v>1800</v>
      </c>
      <c r="E106" s="19">
        <v>10758</v>
      </c>
      <c r="F106" s="19">
        <v>1260</v>
      </c>
      <c r="G106" s="20"/>
    </row>
    <row r="107" spans="1:7" x14ac:dyDescent="0.2">
      <c r="A107" s="9">
        <v>2000</v>
      </c>
      <c r="B107" s="20" t="s">
        <v>1573</v>
      </c>
      <c r="C107" s="19">
        <v>2569</v>
      </c>
      <c r="D107" s="19">
        <v>2981</v>
      </c>
      <c r="E107" s="19">
        <v>7823</v>
      </c>
      <c r="F107" s="19">
        <v>1708</v>
      </c>
      <c r="G107" s="20"/>
    </row>
    <row r="108" spans="1:7" x14ac:dyDescent="0.2">
      <c r="A108" s="9">
        <v>2000</v>
      </c>
      <c r="B108" s="20" t="s">
        <v>1580</v>
      </c>
      <c r="C108" s="19">
        <v>4563</v>
      </c>
      <c r="D108" s="19">
        <v>4820</v>
      </c>
      <c r="E108" s="19">
        <v>17336</v>
      </c>
      <c r="F108" s="19">
        <v>2045</v>
      </c>
      <c r="G108" s="20"/>
    </row>
    <row r="109" spans="1:7" x14ac:dyDescent="0.2">
      <c r="A109" s="9">
        <v>2000</v>
      </c>
      <c r="B109" s="20" t="s">
        <v>1575</v>
      </c>
      <c r="C109" s="19">
        <v>4280</v>
      </c>
      <c r="D109" s="19">
        <v>3454</v>
      </c>
      <c r="E109" s="19">
        <v>6320</v>
      </c>
      <c r="F109" s="19">
        <v>756</v>
      </c>
      <c r="G109" s="20"/>
    </row>
    <row r="110" spans="1:7" x14ac:dyDescent="0.2">
      <c r="A110" s="9">
        <v>2000</v>
      </c>
      <c r="B110" s="20" t="s">
        <v>1581</v>
      </c>
      <c r="C110" s="19">
        <v>4183</v>
      </c>
      <c r="D110" s="19">
        <v>510</v>
      </c>
      <c r="E110" s="19">
        <v>13774</v>
      </c>
      <c r="F110" s="19">
        <v>1493</v>
      </c>
      <c r="G110" s="20"/>
    </row>
    <row r="111" spans="1:7" x14ac:dyDescent="0.2">
      <c r="A111" s="9">
        <v>2000</v>
      </c>
      <c r="B111" s="20" t="s">
        <v>1571</v>
      </c>
      <c r="C111" s="19">
        <v>1276</v>
      </c>
      <c r="D111" s="19">
        <v>197</v>
      </c>
      <c r="E111" s="19">
        <v>8228</v>
      </c>
      <c r="F111" s="19">
        <v>320</v>
      </c>
      <c r="G111" s="20"/>
    </row>
    <row r="112" spans="1:7" x14ac:dyDescent="0.2">
      <c r="A112" s="9">
        <v>2000</v>
      </c>
      <c r="B112" s="20" t="s">
        <v>1582</v>
      </c>
      <c r="C112" s="19">
        <v>3971</v>
      </c>
      <c r="D112" s="19">
        <v>2337</v>
      </c>
      <c r="E112" s="19">
        <v>22016</v>
      </c>
      <c r="F112" s="19">
        <v>1865</v>
      </c>
      <c r="G112" s="19">
        <v>440</v>
      </c>
    </row>
    <row r="113" spans="1:7" x14ac:dyDescent="0.2">
      <c r="A113" s="9">
        <v>2000</v>
      </c>
      <c r="B113" s="20" t="s">
        <v>1583</v>
      </c>
      <c r="C113" s="19">
        <v>4250</v>
      </c>
      <c r="D113" s="19">
        <v>3259</v>
      </c>
      <c r="E113" s="19">
        <v>14784</v>
      </c>
      <c r="F113" s="19">
        <v>1468</v>
      </c>
      <c r="G113" s="20"/>
    </row>
    <row r="114" spans="1:7" x14ac:dyDescent="0.2">
      <c r="A114" s="9">
        <v>2000</v>
      </c>
      <c r="B114" s="20" t="s">
        <v>1584</v>
      </c>
      <c r="C114" s="19">
        <v>3665</v>
      </c>
      <c r="D114" s="19">
        <v>2217</v>
      </c>
      <c r="E114" s="19">
        <v>15351</v>
      </c>
      <c r="F114" s="19">
        <v>1356</v>
      </c>
      <c r="G114" s="20"/>
    </row>
    <row r="115" spans="1:7" x14ac:dyDescent="0.2">
      <c r="A115" s="9">
        <v>2000</v>
      </c>
      <c r="B115" s="20" t="s">
        <v>1585</v>
      </c>
      <c r="C115" s="19">
        <v>2927</v>
      </c>
      <c r="D115" s="19">
        <v>1307</v>
      </c>
      <c r="E115" s="19">
        <v>8093</v>
      </c>
      <c r="F115" s="19">
        <v>1235</v>
      </c>
      <c r="G115" s="20"/>
    </row>
    <row r="116" spans="1:7" x14ac:dyDescent="0.2">
      <c r="A116" s="9">
        <v>2000</v>
      </c>
      <c r="B116" s="20" t="s">
        <v>1586</v>
      </c>
      <c r="C116" s="19">
        <v>3473</v>
      </c>
      <c r="D116" s="19">
        <v>658</v>
      </c>
      <c r="E116" s="19">
        <v>11107</v>
      </c>
      <c r="F116" s="19">
        <v>1475</v>
      </c>
      <c r="G116" s="20"/>
    </row>
    <row r="117" spans="1:7" x14ac:dyDescent="0.2">
      <c r="A117" s="9">
        <v>2000</v>
      </c>
      <c r="B117" s="20" t="s">
        <v>1587</v>
      </c>
      <c r="C117" s="19">
        <v>6831</v>
      </c>
      <c r="D117" s="19">
        <v>3464</v>
      </c>
      <c r="E117" s="19">
        <v>20247</v>
      </c>
      <c r="F117" s="19">
        <v>5351</v>
      </c>
      <c r="G117" s="20"/>
    </row>
    <row r="118" spans="1:7" x14ac:dyDescent="0.2">
      <c r="A118" s="9">
        <v>2000</v>
      </c>
      <c r="B118" s="20" t="s">
        <v>1588</v>
      </c>
      <c r="C118" s="19">
        <v>6434</v>
      </c>
      <c r="D118" s="19">
        <v>1014</v>
      </c>
      <c r="E118" s="19">
        <v>19450</v>
      </c>
      <c r="F118" s="19">
        <v>2724</v>
      </c>
      <c r="G118" s="19">
        <v>80</v>
      </c>
    </row>
    <row r="119" spans="1:7" x14ac:dyDescent="0.2">
      <c r="A119" s="9">
        <v>2000</v>
      </c>
      <c r="B119" s="20" t="s">
        <v>1589</v>
      </c>
      <c r="C119" s="19">
        <v>4202</v>
      </c>
      <c r="D119" s="19">
        <v>4040</v>
      </c>
      <c r="E119" s="19">
        <v>20582</v>
      </c>
      <c r="F119" s="19">
        <v>5363</v>
      </c>
      <c r="G119" s="20"/>
    </row>
    <row r="120" spans="1:7" x14ac:dyDescent="0.2">
      <c r="A120" s="9">
        <v>2000</v>
      </c>
      <c r="B120" s="20" t="s">
        <v>1590</v>
      </c>
      <c r="C120" s="19">
        <v>5526</v>
      </c>
      <c r="D120" s="19">
        <v>1536</v>
      </c>
      <c r="E120" s="19">
        <v>13249</v>
      </c>
      <c r="F120" s="19">
        <v>4548</v>
      </c>
      <c r="G120" s="20"/>
    </row>
    <row r="121" spans="1:7" x14ac:dyDescent="0.2">
      <c r="A121" s="9">
        <v>2000</v>
      </c>
      <c r="B121" s="20" t="s">
        <v>1591</v>
      </c>
      <c r="C121" s="19">
        <v>5374</v>
      </c>
      <c r="D121" s="19">
        <v>5969</v>
      </c>
      <c r="E121" s="19">
        <v>22645</v>
      </c>
      <c r="F121" s="19">
        <v>3040</v>
      </c>
      <c r="G121" s="20"/>
    </row>
    <row r="122" spans="1:7" x14ac:dyDescent="0.2">
      <c r="A122" s="9">
        <v>2000</v>
      </c>
      <c r="B122" s="20" t="s">
        <v>1592</v>
      </c>
      <c r="C122" s="19">
        <v>3568</v>
      </c>
      <c r="D122" s="19">
        <v>614</v>
      </c>
      <c r="E122" s="19">
        <v>12483</v>
      </c>
      <c r="F122" s="19">
        <v>829</v>
      </c>
      <c r="G122" s="20"/>
    </row>
    <row r="123" spans="1:7" x14ac:dyDescent="0.2">
      <c r="A123" s="9">
        <v>2000</v>
      </c>
      <c r="B123" s="20" t="s">
        <v>1593</v>
      </c>
      <c r="C123" s="19">
        <v>462</v>
      </c>
      <c r="D123" s="19">
        <v>176</v>
      </c>
      <c r="E123" s="19">
        <v>2268</v>
      </c>
      <c r="F123" s="19">
        <v>61</v>
      </c>
      <c r="G123" s="20"/>
    </row>
    <row r="124" spans="1:7" x14ac:dyDescent="0.2">
      <c r="A124" s="9">
        <v>2000</v>
      </c>
      <c r="B124" s="20" t="s">
        <v>1594</v>
      </c>
      <c r="C124" s="19">
        <v>1692</v>
      </c>
      <c r="D124" s="19">
        <v>637</v>
      </c>
      <c r="E124" s="19">
        <v>7673</v>
      </c>
      <c r="F124" s="19">
        <v>153</v>
      </c>
      <c r="G124" s="20"/>
    </row>
    <row r="125" spans="1:7" x14ac:dyDescent="0.2">
      <c r="A125" s="9">
        <v>2000</v>
      </c>
      <c r="B125" s="20" t="s">
        <v>1576</v>
      </c>
      <c r="C125" s="19">
        <v>5280</v>
      </c>
      <c r="D125" s="19">
        <v>2863</v>
      </c>
      <c r="E125" s="19">
        <v>21955</v>
      </c>
      <c r="F125" s="19">
        <v>1658</v>
      </c>
      <c r="G125" s="20"/>
    </row>
    <row r="126" spans="1:7" x14ac:dyDescent="0.2">
      <c r="A126" s="9">
        <v>2000</v>
      </c>
      <c r="B126" s="20" t="s">
        <v>1595</v>
      </c>
      <c r="C126" s="19">
        <v>2741</v>
      </c>
      <c r="D126" s="19">
        <v>719</v>
      </c>
      <c r="E126" s="19">
        <v>8455</v>
      </c>
      <c r="F126" s="19">
        <v>831</v>
      </c>
      <c r="G126" s="20"/>
    </row>
    <row r="127" spans="1:7" x14ac:dyDescent="0.2">
      <c r="A127" s="9">
        <v>2000</v>
      </c>
      <c r="B127" s="20" t="s">
        <v>1572</v>
      </c>
      <c r="C127" s="19">
        <v>3778</v>
      </c>
      <c r="D127" s="19">
        <v>2258</v>
      </c>
      <c r="E127" s="19">
        <v>6999</v>
      </c>
      <c r="F127" s="19">
        <v>181</v>
      </c>
      <c r="G127" s="20"/>
    </row>
    <row r="128" spans="1:7" x14ac:dyDescent="0.2">
      <c r="A128" s="9">
        <v>2000</v>
      </c>
      <c r="B128" s="20" t="s">
        <v>1596</v>
      </c>
      <c r="C128" s="19">
        <v>620</v>
      </c>
      <c r="D128" s="19">
        <v>169</v>
      </c>
      <c r="E128" s="19">
        <v>100</v>
      </c>
      <c r="F128" s="19">
        <v>280</v>
      </c>
      <c r="G128" s="20"/>
    </row>
    <row r="129" spans="1:7" x14ac:dyDescent="0.2">
      <c r="A129" s="9">
        <v>2000</v>
      </c>
      <c r="B129" s="20" t="s">
        <v>1599</v>
      </c>
      <c r="C129" s="19">
        <v>3189</v>
      </c>
      <c r="D129" s="19">
        <v>3946</v>
      </c>
      <c r="E129" s="19">
        <v>6900</v>
      </c>
      <c r="F129" s="19">
        <v>2634</v>
      </c>
      <c r="G129" s="20"/>
    </row>
    <row r="130" spans="1:7" x14ac:dyDescent="0.2">
      <c r="A130" s="9">
        <v>2000</v>
      </c>
      <c r="B130" s="20" t="s">
        <v>1600</v>
      </c>
      <c r="C130" s="19">
        <v>2394</v>
      </c>
      <c r="D130" s="19">
        <v>600</v>
      </c>
      <c r="E130" s="19">
        <v>5434</v>
      </c>
      <c r="F130" s="19">
        <v>1342</v>
      </c>
      <c r="G130" s="20"/>
    </row>
    <row r="131" spans="1:7" x14ac:dyDescent="0.2">
      <c r="A131" s="9">
        <v>2000</v>
      </c>
      <c r="B131" s="20" t="s">
        <v>1601</v>
      </c>
      <c r="C131" s="19">
        <v>1001</v>
      </c>
      <c r="D131" s="19">
        <v>645</v>
      </c>
      <c r="E131" s="19">
        <v>1223</v>
      </c>
      <c r="F131" s="19">
        <v>1203</v>
      </c>
      <c r="G131" s="20"/>
    </row>
    <row r="132" spans="1:7" x14ac:dyDescent="0.2">
      <c r="A132" s="9">
        <v>2000</v>
      </c>
      <c r="B132" s="20" t="s">
        <v>1602</v>
      </c>
      <c r="C132" s="19">
        <v>1124</v>
      </c>
      <c r="D132" s="19">
        <v>103</v>
      </c>
      <c r="E132" s="19">
        <v>2290</v>
      </c>
      <c r="F132" s="19">
        <v>141</v>
      </c>
      <c r="G132" s="20"/>
    </row>
    <row r="133" spans="1:7" x14ac:dyDescent="0.2">
      <c r="A133" s="9">
        <v>2000</v>
      </c>
      <c r="B133" s="20" t="s">
        <v>1603</v>
      </c>
      <c r="C133" s="19">
        <v>2739</v>
      </c>
      <c r="D133" s="19">
        <v>1409</v>
      </c>
      <c r="E133" s="19">
        <v>5743</v>
      </c>
      <c r="F133" s="19">
        <v>98</v>
      </c>
      <c r="G133" s="19">
        <v>70</v>
      </c>
    </row>
    <row r="134" spans="1:7" x14ac:dyDescent="0.2">
      <c r="A134" s="9">
        <v>2000</v>
      </c>
      <c r="B134" s="20" t="s">
        <v>1604</v>
      </c>
      <c r="C134" s="20"/>
      <c r="D134" s="20"/>
      <c r="E134" s="20"/>
      <c r="F134" s="19">
        <v>240</v>
      </c>
      <c r="G134" s="20"/>
    </row>
    <row r="135" spans="1:7" x14ac:dyDescent="0.2">
      <c r="A135" s="9">
        <v>2000</v>
      </c>
      <c r="B135" s="20" t="s">
        <v>1605</v>
      </c>
      <c r="C135" s="19">
        <v>232</v>
      </c>
      <c r="D135" s="20"/>
      <c r="E135" s="20"/>
      <c r="F135" s="19">
        <v>651</v>
      </c>
      <c r="G135" s="19">
        <v>123</v>
      </c>
    </row>
  </sheetData>
  <autoFilter ref="A2:G135"/>
  <mergeCells count="7">
    <mergeCell ref="F2:F3"/>
    <mergeCell ref="G2:G3"/>
    <mergeCell ref="B2:B3"/>
    <mergeCell ref="A2:A3"/>
    <mergeCell ref="C2:C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workbookViewId="0">
      <selection activeCell="C4" sqref="C4"/>
    </sheetView>
  </sheetViews>
  <sheetFormatPr baseColWidth="10" defaultColWidth="8.83203125" defaultRowHeight="15" x14ac:dyDescent="0.2"/>
  <cols>
    <col min="9" max="9" width="12.5" bestFit="1" customWidth="1"/>
    <col min="10" max="10" width="12.6640625" bestFit="1" customWidth="1"/>
  </cols>
  <sheetData>
    <row r="1" spans="1:10" ht="75" x14ac:dyDescent="0.2">
      <c r="A1" s="9" t="s">
        <v>1544</v>
      </c>
      <c r="B1" s="9" t="s">
        <v>1545</v>
      </c>
      <c r="C1" s="31" t="s">
        <v>1564</v>
      </c>
      <c r="D1" s="31" t="s">
        <v>1565</v>
      </c>
      <c r="E1" s="31" t="s">
        <v>1566</v>
      </c>
      <c r="F1" s="31" t="s">
        <v>1567</v>
      </c>
      <c r="G1" s="31" t="s">
        <v>1568</v>
      </c>
    </row>
    <row r="2" spans="1:10" x14ac:dyDescent="0.2">
      <c r="A2" s="37" t="s">
        <v>0</v>
      </c>
      <c r="B2" s="38" t="s">
        <v>8</v>
      </c>
      <c r="C2" s="39" t="s">
        <v>1537</v>
      </c>
      <c r="D2" s="39" t="s">
        <v>1538</v>
      </c>
      <c r="E2" s="39" t="s">
        <v>1539</v>
      </c>
      <c r="F2" s="39" t="s">
        <v>1540</v>
      </c>
      <c r="G2" s="39" t="s">
        <v>1541</v>
      </c>
      <c r="I2" s="15" t="s">
        <v>1542</v>
      </c>
    </row>
    <row r="3" spans="1:10" x14ac:dyDescent="0.2">
      <c r="A3" s="37"/>
      <c r="B3" s="40"/>
      <c r="C3" s="41"/>
      <c r="D3" s="41"/>
      <c r="E3" s="41"/>
      <c r="F3" s="41"/>
      <c r="G3" s="41"/>
    </row>
    <row r="4" spans="1:10" x14ac:dyDescent="0.2">
      <c r="A4" s="9">
        <v>2003</v>
      </c>
      <c r="B4" s="20" t="s">
        <v>1574</v>
      </c>
      <c r="C4" s="19">
        <v>2296</v>
      </c>
      <c r="D4" s="19">
        <v>212</v>
      </c>
      <c r="E4" s="19">
        <v>3544</v>
      </c>
      <c r="F4" s="19">
        <v>279</v>
      </c>
      <c r="G4" s="20"/>
    </row>
    <row r="5" spans="1:10" x14ac:dyDescent="0.2">
      <c r="A5" s="9">
        <v>2003</v>
      </c>
      <c r="B5" s="20" t="s">
        <v>1577</v>
      </c>
      <c r="C5" s="19">
        <v>987</v>
      </c>
      <c r="D5" s="19">
        <v>340</v>
      </c>
      <c r="E5" s="19">
        <v>2170</v>
      </c>
      <c r="F5" s="19">
        <v>162</v>
      </c>
      <c r="G5" s="20"/>
    </row>
    <row r="6" spans="1:10" x14ac:dyDescent="0.2">
      <c r="A6" s="9">
        <v>2003</v>
      </c>
      <c r="B6" s="20" t="s">
        <v>1578</v>
      </c>
      <c r="C6" s="19">
        <v>5234</v>
      </c>
      <c r="D6" s="19">
        <v>2645</v>
      </c>
      <c r="E6" s="19">
        <v>12527</v>
      </c>
      <c r="F6" s="19">
        <v>98</v>
      </c>
      <c r="G6" s="20"/>
      <c r="I6" s="9"/>
      <c r="J6" s="10"/>
    </row>
    <row r="7" spans="1:10" x14ac:dyDescent="0.2">
      <c r="A7" s="9">
        <v>2003</v>
      </c>
      <c r="B7" s="20" t="s">
        <v>1579</v>
      </c>
      <c r="C7" s="19">
        <v>2694</v>
      </c>
      <c r="D7" s="19">
        <v>6332</v>
      </c>
      <c r="E7" s="19">
        <v>3973</v>
      </c>
      <c r="F7" s="19">
        <v>806</v>
      </c>
      <c r="G7" s="20"/>
      <c r="I7" s="9"/>
      <c r="J7" s="10"/>
    </row>
    <row r="8" spans="1:10" x14ac:dyDescent="0.2">
      <c r="A8" s="9">
        <v>2003</v>
      </c>
      <c r="B8" s="20" t="s">
        <v>1573</v>
      </c>
      <c r="C8" s="19">
        <v>3865</v>
      </c>
      <c r="D8" s="19">
        <v>1687</v>
      </c>
      <c r="E8" s="19">
        <v>4929</v>
      </c>
      <c r="F8" s="19">
        <v>198</v>
      </c>
      <c r="G8" s="20"/>
      <c r="I8" s="9"/>
      <c r="J8" s="10"/>
    </row>
    <row r="9" spans="1:10" x14ac:dyDescent="0.2">
      <c r="A9" s="9">
        <v>2003</v>
      </c>
      <c r="B9" s="20" t="s">
        <v>1580</v>
      </c>
      <c r="C9" s="19">
        <v>6462</v>
      </c>
      <c r="D9" s="19">
        <v>2672</v>
      </c>
      <c r="E9" s="19">
        <v>4867</v>
      </c>
      <c r="F9" s="19">
        <v>1161</v>
      </c>
      <c r="G9" s="20"/>
      <c r="I9" s="9"/>
      <c r="J9" s="10"/>
    </row>
    <row r="10" spans="1:10" x14ac:dyDescent="0.2">
      <c r="A10" s="9">
        <v>2003</v>
      </c>
      <c r="B10" s="20" t="s">
        <v>1575</v>
      </c>
      <c r="C10" s="19">
        <v>2420</v>
      </c>
      <c r="D10" s="19">
        <v>2951</v>
      </c>
      <c r="E10" s="19">
        <v>3116</v>
      </c>
      <c r="F10" s="19">
        <v>436</v>
      </c>
      <c r="G10" s="20"/>
      <c r="I10" s="9"/>
      <c r="J10" s="10"/>
    </row>
    <row r="11" spans="1:10" x14ac:dyDescent="0.2">
      <c r="A11" s="9">
        <v>2003</v>
      </c>
      <c r="B11" s="20" t="s">
        <v>1581</v>
      </c>
      <c r="C11" s="19">
        <v>3279</v>
      </c>
      <c r="D11" s="19">
        <v>2514</v>
      </c>
      <c r="E11" s="19">
        <v>7370</v>
      </c>
      <c r="F11" s="19">
        <v>4</v>
      </c>
      <c r="G11" s="20"/>
      <c r="I11" s="9"/>
      <c r="J11" s="10"/>
    </row>
    <row r="12" spans="1:10" x14ac:dyDescent="0.2">
      <c r="A12" s="9">
        <v>2003</v>
      </c>
      <c r="B12" s="20" t="s">
        <v>1571</v>
      </c>
      <c r="C12" s="19">
        <v>489</v>
      </c>
      <c r="D12" s="19">
        <v>229</v>
      </c>
      <c r="E12" s="19">
        <v>2253</v>
      </c>
      <c r="F12" s="19">
        <v>247</v>
      </c>
      <c r="G12" s="20"/>
      <c r="I12" s="9"/>
      <c r="J12" s="10"/>
    </row>
    <row r="13" spans="1:10" x14ac:dyDescent="0.2">
      <c r="A13" s="9">
        <v>2003</v>
      </c>
      <c r="B13" s="20" t="s">
        <v>1582</v>
      </c>
      <c r="C13" s="19">
        <v>2955</v>
      </c>
      <c r="D13" s="19">
        <v>5684</v>
      </c>
      <c r="E13" s="19">
        <v>5656</v>
      </c>
      <c r="F13" s="19">
        <v>198</v>
      </c>
      <c r="G13" s="20"/>
      <c r="I13" s="9"/>
      <c r="J13" s="10"/>
    </row>
    <row r="14" spans="1:10" x14ac:dyDescent="0.2">
      <c r="A14" s="9">
        <v>2003</v>
      </c>
      <c r="B14" s="20" t="s">
        <v>1583</v>
      </c>
      <c r="C14" s="19">
        <v>3351</v>
      </c>
      <c r="D14" s="19">
        <v>10760</v>
      </c>
      <c r="E14" s="19">
        <v>2227</v>
      </c>
      <c r="F14" s="19">
        <v>762</v>
      </c>
      <c r="G14" s="19">
        <v>14</v>
      </c>
      <c r="I14" s="9"/>
      <c r="J14" s="10"/>
    </row>
    <row r="15" spans="1:10" x14ac:dyDescent="0.2">
      <c r="A15" s="9">
        <v>2003</v>
      </c>
      <c r="B15" s="20" t="s">
        <v>1584</v>
      </c>
      <c r="C15" s="19">
        <v>2131</v>
      </c>
      <c r="D15" s="19">
        <v>4982</v>
      </c>
      <c r="E15" s="19">
        <v>4875</v>
      </c>
      <c r="F15" s="19">
        <v>269</v>
      </c>
      <c r="G15" s="20"/>
      <c r="I15" s="9"/>
      <c r="J15" s="10"/>
    </row>
    <row r="16" spans="1:10" x14ac:dyDescent="0.2">
      <c r="A16" s="9">
        <v>2003</v>
      </c>
      <c r="B16" s="20" t="s">
        <v>1585</v>
      </c>
      <c r="C16" s="19">
        <v>2527</v>
      </c>
      <c r="D16" s="19">
        <v>3022</v>
      </c>
      <c r="E16" s="19">
        <v>2909</v>
      </c>
      <c r="F16" s="19">
        <v>135</v>
      </c>
      <c r="G16" s="20"/>
      <c r="I16" s="9"/>
      <c r="J16" s="10"/>
    </row>
    <row r="17" spans="1:10" x14ac:dyDescent="0.2">
      <c r="A17" s="9">
        <v>2003</v>
      </c>
      <c r="B17" s="20" t="s">
        <v>1586</v>
      </c>
      <c r="C17" s="19">
        <v>2519</v>
      </c>
      <c r="D17" s="19">
        <v>3187</v>
      </c>
      <c r="E17" s="19">
        <v>3154</v>
      </c>
      <c r="F17" s="19">
        <v>1370</v>
      </c>
      <c r="G17" s="20"/>
      <c r="I17" s="9"/>
      <c r="J17" s="10"/>
    </row>
    <row r="18" spans="1:10" x14ac:dyDescent="0.2">
      <c r="A18" s="9">
        <v>2003</v>
      </c>
      <c r="B18" s="20" t="s">
        <v>1587</v>
      </c>
      <c r="C18" s="19">
        <v>5709</v>
      </c>
      <c r="D18" s="19">
        <v>6777</v>
      </c>
      <c r="E18" s="19">
        <v>10023</v>
      </c>
      <c r="F18" s="19">
        <v>184</v>
      </c>
      <c r="G18" s="19">
        <v>24</v>
      </c>
      <c r="I18" s="9"/>
      <c r="J18" s="10"/>
    </row>
    <row r="19" spans="1:10" x14ac:dyDescent="0.2">
      <c r="A19" s="9">
        <v>2003</v>
      </c>
      <c r="B19" s="20" t="s">
        <v>1588</v>
      </c>
      <c r="C19" s="19">
        <v>4036</v>
      </c>
      <c r="D19" s="19">
        <v>6316</v>
      </c>
      <c r="E19" s="19">
        <v>9026</v>
      </c>
      <c r="F19" s="19">
        <v>880</v>
      </c>
      <c r="G19" s="20"/>
      <c r="I19" s="9"/>
      <c r="J19" s="10"/>
    </row>
    <row r="20" spans="1:10" x14ac:dyDescent="0.2">
      <c r="A20" s="9">
        <v>2003</v>
      </c>
      <c r="B20" s="20" t="s">
        <v>1589</v>
      </c>
      <c r="C20" s="19">
        <v>3122</v>
      </c>
      <c r="D20" s="19">
        <v>4870</v>
      </c>
      <c r="E20" s="19">
        <v>14479</v>
      </c>
      <c r="F20" s="19">
        <v>1209</v>
      </c>
      <c r="G20" s="20"/>
      <c r="I20" s="9"/>
      <c r="J20" s="10"/>
    </row>
    <row r="21" spans="1:10" x14ac:dyDescent="0.2">
      <c r="A21" s="9">
        <v>2003</v>
      </c>
      <c r="B21" s="20" t="s">
        <v>1590</v>
      </c>
      <c r="C21" s="19">
        <v>4730</v>
      </c>
      <c r="D21" s="19">
        <v>2494</v>
      </c>
      <c r="E21" s="19">
        <v>7435</v>
      </c>
      <c r="F21" s="19">
        <v>211</v>
      </c>
      <c r="G21" s="20"/>
      <c r="I21" s="9"/>
      <c r="J21" s="10"/>
    </row>
    <row r="22" spans="1:10" x14ac:dyDescent="0.2">
      <c r="A22" s="9">
        <v>2003</v>
      </c>
      <c r="B22" s="20" t="s">
        <v>1591</v>
      </c>
      <c r="C22" s="19">
        <v>4262</v>
      </c>
      <c r="D22" s="19">
        <v>12157</v>
      </c>
      <c r="E22" s="19">
        <v>6455</v>
      </c>
      <c r="F22" s="19">
        <v>652</v>
      </c>
      <c r="G22" s="20"/>
      <c r="I22" s="9"/>
      <c r="J22" s="10"/>
    </row>
    <row r="23" spans="1:10" x14ac:dyDescent="0.2">
      <c r="A23" s="9">
        <v>2003</v>
      </c>
      <c r="B23" s="20" t="s">
        <v>1592</v>
      </c>
      <c r="C23" s="19">
        <v>2158</v>
      </c>
      <c r="D23" s="19">
        <v>3440</v>
      </c>
      <c r="E23" s="19">
        <v>2542</v>
      </c>
      <c r="F23" s="19">
        <v>133</v>
      </c>
      <c r="G23" s="20"/>
      <c r="I23" s="9"/>
      <c r="J23" s="10"/>
    </row>
    <row r="24" spans="1:10" x14ac:dyDescent="0.2">
      <c r="A24" s="9">
        <v>2003</v>
      </c>
      <c r="B24" s="20" t="s">
        <v>1593</v>
      </c>
      <c r="C24" s="19">
        <v>628</v>
      </c>
      <c r="D24" s="19">
        <v>497</v>
      </c>
      <c r="E24" s="19">
        <v>2569</v>
      </c>
      <c r="F24" s="20"/>
      <c r="G24" s="20"/>
      <c r="I24" s="9"/>
      <c r="J24" s="10"/>
    </row>
    <row r="25" spans="1:10" x14ac:dyDescent="0.2">
      <c r="A25" s="9">
        <v>2003</v>
      </c>
      <c r="B25" s="20" t="s">
        <v>1594</v>
      </c>
      <c r="C25" s="19">
        <v>1304</v>
      </c>
      <c r="D25" s="19">
        <v>700</v>
      </c>
      <c r="E25" s="19">
        <v>3254</v>
      </c>
      <c r="F25" s="19">
        <v>9</v>
      </c>
      <c r="G25" s="20"/>
      <c r="I25" s="9"/>
      <c r="J25" s="10"/>
    </row>
    <row r="26" spans="1:10" x14ac:dyDescent="0.2">
      <c r="A26" s="9">
        <v>2003</v>
      </c>
      <c r="B26" s="20" t="s">
        <v>1576</v>
      </c>
      <c r="C26" s="19">
        <v>4338</v>
      </c>
      <c r="D26" s="19">
        <v>3278</v>
      </c>
      <c r="E26" s="19">
        <v>12747</v>
      </c>
      <c r="F26" s="19">
        <v>283</v>
      </c>
      <c r="G26" s="20"/>
      <c r="I26" s="9"/>
      <c r="J26" s="10"/>
    </row>
    <row r="27" spans="1:10" x14ac:dyDescent="0.2">
      <c r="A27" s="9">
        <v>2003</v>
      </c>
      <c r="B27" s="20" t="s">
        <v>1595</v>
      </c>
      <c r="C27" s="19">
        <v>1996</v>
      </c>
      <c r="D27" s="19">
        <v>1671</v>
      </c>
      <c r="E27" s="19">
        <v>2361</v>
      </c>
      <c r="F27" s="19">
        <v>86</v>
      </c>
      <c r="G27" s="20"/>
      <c r="I27" s="9"/>
      <c r="J27" s="10"/>
    </row>
    <row r="28" spans="1:10" x14ac:dyDescent="0.2">
      <c r="A28" s="9">
        <v>2003</v>
      </c>
      <c r="B28" s="20" t="s">
        <v>1572</v>
      </c>
      <c r="C28" s="19">
        <v>3610</v>
      </c>
      <c r="D28" s="19">
        <v>7219</v>
      </c>
      <c r="E28" s="19">
        <v>925</v>
      </c>
      <c r="F28" s="19">
        <v>42</v>
      </c>
      <c r="G28" s="20"/>
      <c r="I28" s="9"/>
      <c r="J28" s="10"/>
    </row>
    <row r="29" spans="1:10" x14ac:dyDescent="0.2">
      <c r="A29" s="9">
        <v>2003</v>
      </c>
      <c r="B29" s="20" t="s">
        <v>1599</v>
      </c>
      <c r="C29" s="19">
        <v>2407</v>
      </c>
      <c r="D29" s="19">
        <v>3858</v>
      </c>
      <c r="E29" s="19">
        <v>4494</v>
      </c>
      <c r="F29" s="19">
        <v>281</v>
      </c>
      <c r="G29" s="20"/>
      <c r="I29" s="9"/>
      <c r="J29" s="10"/>
    </row>
    <row r="30" spans="1:10" x14ac:dyDescent="0.2">
      <c r="A30" s="9">
        <v>2003</v>
      </c>
      <c r="B30" s="20" t="s">
        <v>1600</v>
      </c>
      <c r="C30" s="19">
        <v>1507</v>
      </c>
      <c r="D30" s="19">
        <v>2733</v>
      </c>
      <c r="E30" s="19">
        <v>1821</v>
      </c>
      <c r="F30" s="19">
        <v>455</v>
      </c>
      <c r="G30" s="20"/>
      <c r="I30" s="9"/>
      <c r="J30" s="10"/>
    </row>
    <row r="31" spans="1:10" x14ac:dyDescent="0.2">
      <c r="A31" s="9">
        <v>2003</v>
      </c>
      <c r="B31" s="20" t="s">
        <v>1601</v>
      </c>
      <c r="C31" s="19">
        <v>726</v>
      </c>
      <c r="D31" s="19">
        <v>285</v>
      </c>
      <c r="E31" s="19">
        <v>858</v>
      </c>
      <c r="F31" s="19">
        <v>7</v>
      </c>
      <c r="G31" s="20"/>
      <c r="I31" s="9"/>
      <c r="J31" s="10"/>
    </row>
    <row r="32" spans="1:10" x14ac:dyDescent="0.2">
      <c r="A32" s="9">
        <v>2003</v>
      </c>
      <c r="B32" s="20" t="s">
        <v>1602</v>
      </c>
      <c r="C32" s="19">
        <v>520</v>
      </c>
      <c r="D32" s="19">
        <v>189</v>
      </c>
      <c r="E32" s="19">
        <v>768</v>
      </c>
      <c r="F32" s="19">
        <v>35</v>
      </c>
      <c r="G32" s="20"/>
      <c r="I32" s="9"/>
      <c r="J32" s="10"/>
    </row>
    <row r="33" spans="1:10" x14ac:dyDescent="0.2">
      <c r="A33" s="9">
        <v>2003</v>
      </c>
      <c r="B33" s="20" t="s">
        <v>1603</v>
      </c>
      <c r="C33" s="19">
        <v>2718</v>
      </c>
      <c r="D33" s="19">
        <v>1734</v>
      </c>
      <c r="E33" s="19">
        <v>1868</v>
      </c>
      <c r="F33" s="19">
        <v>134</v>
      </c>
      <c r="G33" s="20"/>
      <c r="I33" s="9"/>
      <c r="J33" s="10"/>
    </row>
    <row r="34" spans="1:10" x14ac:dyDescent="0.2">
      <c r="A34" s="9">
        <v>2002</v>
      </c>
      <c r="B34" s="20" t="s">
        <v>1574</v>
      </c>
      <c r="C34" s="19">
        <v>1849</v>
      </c>
      <c r="D34" s="19">
        <v>231</v>
      </c>
      <c r="E34" s="19">
        <v>3459</v>
      </c>
      <c r="F34" s="19">
        <v>500</v>
      </c>
      <c r="G34" s="20"/>
      <c r="I34" s="9"/>
      <c r="J34" s="10"/>
    </row>
    <row r="35" spans="1:10" x14ac:dyDescent="0.2">
      <c r="A35" s="9">
        <v>2002</v>
      </c>
      <c r="B35" s="20" t="s">
        <v>1577</v>
      </c>
      <c r="C35" s="19">
        <v>953</v>
      </c>
      <c r="D35" s="19">
        <v>338</v>
      </c>
      <c r="E35" s="19">
        <v>2153</v>
      </c>
      <c r="F35" s="19">
        <v>167</v>
      </c>
      <c r="G35" s="20"/>
      <c r="I35" s="9"/>
      <c r="J35" s="10"/>
    </row>
    <row r="36" spans="1:10" x14ac:dyDescent="0.2">
      <c r="A36" s="9">
        <v>2002</v>
      </c>
      <c r="B36" s="20" t="s">
        <v>1578</v>
      </c>
      <c r="C36" s="19">
        <v>5032</v>
      </c>
      <c r="D36" s="19">
        <v>2185</v>
      </c>
      <c r="E36" s="19">
        <v>13193</v>
      </c>
      <c r="F36" s="19">
        <v>123</v>
      </c>
      <c r="G36" s="20"/>
      <c r="I36" s="9"/>
      <c r="J36" s="10"/>
    </row>
    <row r="37" spans="1:10" x14ac:dyDescent="0.2">
      <c r="A37" s="9">
        <v>2002</v>
      </c>
      <c r="B37" s="20" t="s">
        <v>1579</v>
      </c>
      <c r="C37" s="19">
        <v>2557</v>
      </c>
      <c r="D37" s="19">
        <v>6318</v>
      </c>
      <c r="E37" s="19">
        <v>3986</v>
      </c>
      <c r="F37" s="19">
        <v>637</v>
      </c>
      <c r="G37" s="20"/>
      <c r="I37" s="9"/>
      <c r="J37" s="10"/>
    </row>
    <row r="38" spans="1:10" x14ac:dyDescent="0.2">
      <c r="A38" s="9">
        <v>2002</v>
      </c>
      <c r="B38" s="20" t="s">
        <v>1573</v>
      </c>
      <c r="C38" s="19">
        <v>3331</v>
      </c>
      <c r="D38" s="19">
        <v>1605</v>
      </c>
      <c r="E38" s="19">
        <v>3846</v>
      </c>
      <c r="F38" s="19">
        <v>91</v>
      </c>
      <c r="G38" s="20"/>
    </row>
    <row r="39" spans="1:10" x14ac:dyDescent="0.2">
      <c r="A39" s="9">
        <v>2002</v>
      </c>
      <c r="B39" s="20" t="s">
        <v>1580</v>
      </c>
      <c r="C39" s="19">
        <v>6446</v>
      </c>
      <c r="D39" s="19">
        <v>2632</v>
      </c>
      <c r="E39" s="19">
        <v>4888</v>
      </c>
      <c r="F39" s="19">
        <v>1175</v>
      </c>
      <c r="G39" s="20"/>
    </row>
    <row r="40" spans="1:10" x14ac:dyDescent="0.2">
      <c r="A40" s="9">
        <v>2002</v>
      </c>
      <c r="B40" s="20" t="s">
        <v>1575</v>
      </c>
      <c r="C40" s="19">
        <v>2182</v>
      </c>
      <c r="D40" s="19">
        <v>3120</v>
      </c>
      <c r="E40" s="19">
        <v>3215</v>
      </c>
      <c r="F40" s="19">
        <v>476</v>
      </c>
      <c r="G40" s="20"/>
    </row>
    <row r="41" spans="1:10" x14ac:dyDescent="0.2">
      <c r="A41" s="9">
        <v>2002</v>
      </c>
      <c r="B41" s="20" t="s">
        <v>1581</v>
      </c>
      <c r="C41" s="19">
        <v>5495</v>
      </c>
      <c r="D41" s="19">
        <v>4357</v>
      </c>
      <c r="E41" s="19">
        <v>3287</v>
      </c>
      <c r="F41" s="19">
        <v>4</v>
      </c>
      <c r="G41" s="20"/>
    </row>
    <row r="42" spans="1:10" x14ac:dyDescent="0.2">
      <c r="A42" s="9">
        <v>2002</v>
      </c>
      <c r="B42" s="20" t="s">
        <v>1571</v>
      </c>
      <c r="C42" s="19">
        <v>495</v>
      </c>
      <c r="D42" s="19">
        <v>279</v>
      </c>
      <c r="E42" s="19">
        <v>2237</v>
      </c>
      <c r="F42" s="19">
        <v>194</v>
      </c>
      <c r="G42" s="20"/>
    </row>
    <row r="43" spans="1:10" x14ac:dyDescent="0.2">
      <c r="A43" s="9">
        <v>2002</v>
      </c>
      <c r="B43" s="20" t="s">
        <v>1582</v>
      </c>
      <c r="C43" s="19">
        <v>2955</v>
      </c>
      <c r="D43" s="19">
        <v>6571</v>
      </c>
      <c r="E43" s="19">
        <v>4932</v>
      </c>
      <c r="F43" s="19">
        <v>251</v>
      </c>
      <c r="G43" s="20"/>
    </row>
    <row r="44" spans="1:10" x14ac:dyDescent="0.2">
      <c r="A44" s="9">
        <v>2002</v>
      </c>
      <c r="B44" s="20" t="s">
        <v>1583</v>
      </c>
      <c r="C44" s="19">
        <v>3304</v>
      </c>
      <c r="D44" s="19">
        <v>10612</v>
      </c>
      <c r="E44" s="19">
        <v>2442</v>
      </c>
      <c r="F44" s="19">
        <v>728</v>
      </c>
      <c r="G44" s="19">
        <v>102</v>
      </c>
    </row>
    <row r="45" spans="1:10" x14ac:dyDescent="0.2">
      <c r="A45" s="9">
        <v>2002</v>
      </c>
      <c r="B45" s="20" t="s">
        <v>1584</v>
      </c>
      <c r="C45" s="19">
        <v>2018</v>
      </c>
      <c r="D45" s="19">
        <v>4870</v>
      </c>
      <c r="E45" s="19">
        <v>5047</v>
      </c>
      <c r="F45" s="19">
        <v>262</v>
      </c>
      <c r="G45" s="20"/>
    </row>
    <row r="46" spans="1:10" x14ac:dyDescent="0.2">
      <c r="A46" s="9">
        <v>2002</v>
      </c>
      <c r="B46" s="20" t="s">
        <v>1585</v>
      </c>
      <c r="C46" s="19">
        <v>2456</v>
      </c>
      <c r="D46" s="19">
        <v>2397</v>
      </c>
      <c r="E46" s="19">
        <v>3447</v>
      </c>
      <c r="F46" s="19">
        <v>135</v>
      </c>
      <c r="G46" s="20"/>
    </row>
    <row r="47" spans="1:10" x14ac:dyDescent="0.2">
      <c r="A47" s="9">
        <v>2002</v>
      </c>
      <c r="B47" s="20" t="s">
        <v>1586</v>
      </c>
      <c r="C47" s="19">
        <v>2575</v>
      </c>
      <c r="D47" s="19">
        <v>3126</v>
      </c>
      <c r="E47" s="19">
        <v>3554</v>
      </c>
      <c r="F47" s="19">
        <v>1388</v>
      </c>
      <c r="G47" s="20"/>
    </row>
    <row r="48" spans="1:10" x14ac:dyDescent="0.2">
      <c r="A48" s="9">
        <v>2002</v>
      </c>
      <c r="B48" s="20" t="s">
        <v>1587</v>
      </c>
      <c r="C48" s="19">
        <v>5882</v>
      </c>
      <c r="D48" s="19">
        <v>7398</v>
      </c>
      <c r="E48" s="19">
        <v>11245</v>
      </c>
      <c r="F48" s="19">
        <v>233</v>
      </c>
      <c r="G48" s="19">
        <v>24</v>
      </c>
    </row>
    <row r="49" spans="1:7" x14ac:dyDescent="0.2">
      <c r="A49" s="9">
        <v>2002</v>
      </c>
      <c r="B49" s="20" t="s">
        <v>1588</v>
      </c>
      <c r="C49" s="19">
        <v>3937</v>
      </c>
      <c r="D49" s="19">
        <v>6099</v>
      </c>
      <c r="E49" s="19">
        <v>9292</v>
      </c>
      <c r="F49" s="19">
        <v>894</v>
      </c>
      <c r="G49" s="20"/>
    </row>
    <row r="50" spans="1:7" x14ac:dyDescent="0.2">
      <c r="A50" s="9">
        <v>2002</v>
      </c>
      <c r="B50" s="20" t="s">
        <v>1589</v>
      </c>
      <c r="C50" s="19">
        <v>3102</v>
      </c>
      <c r="D50" s="19">
        <v>4839</v>
      </c>
      <c r="E50" s="19">
        <v>13798</v>
      </c>
      <c r="F50" s="19">
        <v>1629</v>
      </c>
      <c r="G50" s="20"/>
    </row>
    <row r="51" spans="1:7" x14ac:dyDescent="0.2">
      <c r="A51" s="9">
        <v>2002</v>
      </c>
      <c r="B51" s="20" t="s">
        <v>1590</v>
      </c>
      <c r="C51" s="19">
        <v>5303</v>
      </c>
      <c r="D51" s="19">
        <v>1826</v>
      </c>
      <c r="E51" s="19">
        <v>7546</v>
      </c>
      <c r="F51" s="19">
        <v>179</v>
      </c>
      <c r="G51" s="20"/>
    </row>
    <row r="52" spans="1:7" x14ac:dyDescent="0.2">
      <c r="A52" s="9">
        <v>2002</v>
      </c>
      <c r="B52" s="20" t="s">
        <v>1591</v>
      </c>
      <c r="C52" s="19">
        <v>4233</v>
      </c>
      <c r="D52" s="19">
        <v>12296</v>
      </c>
      <c r="E52" s="19">
        <v>6457</v>
      </c>
      <c r="F52" s="19">
        <v>260</v>
      </c>
      <c r="G52" s="20"/>
    </row>
    <row r="53" spans="1:7" x14ac:dyDescent="0.2">
      <c r="A53" s="9">
        <v>2002</v>
      </c>
      <c r="B53" s="20" t="s">
        <v>1592</v>
      </c>
      <c r="C53" s="19">
        <v>2122</v>
      </c>
      <c r="D53" s="19">
        <v>3183</v>
      </c>
      <c r="E53" s="19">
        <v>2802</v>
      </c>
      <c r="F53" s="19">
        <v>116</v>
      </c>
      <c r="G53" s="20"/>
    </row>
    <row r="54" spans="1:7" x14ac:dyDescent="0.2">
      <c r="A54" s="9">
        <v>2002</v>
      </c>
      <c r="B54" s="20" t="s">
        <v>1593</v>
      </c>
      <c r="C54" s="19">
        <v>717</v>
      </c>
      <c r="D54" s="19">
        <v>588</v>
      </c>
      <c r="E54" s="19">
        <v>3100</v>
      </c>
      <c r="F54" s="20"/>
      <c r="G54" s="20"/>
    </row>
    <row r="55" spans="1:7" x14ac:dyDescent="0.2">
      <c r="A55" s="9">
        <v>2002</v>
      </c>
      <c r="B55" s="20" t="s">
        <v>1594</v>
      </c>
      <c r="C55" s="19">
        <v>1278</v>
      </c>
      <c r="D55" s="19">
        <v>635</v>
      </c>
      <c r="E55" s="19">
        <v>3238</v>
      </c>
      <c r="F55" s="19">
        <v>10</v>
      </c>
      <c r="G55" s="20"/>
    </row>
    <row r="56" spans="1:7" x14ac:dyDescent="0.2">
      <c r="A56" s="9">
        <v>2002</v>
      </c>
      <c r="B56" s="20" t="s">
        <v>1576</v>
      </c>
      <c r="C56" s="19">
        <v>4234</v>
      </c>
      <c r="D56" s="19">
        <v>3269</v>
      </c>
      <c r="E56" s="19">
        <v>12445</v>
      </c>
      <c r="F56" s="19">
        <v>288</v>
      </c>
      <c r="G56" s="20"/>
    </row>
    <row r="57" spans="1:7" x14ac:dyDescent="0.2">
      <c r="A57" s="9">
        <v>2002</v>
      </c>
      <c r="B57" s="20" t="s">
        <v>1595</v>
      </c>
      <c r="C57" s="19">
        <v>1952</v>
      </c>
      <c r="D57" s="19">
        <v>1302</v>
      </c>
      <c r="E57" s="19">
        <v>2667</v>
      </c>
      <c r="F57" s="19">
        <v>76</v>
      </c>
      <c r="G57" s="20"/>
    </row>
    <row r="58" spans="1:7" x14ac:dyDescent="0.2">
      <c r="A58" s="9">
        <v>2002</v>
      </c>
      <c r="B58" s="20" t="s">
        <v>1572</v>
      </c>
      <c r="C58" s="19">
        <v>3459</v>
      </c>
      <c r="D58" s="19">
        <v>7371</v>
      </c>
      <c r="E58" s="19">
        <v>965</v>
      </c>
      <c r="F58" s="19">
        <v>35</v>
      </c>
      <c r="G58" s="20"/>
    </row>
    <row r="59" spans="1:7" x14ac:dyDescent="0.2">
      <c r="A59" s="9">
        <v>2002</v>
      </c>
      <c r="B59" s="20" t="s">
        <v>1599</v>
      </c>
      <c r="C59" s="19">
        <v>2425</v>
      </c>
      <c r="D59" s="19">
        <v>3969</v>
      </c>
      <c r="E59" s="19">
        <v>5109</v>
      </c>
      <c r="F59" s="19">
        <v>284</v>
      </c>
      <c r="G59" s="20"/>
    </row>
    <row r="60" spans="1:7" x14ac:dyDescent="0.2">
      <c r="A60" s="9">
        <v>2002</v>
      </c>
      <c r="B60" s="20" t="s">
        <v>1600</v>
      </c>
      <c r="C60" s="19">
        <v>1530</v>
      </c>
      <c r="D60" s="19">
        <v>2715</v>
      </c>
      <c r="E60" s="19">
        <v>1887</v>
      </c>
      <c r="F60" s="19">
        <v>443</v>
      </c>
      <c r="G60" s="20"/>
    </row>
    <row r="61" spans="1:7" x14ac:dyDescent="0.2">
      <c r="A61" s="9">
        <v>2002</v>
      </c>
      <c r="B61" s="20" t="s">
        <v>1601</v>
      </c>
      <c r="C61" s="19">
        <v>709</v>
      </c>
      <c r="D61" s="19">
        <v>261</v>
      </c>
      <c r="E61" s="19">
        <v>845</v>
      </c>
      <c r="F61" s="19">
        <v>6</v>
      </c>
      <c r="G61" s="20"/>
    </row>
    <row r="62" spans="1:7" x14ac:dyDescent="0.2">
      <c r="A62" s="9">
        <v>2002</v>
      </c>
      <c r="B62" s="20" t="s">
        <v>1602</v>
      </c>
      <c r="C62" s="19">
        <v>471</v>
      </c>
      <c r="D62" s="19">
        <v>166</v>
      </c>
      <c r="E62" s="19">
        <v>822</v>
      </c>
      <c r="F62" s="19">
        <v>26</v>
      </c>
      <c r="G62" s="20"/>
    </row>
    <row r="63" spans="1:7" x14ac:dyDescent="0.2">
      <c r="A63" s="9">
        <v>2002</v>
      </c>
      <c r="B63" s="20" t="s">
        <v>1603</v>
      </c>
      <c r="C63" s="19">
        <v>3390</v>
      </c>
      <c r="D63" s="19">
        <v>1211</v>
      </c>
      <c r="E63" s="19">
        <v>1932</v>
      </c>
      <c r="F63" s="19">
        <v>76</v>
      </c>
      <c r="G63" s="20"/>
    </row>
    <row r="64" spans="1:7" x14ac:dyDescent="0.2">
      <c r="A64" s="9">
        <v>2001</v>
      </c>
      <c r="B64" s="20" t="s">
        <v>1574</v>
      </c>
      <c r="C64" s="19">
        <v>2439</v>
      </c>
      <c r="D64" s="19">
        <v>215</v>
      </c>
      <c r="E64" s="19">
        <v>3719</v>
      </c>
      <c r="F64" s="19">
        <v>276</v>
      </c>
      <c r="G64" s="20"/>
    </row>
    <row r="65" spans="1:7" x14ac:dyDescent="0.2">
      <c r="A65" s="9">
        <v>2001</v>
      </c>
      <c r="B65" s="20" t="s">
        <v>1577</v>
      </c>
      <c r="C65" s="19">
        <v>1128</v>
      </c>
      <c r="D65" s="19">
        <v>189</v>
      </c>
      <c r="E65" s="19">
        <v>2939</v>
      </c>
      <c r="F65" s="19">
        <v>259</v>
      </c>
      <c r="G65" s="20"/>
    </row>
    <row r="66" spans="1:7" x14ac:dyDescent="0.2">
      <c r="A66" s="9">
        <v>2001</v>
      </c>
      <c r="B66" s="20" t="s">
        <v>1571</v>
      </c>
      <c r="C66" s="19">
        <v>580</v>
      </c>
      <c r="D66" s="19">
        <v>196</v>
      </c>
      <c r="E66" s="19">
        <v>2663</v>
      </c>
      <c r="F66" s="19">
        <v>126</v>
      </c>
      <c r="G66" s="20"/>
    </row>
    <row r="67" spans="1:7" x14ac:dyDescent="0.2">
      <c r="A67" s="9">
        <v>2001</v>
      </c>
      <c r="B67" s="20" t="s">
        <v>1594</v>
      </c>
      <c r="C67" s="19">
        <v>1268</v>
      </c>
      <c r="D67" s="19">
        <v>271</v>
      </c>
      <c r="E67" s="19">
        <v>4255</v>
      </c>
      <c r="F67" s="19">
        <v>10</v>
      </c>
      <c r="G67" s="20"/>
    </row>
    <row r="68" spans="1:7" x14ac:dyDescent="0.2">
      <c r="A68" s="9">
        <v>2001</v>
      </c>
      <c r="B68" s="20" t="s">
        <v>1578</v>
      </c>
      <c r="C68" s="19">
        <v>5371</v>
      </c>
      <c r="D68" s="19">
        <v>2130</v>
      </c>
      <c r="E68" s="19">
        <v>13898</v>
      </c>
      <c r="F68" s="19">
        <v>121</v>
      </c>
      <c r="G68" s="20"/>
    </row>
    <row r="69" spans="1:7" x14ac:dyDescent="0.2">
      <c r="A69" s="9">
        <v>2001</v>
      </c>
      <c r="B69" s="20" t="s">
        <v>1579</v>
      </c>
      <c r="C69" s="19">
        <v>3314</v>
      </c>
      <c r="D69" s="19">
        <v>1338</v>
      </c>
      <c r="E69" s="19">
        <v>11083</v>
      </c>
      <c r="F69" s="19">
        <v>1023</v>
      </c>
      <c r="G69" s="20"/>
    </row>
    <row r="70" spans="1:7" x14ac:dyDescent="0.2">
      <c r="A70" s="9">
        <v>2001</v>
      </c>
      <c r="B70" s="20" t="s">
        <v>1573</v>
      </c>
      <c r="C70" s="19">
        <v>4460</v>
      </c>
      <c r="D70" s="19">
        <v>1771</v>
      </c>
      <c r="E70" s="19">
        <v>8340</v>
      </c>
      <c r="F70" s="19">
        <v>39</v>
      </c>
      <c r="G70" s="20"/>
    </row>
    <row r="71" spans="1:7" x14ac:dyDescent="0.2">
      <c r="A71" s="9">
        <v>2001</v>
      </c>
      <c r="B71" s="20" t="s">
        <v>1580</v>
      </c>
      <c r="C71" s="19">
        <v>7966</v>
      </c>
      <c r="D71" s="19">
        <v>2009</v>
      </c>
      <c r="E71" s="19">
        <v>5403</v>
      </c>
      <c r="F71" s="19">
        <v>799</v>
      </c>
      <c r="G71" s="20"/>
    </row>
    <row r="72" spans="1:7" x14ac:dyDescent="0.2">
      <c r="A72" s="9">
        <v>2001</v>
      </c>
      <c r="B72" s="20" t="s">
        <v>1575</v>
      </c>
      <c r="C72" s="19">
        <v>2197</v>
      </c>
      <c r="D72" s="19">
        <v>3162</v>
      </c>
      <c r="E72" s="19">
        <v>4167</v>
      </c>
      <c r="F72" s="19">
        <v>569</v>
      </c>
      <c r="G72" s="20"/>
    </row>
    <row r="73" spans="1:7" x14ac:dyDescent="0.2">
      <c r="A73" s="9">
        <v>2001</v>
      </c>
      <c r="B73" s="20" t="s">
        <v>1581</v>
      </c>
      <c r="C73" s="19">
        <v>2890</v>
      </c>
      <c r="D73" s="19">
        <v>756</v>
      </c>
      <c r="E73" s="19">
        <v>11449</v>
      </c>
      <c r="F73" s="19">
        <v>8</v>
      </c>
      <c r="G73" s="20"/>
    </row>
    <row r="74" spans="1:7" x14ac:dyDescent="0.2">
      <c r="A74" s="9">
        <v>2001</v>
      </c>
      <c r="B74" s="20" t="s">
        <v>1582</v>
      </c>
      <c r="C74" s="19">
        <v>3363</v>
      </c>
      <c r="D74" s="19">
        <v>3695</v>
      </c>
      <c r="E74" s="19">
        <v>13542</v>
      </c>
      <c r="F74" s="19">
        <v>380</v>
      </c>
      <c r="G74" s="20"/>
    </row>
    <row r="75" spans="1:7" x14ac:dyDescent="0.2">
      <c r="A75" s="9">
        <v>2001</v>
      </c>
      <c r="B75" s="20" t="s">
        <v>1584</v>
      </c>
      <c r="C75" s="19">
        <v>2676</v>
      </c>
      <c r="D75" s="19">
        <v>1830</v>
      </c>
      <c r="E75" s="19">
        <v>10482</v>
      </c>
      <c r="F75" s="19">
        <v>229</v>
      </c>
      <c r="G75" s="20"/>
    </row>
    <row r="76" spans="1:7" x14ac:dyDescent="0.2">
      <c r="A76" s="9">
        <v>2001</v>
      </c>
      <c r="B76" s="20" t="s">
        <v>1585</v>
      </c>
      <c r="C76" s="19">
        <v>2880</v>
      </c>
      <c r="D76" s="19">
        <v>1405</v>
      </c>
      <c r="E76" s="19">
        <v>5686</v>
      </c>
      <c r="F76" s="19">
        <v>142</v>
      </c>
      <c r="G76" s="20"/>
    </row>
    <row r="77" spans="1:7" x14ac:dyDescent="0.2">
      <c r="A77" s="9">
        <v>2001</v>
      </c>
      <c r="B77" s="20" t="s">
        <v>1583</v>
      </c>
      <c r="C77" s="19">
        <v>3767</v>
      </c>
      <c r="D77" s="19">
        <v>3213</v>
      </c>
      <c r="E77" s="19">
        <v>12050</v>
      </c>
      <c r="F77" s="19">
        <v>729</v>
      </c>
      <c r="G77" s="19">
        <v>102</v>
      </c>
    </row>
    <row r="78" spans="1:7" x14ac:dyDescent="0.2">
      <c r="A78" s="9">
        <v>2001</v>
      </c>
      <c r="B78" s="20" t="s">
        <v>1586</v>
      </c>
      <c r="C78" s="19">
        <v>2905</v>
      </c>
      <c r="D78" s="19">
        <v>1221</v>
      </c>
      <c r="E78" s="19">
        <v>8203</v>
      </c>
      <c r="F78" s="19">
        <v>103</v>
      </c>
      <c r="G78" s="20"/>
    </row>
    <row r="79" spans="1:7" x14ac:dyDescent="0.2">
      <c r="A79" s="9">
        <v>2001</v>
      </c>
      <c r="B79" s="20" t="s">
        <v>1587</v>
      </c>
      <c r="C79" s="19">
        <v>5006</v>
      </c>
      <c r="D79" s="19">
        <v>4071</v>
      </c>
      <c r="E79" s="19">
        <v>15954</v>
      </c>
      <c r="F79" s="19">
        <v>231</v>
      </c>
      <c r="G79" s="19">
        <v>24</v>
      </c>
    </row>
    <row r="80" spans="1:7" x14ac:dyDescent="0.2">
      <c r="A80" s="9">
        <v>2001</v>
      </c>
      <c r="B80" s="20" t="s">
        <v>1588</v>
      </c>
      <c r="C80" s="19">
        <v>3615</v>
      </c>
      <c r="D80" s="19">
        <v>1904</v>
      </c>
      <c r="E80" s="19">
        <v>15905</v>
      </c>
      <c r="F80" s="19">
        <v>1553</v>
      </c>
      <c r="G80" s="20"/>
    </row>
    <row r="81" spans="1:7" x14ac:dyDescent="0.2">
      <c r="A81" s="9">
        <v>2001</v>
      </c>
      <c r="B81" s="20" t="s">
        <v>1589</v>
      </c>
      <c r="C81" s="19">
        <v>3102</v>
      </c>
      <c r="D81" s="19">
        <v>5265</v>
      </c>
      <c r="E81" s="19">
        <v>13348</v>
      </c>
      <c r="F81" s="19">
        <v>546</v>
      </c>
      <c r="G81" s="20"/>
    </row>
    <row r="82" spans="1:7" x14ac:dyDescent="0.2">
      <c r="A82" s="9">
        <v>2001</v>
      </c>
      <c r="B82" s="20" t="s">
        <v>1590</v>
      </c>
      <c r="C82" s="19">
        <v>4921</v>
      </c>
      <c r="D82" s="19">
        <v>915</v>
      </c>
      <c r="E82" s="19">
        <v>9151</v>
      </c>
      <c r="F82" s="19">
        <v>231</v>
      </c>
      <c r="G82" s="20"/>
    </row>
    <row r="83" spans="1:7" x14ac:dyDescent="0.2">
      <c r="A83" s="9">
        <v>2001</v>
      </c>
      <c r="B83" s="20" t="s">
        <v>1591</v>
      </c>
      <c r="C83" s="19">
        <v>4713</v>
      </c>
      <c r="D83" s="19">
        <v>9256</v>
      </c>
      <c r="E83" s="19">
        <v>12480</v>
      </c>
      <c r="F83" s="19">
        <v>72</v>
      </c>
      <c r="G83" s="20"/>
    </row>
    <row r="84" spans="1:7" x14ac:dyDescent="0.2">
      <c r="A84" s="9">
        <v>2001</v>
      </c>
      <c r="B84" s="20" t="s">
        <v>1592</v>
      </c>
      <c r="C84" s="19">
        <v>2547</v>
      </c>
      <c r="D84" s="19">
        <v>1457</v>
      </c>
      <c r="E84" s="19">
        <v>8165</v>
      </c>
      <c r="F84" s="19">
        <v>27</v>
      </c>
      <c r="G84" s="20"/>
    </row>
    <row r="85" spans="1:7" x14ac:dyDescent="0.2">
      <c r="A85" s="9">
        <v>2001</v>
      </c>
      <c r="B85" s="20" t="s">
        <v>1593</v>
      </c>
      <c r="C85" s="19">
        <v>724</v>
      </c>
      <c r="D85" s="19">
        <v>180</v>
      </c>
      <c r="E85" s="19">
        <v>3614</v>
      </c>
      <c r="F85" s="20"/>
      <c r="G85" s="20"/>
    </row>
    <row r="86" spans="1:7" x14ac:dyDescent="0.2">
      <c r="A86" s="9">
        <v>2001</v>
      </c>
      <c r="B86" s="20" t="s">
        <v>1576</v>
      </c>
      <c r="C86" s="19">
        <v>4707</v>
      </c>
      <c r="D86" s="19">
        <v>2489</v>
      </c>
      <c r="E86" s="19">
        <v>16841</v>
      </c>
      <c r="F86" s="19">
        <v>301</v>
      </c>
      <c r="G86" s="20"/>
    </row>
    <row r="87" spans="1:7" x14ac:dyDescent="0.2">
      <c r="A87" s="9">
        <v>2001</v>
      </c>
      <c r="B87" s="20" t="s">
        <v>1595</v>
      </c>
      <c r="C87" s="19">
        <v>1935</v>
      </c>
      <c r="D87" s="19">
        <v>678</v>
      </c>
      <c r="E87" s="19">
        <v>5654</v>
      </c>
      <c r="F87" s="19">
        <v>60</v>
      </c>
      <c r="G87" s="20"/>
    </row>
    <row r="88" spans="1:7" x14ac:dyDescent="0.2">
      <c r="A88" s="9">
        <v>2001</v>
      </c>
      <c r="B88" s="20" t="s">
        <v>1572</v>
      </c>
      <c r="C88" s="19">
        <v>3591</v>
      </c>
      <c r="D88" s="19">
        <v>821</v>
      </c>
      <c r="E88" s="19">
        <v>9932</v>
      </c>
      <c r="F88" s="19">
        <v>63</v>
      </c>
      <c r="G88" s="20"/>
    </row>
    <row r="89" spans="1:7" x14ac:dyDescent="0.2">
      <c r="A89" s="9">
        <v>2001</v>
      </c>
      <c r="B89" s="20" t="s">
        <v>1599</v>
      </c>
      <c r="C89" s="19">
        <v>2672</v>
      </c>
      <c r="D89" s="19">
        <v>1594</v>
      </c>
      <c r="E89" s="19">
        <v>8622</v>
      </c>
      <c r="F89" s="19">
        <v>24</v>
      </c>
      <c r="G89" s="20"/>
    </row>
    <row r="90" spans="1:7" x14ac:dyDescent="0.2">
      <c r="A90" s="9">
        <v>2001</v>
      </c>
      <c r="B90" s="20" t="s">
        <v>1600</v>
      </c>
      <c r="C90" s="19">
        <v>1839</v>
      </c>
      <c r="D90" s="19">
        <v>461</v>
      </c>
      <c r="E90" s="19">
        <v>4277</v>
      </c>
      <c r="F90" s="20"/>
      <c r="G90" s="20"/>
    </row>
    <row r="91" spans="1:7" x14ac:dyDescent="0.2">
      <c r="A91" s="9">
        <v>2001</v>
      </c>
      <c r="B91" s="20" t="s">
        <v>1602</v>
      </c>
      <c r="C91" s="19">
        <v>424</v>
      </c>
      <c r="D91" s="19">
        <v>156</v>
      </c>
      <c r="E91" s="19">
        <v>1216</v>
      </c>
      <c r="F91" s="19">
        <v>26</v>
      </c>
      <c r="G91" s="20"/>
    </row>
    <row r="92" spans="1:7" x14ac:dyDescent="0.2">
      <c r="A92" s="9">
        <v>2001</v>
      </c>
      <c r="B92" s="20" t="s">
        <v>1601</v>
      </c>
      <c r="C92" s="19">
        <v>767</v>
      </c>
      <c r="D92" s="19">
        <v>179</v>
      </c>
      <c r="E92" s="19">
        <v>1132</v>
      </c>
      <c r="F92" s="19">
        <v>3</v>
      </c>
      <c r="G92" s="20"/>
    </row>
    <row r="93" spans="1:7" x14ac:dyDescent="0.2">
      <c r="A93" s="9">
        <v>2001</v>
      </c>
      <c r="B93" s="20" t="s">
        <v>1603</v>
      </c>
      <c r="C93" s="19">
        <v>3204</v>
      </c>
      <c r="D93" s="19">
        <v>318</v>
      </c>
      <c r="E93" s="19">
        <v>3172</v>
      </c>
      <c r="F93" s="19">
        <v>100</v>
      </c>
      <c r="G93" s="20"/>
    </row>
    <row r="94" spans="1:7" x14ac:dyDescent="0.2">
      <c r="A94" s="9">
        <v>2000</v>
      </c>
      <c r="B94" s="20" t="s">
        <v>1574</v>
      </c>
      <c r="C94" s="19">
        <v>2034</v>
      </c>
      <c r="D94" s="19">
        <v>487</v>
      </c>
      <c r="E94" s="19">
        <v>3566</v>
      </c>
      <c r="F94" s="19">
        <v>276</v>
      </c>
      <c r="G94" s="20"/>
    </row>
    <row r="95" spans="1:7" x14ac:dyDescent="0.2">
      <c r="A95" s="9">
        <v>2000</v>
      </c>
      <c r="B95" s="20" t="s">
        <v>1577</v>
      </c>
      <c r="C95" s="19">
        <v>926</v>
      </c>
      <c r="D95" s="19">
        <v>366</v>
      </c>
      <c r="E95" s="19">
        <v>2775</v>
      </c>
      <c r="F95" s="19">
        <v>255</v>
      </c>
      <c r="G95" s="20"/>
    </row>
    <row r="96" spans="1:7" x14ac:dyDescent="0.2">
      <c r="A96" s="9">
        <v>2000</v>
      </c>
      <c r="B96" s="20" t="s">
        <v>1578</v>
      </c>
      <c r="C96" s="19">
        <v>5825</v>
      </c>
      <c r="D96" s="19">
        <v>2015</v>
      </c>
      <c r="E96" s="19">
        <v>13782</v>
      </c>
      <c r="F96" s="19">
        <v>70</v>
      </c>
      <c r="G96" s="20"/>
    </row>
    <row r="97" spans="1:7" x14ac:dyDescent="0.2">
      <c r="A97" s="9">
        <v>2000</v>
      </c>
      <c r="B97" s="20" t="s">
        <v>1579</v>
      </c>
      <c r="C97" s="19">
        <v>3617</v>
      </c>
      <c r="D97" s="19">
        <v>2080</v>
      </c>
      <c r="E97" s="19">
        <v>10229</v>
      </c>
      <c r="F97" s="19">
        <v>618</v>
      </c>
      <c r="G97" s="20"/>
    </row>
    <row r="98" spans="1:7" x14ac:dyDescent="0.2">
      <c r="A98" s="9">
        <v>2000</v>
      </c>
      <c r="B98" s="20" t="s">
        <v>1573</v>
      </c>
      <c r="C98" s="19">
        <v>3691</v>
      </c>
      <c r="D98" s="19">
        <v>2202</v>
      </c>
      <c r="E98" s="19">
        <v>8078</v>
      </c>
      <c r="F98" s="19">
        <v>282</v>
      </c>
      <c r="G98" s="20"/>
    </row>
    <row r="99" spans="1:7" x14ac:dyDescent="0.2">
      <c r="A99" s="9">
        <v>2000</v>
      </c>
      <c r="B99" s="20" t="s">
        <v>1580</v>
      </c>
      <c r="C99" s="19">
        <v>9272</v>
      </c>
      <c r="D99" s="19">
        <v>2136</v>
      </c>
      <c r="E99" s="19">
        <v>8390</v>
      </c>
      <c r="F99" s="19">
        <v>765</v>
      </c>
      <c r="G99" s="20"/>
    </row>
    <row r="100" spans="1:7" x14ac:dyDescent="0.2">
      <c r="A100" s="9">
        <v>2000</v>
      </c>
      <c r="B100" s="20" t="s">
        <v>1575</v>
      </c>
      <c r="C100" s="19">
        <v>2153</v>
      </c>
      <c r="D100" s="19">
        <v>3426</v>
      </c>
      <c r="E100" s="19">
        <v>3826</v>
      </c>
      <c r="F100" s="19">
        <v>481</v>
      </c>
      <c r="G100" s="20"/>
    </row>
    <row r="101" spans="1:7" x14ac:dyDescent="0.2">
      <c r="A101" s="9">
        <v>2000</v>
      </c>
      <c r="B101" s="20" t="s">
        <v>1581</v>
      </c>
      <c r="C101" s="19">
        <v>2498</v>
      </c>
      <c r="D101" s="19">
        <v>724</v>
      </c>
      <c r="E101" s="19">
        <v>11775</v>
      </c>
      <c r="F101" s="19">
        <v>15</v>
      </c>
      <c r="G101" s="20"/>
    </row>
    <row r="102" spans="1:7" x14ac:dyDescent="0.2">
      <c r="A102" s="9">
        <v>2000</v>
      </c>
      <c r="B102" s="20" t="s">
        <v>1571</v>
      </c>
      <c r="C102" s="19">
        <v>547</v>
      </c>
      <c r="D102" s="19">
        <v>83</v>
      </c>
      <c r="E102" s="19">
        <v>3528</v>
      </c>
      <c r="F102" s="19">
        <v>137</v>
      </c>
      <c r="G102" s="20"/>
    </row>
    <row r="103" spans="1:7" x14ac:dyDescent="0.2">
      <c r="A103" s="9">
        <v>2000</v>
      </c>
      <c r="B103" s="20" t="s">
        <v>1582</v>
      </c>
      <c r="C103" s="19">
        <v>3125</v>
      </c>
      <c r="D103" s="19">
        <v>2197</v>
      </c>
      <c r="E103" s="19">
        <v>14711</v>
      </c>
      <c r="F103" s="19">
        <v>400</v>
      </c>
      <c r="G103" s="19">
        <v>33</v>
      </c>
    </row>
    <row r="104" spans="1:7" x14ac:dyDescent="0.2">
      <c r="A104" s="9">
        <v>2000</v>
      </c>
      <c r="B104" s="20" t="s">
        <v>1583</v>
      </c>
      <c r="C104" s="19">
        <v>3784</v>
      </c>
      <c r="D104" s="19">
        <v>3047</v>
      </c>
      <c r="E104" s="19">
        <v>12622</v>
      </c>
      <c r="F104" s="19">
        <v>662</v>
      </c>
      <c r="G104" s="19">
        <v>103</v>
      </c>
    </row>
    <row r="105" spans="1:7" x14ac:dyDescent="0.2">
      <c r="A105" s="9">
        <v>2000</v>
      </c>
      <c r="B105" s="20" t="s">
        <v>1584</v>
      </c>
      <c r="C105" s="19">
        <v>2601</v>
      </c>
      <c r="D105" s="19">
        <v>2698</v>
      </c>
      <c r="E105" s="19">
        <v>9427</v>
      </c>
      <c r="F105" s="19">
        <v>198</v>
      </c>
      <c r="G105" s="20"/>
    </row>
    <row r="106" spans="1:7" x14ac:dyDescent="0.2">
      <c r="A106" s="9">
        <v>2000</v>
      </c>
      <c r="B106" s="20" t="s">
        <v>1585</v>
      </c>
      <c r="C106" s="19">
        <v>2892</v>
      </c>
      <c r="D106" s="19">
        <v>1418</v>
      </c>
      <c r="E106" s="19">
        <v>5808</v>
      </c>
      <c r="F106" s="19">
        <v>133</v>
      </c>
      <c r="G106" s="20"/>
    </row>
    <row r="107" spans="1:7" x14ac:dyDescent="0.2">
      <c r="A107" s="9">
        <v>2000</v>
      </c>
      <c r="B107" s="20" t="s">
        <v>1586</v>
      </c>
      <c r="C107" s="19">
        <v>2837</v>
      </c>
      <c r="D107" s="19">
        <v>1480</v>
      </c>
      <c r="E107" s="19">
        <v>8184</v>
      </c>
      <c r="F107" s="19">
        <v>116</v>
      </c>
      <c r="G107" s="20"/>
    </row>
    <row r="108" spans="1:7" x14ac:dyDescent="0.2">
      <c r="A108" s="9">
        <v>2000</v>
      </c>
      <c r="B108" s="20" t="s">
        <v>1587</v>
      </c>
      <c r="C108" s="19">
        <v>5220</v>
      </c>
      <c r="D108" s="19">
        <v>4029</v>
      </c>
      <c r="E108" s="19">
        <v>18937</v>
      </c>
      <c r="F108" s="19">
        <v>288</v>
      </c>
      <c r="G108" s="19">
        <v>24</v>
      </c>
    </row>
    <row r="109" spans="1:7" x14ac:dyDescent="0.2">
      <c r="A109" s="9">
        <v>2000</v>
      </c>
      <c r="B109" s="20" t="s">
        <v>1588</v>
      </c>
      <c r="C109" s="19">
        <v>4119</v>
      </c>
      <c r="D109" s="19">
        <v>1509</v>
      </c>
      <c r="E109" s="19">
        <v>15263</v>
      </c>
      <c r="F109" s="19">
        <v>1874</v>
      </c>
      <c r="G109" s="20"/>
    </row>
    <row r="110" spans="1:7" x14ac:dyDescent="0.2">
      <c r="A110" s="9">
        <v>2000</v>
      </c>
      <c r="B110" s="20" t="s">
        <v>1589</v>
      </c>
      <c r="C110" s="19">
        <v>3664</v>
      </c>
      <c r="D110" s="19">
        <v>5297</v>
      </c>
      <c r="E110" s="19">
        <v>17558</v>
      </c>
      <c r="F110" s="19">
        <v>557</v>
      </c>
      <c r="G110" s="20"/>
    </row>
    <row r="111" spans="1:7" x14ac:dyDescent="0.2">
      <c r="A111" s="9">
        <v>2000</v>
      </c>
      <c r="B111" s="20" t="s">
        <v>1590</v>
      </c>
      <c r="C111" s="19">
        <v>5100</v>
      </c>
      <c r="D111" s="19">
        <v>1233</v>
      </c>
      <c r="E111" s="19">
        <v>10660</v>
      </c>
      <c r="F111" s="19">
        <v>70</v>
      </c>
      <c r="G111" s="20"/>
    </row>
    <row r="112" spans="1:7" x14ac:dyDescent="0.2">
      <c r="A112" s="9">
        <v>2000</v>
      </c>
      <c r="B112" s="20" t="s">
        <v>1591</v>
      </c>
      <c r="C112" s="19">
        <v>5547</v>
      </c>
      <c r="D112" s="19">
        <v>5364</v>
      </c>
      <c r="E112" s="19">
        <v>16918</v>
      </c>
      <c r="F112" s="19">
        <v>71</v>
      </c>
      <c r="G112" s="20"/>
    </row>
    <row r="113" spans="1:7" x14ac:dyDescent="0.2">
      <c r="A113" s="9">
        <v>2000</v>
      </c>
      <c r="B113" s="20" t="s">
        <v>1592</v>
      </c>
      <c r="C113" s="19">
        <v>2523</v>
      </c>
      <c r="D113" s="19">
        <v>1354</v>
      </c>
      <c r="E113" s="19">
        <v>7858</v>
      </c>
      <c r="F113" s="19">
        <v>245</v>
      </c>
      <c r="G113" s="20"/>
    </row>
    <row r="114" spans="1:7" x14ac:dyDescent="0.2">
      <c r="A114" s="9">
        <v>2000</v>
      </c>
      <c r="B114" s="20" t="s">
        <v>1593</v>
      </c>
      <c r="C114" s="19">
        <v>734</v>
      </c>
      <c r="D114" s="19">
        <v>290</v>
      </c>
      <c r="E114" s="19">
        <v>3744</v>
      </c>
      <c r="F114" s="20"/>
      <c r="G114" s="20"/>
    </row>
    <row r="115" spans="1:7" x14ac:dyDescent="0.2">
      <c r="A115" s="9">
        <v>2000</v>
      </c>
      <c r="B115" s="20" t="s">
        <v>1594</v>
      </c>
      <c r="C115" s="19">
        <v>1386</v>
      </c>
      <c r="D115" s="19">
        <v>423</v>
      </c>
      <c r="E115" s="19">
        <v>4785</v>
      </c>
      <c r="F115" s="19">
        <v>15</v>
      </c>
      <c r="G115" s="20"/>
    </row>
    <row r="116" spans="1:7" x14ac:dyDescent="0.2">
      <c r="A116" s="9">
        <v>2000</v>
      </c>
      <c r="B116" s="20" t="s">
        <v>1576</v>
      </c>
      <c r="C116" s="19">
        <v>5205</v>
      </c>
      <c r="D116" s="19">
        <v>2014</v>
      </c>
      <c r="E116" s="19">
        <v>17966</v>
      </c>
      <c r="F116" s="19">
        <v>110</v>
      </c>
      <c r="G116" s="20"/>
    </row>
    <row r="117" spans="1:7" x14ac:dyDescent="0.2">
      <c r="A117" s="9">
        <v>2000</v>
      </c>
      <c r="B117" s="20" t="s">
        <v>1595</v>
      </c>
      <c r="C117" s="19">
        <v>1927</v>
      </c>
      <c r="D117" s="19">
        <v>603</v>
      </c>
      <c r="E117" s="19">
        <v>6141</v>
      </c>
      <c r="F117" s="19">
        <v>18</v>
      </c>
      <c r="G117" s="20"/>
    </row>
    <row r="118" spans="1:7" x14ac:dyDescent="0.2">
      <c r="A118" s="9">
        <v>2000</v>
      </c>
      <c r="B118" s="20" t="s">
        <v>1572</v>
      </c>
      <c r="C118" s="19">
        <v>3577</v>
      </c>
      <c r="D118" s="19">
        <v>757</v>
      </c>
      <c r="E118" s="19">
        <v>10425</v>
      </c>
      <c r="F118" s="19">
        <v>57</v>
      </c>
      <c r="G118" s="20"/>
    </row>
    <row r="119" spans="1:7" x14ac:dyDescent="0.2">
      <c r="A119" s="9">
        <v>2000</v>
      </c>
      <c r="B119" s="20" t="s">
        <v>1599</v>
      </c>
      <c r="C119" s="19">
        <v>2770</v>
      </c>
      <c r="D119" s="19">
        <v>1576</v>
      </c>
      <c r="E119" s="19">
        <v>8596</v>
      </c>
      <c r="F119" s="19">
        <v>29</v>
      </c>
      <c r="G119" s="20"/>
    </row>
    <row r="120" spans="1:7" x14ac:dyDescent="0.2">
      <c r="A120" s="9">
        <v>2000</v>
      </c>
      <c r="B120" s="20" t="s">
        <v>1600</v>
      </c>
      <c r="C120" s="19">
        <v>1920</v>
      </c>
      <c r="D120" s="19">
        <v>459</v>
      </c>
      <c r="E120" s="19">
        <v>4043</v>
      </c>
      <c r="F120" s="20"/>
      <c r="G120" s="20"/>
    </row>
    <row r="121" spans="1:7" x14ac:dyDescent="0.2">
      <c r="A121" s="9">
        <v>2000</v>
      </c>
      <c r="B121" s="20" t="s">
        <v>1601</v>
      </c>
      <c r="C121" s="19">
        <v>626</v>
      </c>
      <c r="D121" s="19">
        <v>188</v>
      </c>
      <c r="E121" s="19">
        <v>1242</v>
      </c>
      <c r="F121" s="19">
        <v>8</v>
      </c>
      <c r="G121" s="20"/>
    </row>
    <row r="122" spans="1:7" x14ac:dyDescent="0.2">
      <c r="A122" s="9">
        <v>2000</v>
      </c>
      <c r="B122" s="20" t="s">
        <v>1602</v>
      </c>
      <c r="C122" s="19">
        <v>409</v>
      </c>
      <c r="D122" s="19">
        <v>245</v>
      </c>
      <c r="E122" s="19">
        <v>1132</v>
      </c>
      <c r="F122" s="19">
        <v>26</v>
      </c>
      <c r="G122" s="20"/>
    </row>
    <row r="123" spans="1:7" x14ac:dyDescent="0.2">
      <c r="A123" s="9">
        <v>2000</v>
      </c>
      <c r="B123" s="20" t="s">
        <v>1603</v>
      </c>
      <c r="C123" s="19">
        <v>2910</v>
      </c>
      <c r="D123" s="19">
        <v>616</v>
      </c>
      <c r="E123" s="19">
        <v>3139</v>
      </c>
      <c r="F123" s="19">
        <v>70</v>
      </c>
      <c r="G123" s="20"/>
    </row>
    <row r="124" spans="1:7" x14ac:dyDescent="0.2">
      <c r="B124" s="5"/>
      <c r="C124" s="8"/>
      <c r="D124" s="8"/>
      <c r="E124" s="8"/>
      <c r="F124" s="8"/>
      <c r="G124" s="6"/>
    </row>
    <row r="125" spans="1:7" x14ac:dyDescent="0.2">
      <c r="B125" s="5"/>
      <c r="C125" s="8"/>
      <c r="D125" s="8"/>
      <c r="E125" s="8"/>
      <c r="F125" s="8"/>
      <c r="G125" s="6"/>
    </row>
    <row r="126" spans="1:7" x14ac:dyDescent="0.2">
      <c r="B126" s="5"/>
      <c r="C126" s="8"/>
      <c r="D126" s="8"/>
      <c r="E126" s="8"/>
      <c r="F126" s="8"/>
      <c r="G126" s="6"/>
    </row>
    <row r="127" spans="1:7" x14ac:dyDescent="0.2">
      <c r="B127" s="5"/>
      <c r="C127" s="8"/>
      <c r="D127" s="8"/>
      <c r="E127" s="8"/>
      <c r="F127" s="8"/>
      <c r="G127" s="6"/>
    </row>
    <row r="128" spans="1:7" x14ac:dyDescent="0.2">
      <c r="B128" s="5"/>
      <c r="C128" s="8"/>
      <c r="D128" s="8"/>
      <c r="E128" s="8"/>
      <c r="F128" s="8"/>
      <c r="G128" s="6"/>
    </row>
    <row r="129" spans="2:7" x14ac:dyDescent="0.2">
      <c r="B129" s="5"/>
      <c r="C129" s="8"/>
      <c r="D129" s="8"/>
      <c r="E129" s="8"/>
      <c r="F129" s="8"/>
      <c r="G129" s="6"/>
    </row>
    <row r="130" spans="2:7" x14ac:dyDescent="0.2">
      <c r="B130" s="5"/>
      <c r="C130" s="8"/>
      <c r="D130" s="8"/>
      <c r="E130" s="8"/>
      <c r="F130" s="8"/>
      <c r="G130" s="6"/>
    </row>
    <row r="131" spans="2:7" x14ac:dyDescent="0.2">
      <c r="B131" s="5"/>
      <c r="C131" s="8"/>
      <c r="D131" s="8"/>
      <c r="E131" s="8"/>
      <c r="F131" s="8"/>
      <c r="G131" s="6"/>
    </row>
    <row r="132" spans="2:7" x14ac:dyDescent="0.2">
      <c r="B132" s="5"/>
      <c r="C132" s="8"/>
      <c r="D132" s="8"/>
      <c r="E132" s="8"/>
      <c r="F132" s="8"/>
      <c r="G132" s="6"/>
    </row>
    <row r="133" spans="2:7" x14ac:dyDescent="0.2">
      <c r="B133" s="5"/>
      <c r="C133" s="8"/>
      <c r="D133" s="8"/>
      <c r="E133" s="8"/>
      <c r="F133" s="8"/>
      <c r="G133" s="8"/>
    </row>
    <row r="134" spans="2:7" x14ac:dyDescent="0.2">
      <c r="B134" s="5"/>
      <c r="C134" s="6"/>
      <c r="D134" s="6"/>
      <c r="E134" s="6"/>
      <c r="F134" s="8"/>
      <c r="G134" s="6"/>
    </row>
    <row r="135" spans="2:7" x14ac:dyDescent="0.2">
      <c r="B135" s="5"/>
      <c r="C135" s="8"/>
      <c r="D135" s="6"/>
      <c r="E135" s="6"/>
      <c r="F135" s="8"/>
      <c r="G135" s="8"/>
    </row>
  </sheetData>
  <autoFilter ref="A2:G123"/>
  <mergeCells count="7">
    <mergeCell ref="G2:G3"/>
    <mergeCell ref="B2:B3"/>
    <mergeCell ref="A2:A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selection activeCell="A2" sqref="A2:G100"/>
    </sheetView>
  </sheetViews>
  <sheetFormatPr baseColWidth="10" defaultColWidth="8.83203125" defaultRowHeight="15" x14ac:dyDescent="0.2"/>
  <cols>
    <col min="10" max="10" width="12.5" customWidth="1"/>
    <col min="11" max="11" width="12.6640625" bestFit="1" customWidth="1"/>
  </cols>
  <sheetData>
    <row r="1" spans="1:11" ht="75" x14ac:dyDescent="0.2">
      <c r="A1" s="9" t="s">
        <v>1544</v>
      </c>
      <c r="B1" s="9" t="s">
        <v>1545</v>
      </c>
      <c r="C1" s="9" t="s">
        <v>1569</v>
      </c>
      <c r="D1" s="31" t="s">
        <v>1564</v>
      </c>
      <c r="E1" s="31" t="s">
        <v>1565</v>
      </c>
      <c r="F1" s="31" t="s">
        <v>1566</v>
      </c>
      <c r="G1" s="31" t="s">
        <v>1567</v>
      </c>
      <c r="H1" s="31" t="s">
        <v>1568</v>
      </c>
    </row>
    <row r="2" spans="1:11" x14ac:dyDescent="0.2">
      <c r="A2" s="9">
        <v>2002</v>
      </c>
      <c r="B2" s="20" t="s">
        <v>1605</v>
      </c>
      <c r="C2" s="19">
        <v>10</v>
      </c>
      <c r="D2" s="19">
        <v>1</v>
      </c>
      <c r="E2" s="20"/>
      <c r="F2" s="20"/>
      <c r="G2" s="19">
        <v>8</v>
      </c>
      <c r="H2" s="19">
        <v>1</v>
      </c>
    </row>
    <row r="3" spans="1:11" x14ac:dyDescent="0.2">
      <c r="A3" s="9">
        <v>2002</v>
      </c>
      <c r="B3" s="20" t="s">
        <v>1574</v>
      </c>
      <c r="C3" s="19">
        <v>348</v>
      </c>
      <c r="D3" s="19">
        <v>22</v>
      </c>
      <c r="E3" s="19">
        <v>22</v>
      </c>
      <c r="F3" s="19">
        <v>259</v>
      </c>
      <c r="G3" s="19">
        <v>45</v>
      </c>
      <c r="H3" s="20"/>
    </row>
    <row r="4" spans="1:11" x14ac:dyDescent="0.2">
      <c r="A4" s="9">
        <v>2002</v>
      </c>
      <c r="B4" s="20" t="s">
        <v>1577</v>
      </c>
      <c r="C4" s="19">
        <v>375</v>
      </c>
      <c r="D4" s="19">
        <v>22</v>
      </c>
      <c r="E4" s="19">
        <v>4</v>
      </c>
      <c r="F4" s="19">
        <v>293</v>
      </c>
      <c r="G4" s="19">
        <v>56</v>
      </c>
      <c r="H4" s="20"/>
    </row>
    <row r="5" spans="1:11" x14ac:dyDescent="0.2">
      <c r="A5" s="9">
        <v>2002</v>
      </c>
      <c r="B5" s="20" t="s">
        <v>1578</v>
      </c>
      <c r="C5" s="19">
        <v>1980</v>
      </c>
      <c r="D5" s="19">
        <v>200</v>
      </c>
      <c r="E5" s="19">
        <v>223</v>
      </c>
      <c r="F5" s="19">
        <v>1189</v>
      </c>
      <c r="G5" s="19">
        <v>368</v>
      </c>
      <c r="H5" s="20"/>
    </row>
    <row r="6" spans="1:11" x14ac:dyDescent="0.2">
      <c r="A6" s="9">
        <v>2002</v>
      </c>
      <c r="B6" s="20" t="s">
        <v>1579</v>
      </c>
      <c r="C6" s="19">
        <v>1058</v>
      </c>
      <c r="D6" s="19">
        <v>131</v>
      </c>
      <c r="E6" s="19">
        <v>377</v>
      </c>
      <c r="F6" s="19">
        <v>256</v>
      </c>
      <c r="G6" s="19">
        <v>294</v>
      </c>
      <c r="H6" s="20"/>
    </row>
    <row r="7" spans="1:11" x14ac:dyDescent="0.2">
      <c r="A7" s="9">
        <v>2002</v>
      </c>
      <c r="B7" s="20" t="s">
        <v>1573</v>
      </c>
      <c r="C7" s="19">
        <v>702</v>
      </c>
      <c r="D7" s="19">
        <v>118</v>
      </c>
      <c r="E7" s="19">
        <v>134</v>
      </c>
      <c r="F7" s="19">
        <v>251</v>
      </c>
      <c r="G7" s="19">
        <v>199</v>
      </c>
      <c r="H7" s="20"/>
      <c r="J7" s="9"/>
      <c r="K7" s="10"/>
    </row>
    <row r="8" spans="1:11" x14ac:dyDescent="0.2">
      <c r="A8" s="9">
        <v>2002</v>
      </c>
      <c r="B8" s="20" t="s">
        <v>1580</v>
      </c>
      <c r="C8" s="19">
        <v>1320</v>
      </c>
      <c r="D8" s="19">
        <v>125</v>
      </c>
      <c r="E8" s="19">
        <v>156</v>
      </c>
      <c r="F8" s="19">
        <v>749</v>
      </c>
      <c r="G8" s="19">
        <v>290</v>
      </c>
      <c r="H8" s="20"/>
      <c r="J8" s="9"/>
      <c r="K8" s="10"/>
    </row>
    <row r="9" spans="1:11" x14ac:dyDescent="0.2">
      <c r="A9" s="9">
        <v>2002</v>
      </c>
      <c r="B9" s="20" t="s">
        <v>1575</v>
      </c>
      <c r="C9" s="19">
        <v>541</v>
      </c>
      <c r="D9" s="19">
        <v>70</v>
      </c>
      <c r="E9" s="19">
        <v>203</v>
      </c>
      <c r="F9" s="19">
        <v>169</v>
      </c>
      <c r="G9" s="19">
        <v>99</v>
      </c>
      <c r="H9" s="20"/>
      <c r="J9" s="9"/>
      <c r="K9" s="10"/>
    </row>
    <row r="10" spans="1:11" x14ac:dyDescent="0.2">
      <c r="A10" s="9">
        <v>2002</v>
      </c>
      <c r="B10" s="20" t="s">
        <v>1581</v>
      </c>
      <c r="C10" s="19">
        <v>1273</v>
      </c>
      <c r="D10" s="19">
        <v>162</v>
      </c>
      <c r="E10" s="19">
        <v>266</v>
      </c>
      <c r="F10" s="19">
        <v>636</v>
      </c>
      <c r="G10" s="19">
        <v>209</v>
      </c>
      <c r="H10" s="20"/>
      <c r="J10" s="9"/>
      <c r="K10" s="10"/>
    </row>
    <row r="11" spans="1:11" x14ac:dyDescent="0.2">
      <c r="A11" s="9">
        <v>2002</v>
      </c>
      <c r="B11" s="20" t="s">
        <v>1571</v>
      </c>
      <c r="C11" s="19">
        <v>424</v>
      </c>
      <c r="D11" s="19">
        <v>20</v>
      </c>
      <c r="E11" s="19">
        <v>14</v>
      </c>
      <c r="F11" s="19">
        <v>371</v>
      </c>
      <c r="G11" s="19">
        <v>19</v>
      </c>
      <c r="H11" s="20"/>
      <c r="J11" s="9"/>
      <c r="K11" s="10"/>
    </row>
    <row r="12" spans="1:11" x14ac:dyDescent="0.2">
      <c r="A12" s="9">
        <v>2002</v>
      </c>
      <c r="B12" s="20" t="s">
        <v>1582</v>
      </c>
      <c r="C12" s="19">
        <v>1267</v>
      </c>
      <c r="D12" s="19">
        <v>143</v>
      </c>
      <c r="E12" s="19">
        <v>915</v>
      </c>
      <c r="F12" s="19">
        <v>62</v>
      </c>
      <c r="G12" s="19">
        <v>142</v>
      </c>
      <c r="H12" s="19">
        <v>5</v>
      </c>
      <c r="J12" s="9"/>
      <c r="K12" s="10"/>
    </row>
    <row r="13" spans="1:11" x14ac:dyDescent="0.2">
      <c r="A13" s="9">
        <v>2002</v>
      </c>
      <c r="B13" s="20" t="s">
        <v>1583</v>
      </c>
      <c r="C13" s="19">
        <v>565</v>
      </c>
      <c r="D13" s="19">
        <v>77</v>
      </c>
      <c r="E13" s="19">
        <v>369</v>
      </c>
      <c r="F13" s="20"/>
      <c r="G13" s="19">
        <v>119</v>
      </c>
      <c r="H13" s="20"/>
      <c r="J13" s="9"/>
      <c r="K13" s="10"/>
    </row>
    <row r="14" spans="1:11" x14ac:dyDescent="0.2">
      <c r="A14" s="9">
        <v>2002</v>
      </c>
      <c r="B14" s="20" t="s">
        <v>1584</v>
      </c>
      <c r="C14" s="19">
        <v>902</v>
      </c>
      <c r="D14" s="19">
        <v>124</v>
      </c>
      <c r="E14" s="19">
        <v>220</v>
      </c>
      <c r="F14" s="19">
        <v>450</v>
      </c>
      <c r="G14" s="19">
        <v>108</v>
      </c>
      <c r="H14" s="20"/>
      <c r="J14" s="9"/>
      <c r="K14" s="10"/>
    </row>
    <row r="15" spans="1:11" x14ac:dyDescent="0.2">
      <c r="A15" s="9">
        <v>2002</v>
      </c>
      <c r="B15" s="20" t="s">
        <v>1585</v>
      </c>
      <c r="C15" s="19">
        <v>778</v>
      </c>
      <c r="D15" s="19">
        <v>99</v>
      </c>
      <c r="E15" s="19">
        <v>224</v>
      </c>
      <c r="F15" s="19">
        <v>345</v>
      </c>
      <c r="G15" s="19">
        <v>110</v>
      </c>
      <c r="H15" s="20"/>
      <c r="J15" s="9"/>
      <c r="K15" s="10"/>
    </row>
    <row r="16" spans="1:11" x14ac:dyDescent="0.2">
      <c r="A16" s="9">
        <v>2002</v>
      </c>
      <c r="B16" s="20" t="s">
        <v>1586</v>
      </c>
      <c r="C16" s="19">
        <v>1076</v>
      </c>
      <c r="D16" s="19">
        <v>116</v>
      </c>
      <c r="E16" s="19">
        <v>130</v>
      </c>
      <c r="F16" s="19">
        <v>610</v>
      </c>
      <c r="G16" s="19">
        <v>220</v>
      </c>
      <c r="H16" s="20"/>
      <c r="J16" s="9"/>
      <c r="K16" s="10"/>
    </row>
    <row r="17" spans="1:11" x14ac:dyDescent="0.2">
      <c r="A17" s="9">
        <v>2002</v>
      </c>
      <c r="B17" s="20" t="s">
        <v>1587</v>
      </c>
      <c r="C17" s="19">
        <v>1576</v>
      </c>
      <c r="D17" s="19">
        <v>159</v>
      </c>
      <c r="E17" s="19">
        <v>450</v>
      </c>
      <c r="F17" s="19">
        <v>665</v>
      </c>
      <c r="G17" s="19">
        <v>302</v>
      </c>
      <c r="H17" s="20"/>
      <c r="J17" s="9"/>
      <c r="K17" s="10"/>
    </row>
    <row r="18" spans="1:11" x14ac:dyDescent="0.2">
      <c r="A18" s="9">
        <v>2002</v>
      </c>
      <c r="B18" s="20" t="s">
        <v>1588</v>
      </c>
      <c r="C18" s="19">
        <v>1485</v>
      </c>
      <c r="D18" s="19">
        <v>173</v>
      </c>
      <c r="E18" s="19">
        <v>130</v>
      </c>
      <c r="F18" s="19">
        <v>996</v>
      </c>
      <c r="G18" s="19">
        <v>156</v>
      </c>
      <c r="H18" s="19">
        <v>30</v>
      </c>
      <c r="J18" s="9"/>
      <c r="K18" s="10"/>
    </row>
    <row r="19" spans="1:11" x14ac:dyDescent="0.2">
      <c r="A19" s="9">
        <v>2002</v>
      </c>
      <c r="B19" s="20" t="s">
        <v>1589</v>
      </c>
      <c r="C19" s="19">
        <v>899</v>
      </c>
      <c r="D19" s="19">
        <v>100</v>
      </c>
      <c r="E19" s="19">
        <v>327</v>
      </c>
      <c r="F19" s="19">
        <v>234</v>
      </c>
      <c r="G19" s="19">
        <v>238</v>
      </c>
      <c r="H19" s="20"/>
      <c r="J19" s="9"/>
      <c r="K19" s="10"/>
    </row>
    <row r="20" spans="1:11" x14ac:dyDescent="0.2">
      <c r="A20" s="9">
        <v>2002</v>
      </c>
      <c r="B20" s="20" t="s">
        <v>1590</v>
      </c>
      <c r="C20" s="19">
        <v>1022</v>
      </c>
      <c r="D20" s="19">
        <v>148</v>
      </c>
      <c r="E20" s="19">
        <v>262</v>
      </c>
      <c r="F20" s="19">
        <v>425</v>
      </c>
      <c r="G20" s="19">
        <v>187</v>
      </c>
      <c r="H20" s="20"/>
      <c r="J20" s="9"/>
      <c r="K20" s="10"/>
    </row>
    <row r="21" spans="1:11" x14ac:dyDescent="0.2">
      <c r="A21" s="9">
        <v>2002</v>
      </c>
      <c r="B21" s="20" t="s">
        <v>1591</v>
      </c>
      <c r="C21" s="19">
        <v>1312</v>
      </c>
      <c r="D21" s="19">
        <v>150</v>
      </c>
      <c r="E21" s="19">
        <v>870</v>
      </c>
      <c r="F21" s="20"/>
      <c r="G21" s="19">
        <v>292</v>
      </c>
      <c r="H21" s="20"/>
      <c r="J21" s="9"/>
      <c r="K21" s="10"/>
    </row>
    <row r="22" spans="1:11" x14ac:dyDescent="0.2">
      <c r="A22" s="9">
        <v>2002</v>
      </c>
      <c r="B22" s="20" t="s">
        <v>1592</v>
      </c>
      <c r="C22" s="19">
        <v>1022</v>
      </c>
      <c r="D22" s="19">
        <v>98</v>
      </c>
      <c r="E22" s="19">
        <v>164</v>
      </c>
      <c r="F22" s="19">
        <v>531</v>
      </c>
      <c r="G22" s="19">
        <v>229</v>
      </c>
      <c r="H22" s="20"/>
      <c r="J22" s="9"/>
      <c r="K22" s="10"/>
    </row>
    <row r="23" spans="1:11" x14ac:dyDescent="0.2">
      <c r="A23" s="9">
        <v>2002</v>
      </c>
      <c r="B23" s="20" t="s">
        <v>1593</v>
      </c>
      <c r="C23" s="19">
        <v>255</v>
      </c>
      <c r="D23" s="19">
        <v>20</v>
      </c>
      <c r="E23" s="19">
        <v>82</v>
      </c>
      <c r="F23" s="19">
        <v>128</v>
      </c>
      <c r="G23" s="19">
        <v>25</v>
      </c>
      <c r="H23" s="20"/>
      <c r="J23" s="9"/>
      <c r="K23" s="10"/>
    </row>
    <row r="24" spans="1:11" x14ac:dyDescent="0.2">
      <c r="A24" s="9">
        <v>2002</v>
      </c>
      <c r="B24" s="20" t="s">
        <v>1594</v>
      </c>
      <c r="C24" s="19">
        <v>501</v>
      </c>
      <c r="D24" s="19">
        <v>42</v>
      </c>
      <c r="E24" s="19">
        <v>47</v>
      </c>
      <c r="F24" s="19">
        <v>350</v>
      </c>
      <c r="G24" s="19">
        <v>62</v>
      </c>
      <c r="H24" s="20"/>
      <c r="J24" s="9"/>
      <c r="K24" s="10"/>
    </row>
    <row r="25" spans="1:11" x14ac:dyDescent="0.2">
      <c r="A25" s="9">
        <v>2002</v>
      </c>
      <c r="B25" s="20" t="s">
        <v>1576</v>
      </c>
      <c r="C25" s="19">
        <v>1480</v>
      </c>
      <c r="D25" s="19">
        <v>203</v>
      </c>
      <c r="E25" s="19">
        <v>297</v>
      </c>
      <c r="F25" s="19">
        <v>775</v>
      </c>
      <c r="G25" s="19">
        <v>205</v>
      </c>
      <c r="H25" s="20"/>
      <c r="J25" s="9"/>
      <c r="K25" s="10"/>
    </row>
    <row r="26" spans="1:11" x14ac:dyDescent="0.2">
      <c r="A26" s="9">
        <v>2002</v>
      </c>
      <c r="B26" s="20" t="s">
        <v>1595</v>
      </c>
      <c r="C26" s="19">
        <v>661</v>
      </c>
      <c r="D26" s="19">
        <v>97</v>
      </c>
      <c r="E26" s="19">
        <v>251</v>
      </c>
      <c r="F26" s="19">
        <v>196</v>
      </c>
      <c r="G26" s="19">
        <v>117</v>
      </c>
      <c r="H26" s="20"/>
      <c r="J26" s="9"/>
      <c r="K26" s="10"/>
    </row>
    <row r="27" spans="1:11" x14ac:dyDescent="0.2">
      <c r="A27" s="9">
        <v>2002</v>
      </c>
      <c r="B27" s="20" t="s">
        <v>1572</v>
      </c>
      <c r="C27" s="19">
        <v>979</v>
      </c>
      <c r="D27" s="19">
        <v>153</v>
      </c>
      <c r="E27" s="19">
        <v>625</v>
      </c>
      <c r="F27" s="19">
        <v>34</v>
      </c>
      <c r="G27" s="19">
        <v>167</v>
      </c>
      <c r="H27" s="20"/>
      <c r="J27" s="9"/>
      <c r="K27" s="10"/>
    </row>
    <row r="28" spans="1:11" x14ac:dyDescent="0.2">
      <c r="A28" s="9">
        <v>2002</v>
      </c>
      <c r="B28" s="20" t="s">
        <v>1596</v>
      </c>
      <c r="C28" s="19">
        <v>134</v>
      </c>
      <c r="D28" s="19">
        <v>81</v>
      </c>
      <c r="E28" s="19">
        <v>19</v>
      </c>
      <c r="F28" s="19">
        <v>18</v>
      </c>
      <c r="G28" s="19">
        <v>16</v>
      </c>
      <c r="H28" s="20"/>
      <c r="J28" s="9"/>
      <c r="K28" s="10"/>
    </row>
    <row r="29" spans="1:11" x14ac:dyDescent="0.2">
      <c r="A29" s="9">
        <v>2002</v>
      </c>
      <c r="B29" s="20" t="s">
        <v>1599</v>
      </c>
      <c r="C29" s="19">
        <v>1122</v>
      </c>
      <c r="D29" s="19">
        <v>122</v>
      </c>
      <c r="E29" s="19">
        <v>70</v>
      </c>
      <c r="F29" s="19">
        <v>635</v>
      </c>
      <c r="G29" s="19">
        <v>295</v>
      </c>
      <c r="H29" s="20"/>
      <c r="J29" s="9"/>
      <c r="K29" s="10"/>
    </row>
    <row r="30" spans="1:11" x14ac:dyDescent="0.2">
      <c r="A30" s="9">
        <v>2002</v>
      </c>
      <c r="B30" s="20" t="s">
        <v>1600</v>
      </c>
      <c r="C30" s="19">
        <v>854</v>
      </c>
      <c r="D30" s="19">
        <v>102</v>
      </c>
      <c r="E30" s="19">
        <v>31</v>
      </c>
      <c r="F30" s="19">
        <v>648</v>
      </c>
      <c r="G30" s="19">
        <v>73</v>
      </c>
      <c r="H30" s="20"/>
      <c r="J30" s="9"/>
      <c r="K30" s="10"/>
    </row>
    <row r="31" spans="1:11" x14ac:dyDescent="0.2">
      <c r="A31" s="9">
        <v>2002</v>
      </c>
      <c r="B31" s="20" t="s">
        <v>1601</v>
      </c>
      <c r="C31" s="19">
        <v>279</v>
      </c>
      <c r="D31" s="19">
        <v>59</v>
      </c>
      <c r="E31" s="19">
        <v>91</v>
      </c>
      <c r="F31" s="19">
        <v>61</v>
      </c>
      <c r="G31" s="19">
        <v>68</v>
      </c>
      <c r="H31" s="20"/>
      <c r="J31" s="9"/>
      <c r="K31" s="10"/>
    </row>
    <row r="32" spans="1:11" x14ac:dyDescent="0.2">
      <c r="A32" s="9">
        <v>2002</v>
      </c>
      <c r="B32" s="20" t="s">
        <v>1602</v>
      </c>
      <c r="C32" s="19">
        <v>264</v>
      </c>
      <c r="D32" s="19">
        <v>31</v>
      </c>
      <c r="E32" s="19">
        <v>98</v>
      </c>
      <c r="F32" s="19">
        <v>101</v>
      </c>
      <c r="G32" s="19">
        <v>34</v>
      </c>
      <c r="H32" s="20"/>
      <c r="J32" s="9"/>
      <c r="K32" s="10"/>
    </row>
    <row r="33" spans="1:11" x14ac:dyDescent="0.2">
      <c r="A33" s="9">
        <v>2002</v>
      </c>
      <c r="B33" s="20" t="s">
        <v>1603</v>
      </c>
      <c r="C33" s="19">
        <v>441</v>
      </c>
      <c r="D33" s="19">
        <v>104</v>
      </c>
      <c r="E33" s="19">
        <v>124</v>
      </c>
      <c r="F33" s="19">
        <v>191</v>
      </c>
      <c r="G33" s="19">
        <v>22</v>
      </c>
      <c r="H33" s="20"/>
      <c r="J33" s="9"/>
      <c r="K33" s="10"/>
    </row>
    <row r="34" spans="1:11" x14ac:dyDescent="0.2">
      <c r="A34" s="9">
        <v>2002</v>
      </c>
      <c r="B34" s="20" t="s">
        <v>1604</v>
      </c>
      <c r="C34" s="19">
        <v>1</v>
      </c>
      <c r="D34" s="20"/>
      <c r="E34" s="20"/>
      <c r="F34" s="20"/>
      <c r="G34" s="19">
        <v>1</v>
      </c>
      <c r="H34" s="20"/>
      <c r="J34" s="9"/>
      <c r="K34" s="10"/>
    </row>
    <row r="35" spans="1:11" x14ac:dyDescent="0.2">
      <c r="A35" s="9">
        <v>2001</v>
      </c>
      <c r="B35" s="20" t="s">
        <v>1574</v>
      </c>
      <c r="C35" s="19">
        <v>357</v>
      </c>
      <c r="D35" s="19">
        <v>22</v>
      </c>
      <c r="E35" s="19">
        <v>22</v>
      </c>
      <c r="F35" s="19">
        <v>268</v>
      </c>
      <c r="G35" s="19">
        <v>45</v>
      </c>
      <c r="H35" s="20"/>
      <c r="J35" s="9"/>
      <c r="K35" s="10"/>
    </row>
    <row r="36" spans="1:11" x14ac:dyDescent="0.2">
      <c r="A36" s="9">
        <v>2001</v>
      </c>
      <c r="B36" s="20" t="s">
        <v>1577</v>
      </c>
      <c r="C36" s="19">
        <v>377</v>
      </c>
      <c r="D36" s="19">
        <v>22</v>
      </c>
      <c r="E36" s="19">
        <v>4</v>
      </c>
      <c r="F36" s="19">
        <v>296</v>
      </c>
      <c r="G36" s="19">
        <v>55</v>
      </c>
      <c r="H36" s="20"/>
      <c r="J36" s="9"/>
      <c r="K36" s="10"/>
    </row>
    <row r="37" spans="1:11" x14ac:dyDescent="0.2">
      <c r="A37" s="9">
        <v>2001</v>
      </c>
      <c r="B37" s="20" t="s">
        <v>1571</v>
      </c>
      <c r="C37" s="19">
        <v>436</v>
      </c>
      <c r="D37" s="19">
        <v>20</v>
      </c>
      <c r="E37" s="19">
        <v>14</v>
      </c>
      <c r="F37" s="19">
        <v>394</v>
      </c>
      <c r="G37" s="19">
        <v>8</v>
      </c>
      <c r="H37" s="20"/>
      <c r="J37" s="9"/>
      <c r="K37" s="10"/>
    </row>
    <row r="38" spans="1:11" x14ac:dyDescent="0.2">
      <c r="A38" s="9">
        <v>2001</v>
      </c>
      <c r="B38" s="20" t="s">
        <v>1594</v>
      </c>
      <c r="C38" s="19">
        <v>470</v>
      </c>
      <c r="D38" s="19">
        <v>44</v>
      </c>
      <c r="E38" s="19">
        <v>3</v>
      </c>
      <c r="F38" s="19">
        <v>418</v>
      </c>
      <c r="G38" s="19">
        <v>5</v>
      </c>
      <c r="H38" s="20"/>
      <c r="J38" s="9"/>
      <c r="K38" s="10"/>
    </row>
    <row r="39" spans="1:11" x14ac:dyDescent="0.2">
      <c r="A39" s="9">
        <v>2001</v>
      </c>
      <c r="B39" s="20" t="s">
        <v>1578</v>
      </c>
      <c r="C39" s="19">
        <v>2039</v>
      </c>
      <c r="D39" s="19">
        <v>201</v>
      </c>
      <c r="E39" s="19">
        <v>36</v>
      </c>
      <c r="F39" s="19">
        <v>1427</v>
      </c>
      <c r="G39" s="19">
        <v>375</v>
      </c>
      <c r="H39" s="20"/>
      <c r="J39" s="9"/>
      <c r="K39" s="10"/>
    </row>
    <row r="40" spans="1:11" x14ac:dyDescent="0.2">
      <c r="A40" s="9">
        <v>2001</v>
      </c>
      <c r="B40" s="20" t="s">
        <v>1579</v>
      </c>
      <c r="C40" s="19">
        <v>1235</v>
      </c>
      <c r="D40" s="19">
        <v>131</v>
      </c>
      <c r="E40" s="19">
        <v>50</v>
      </c>
      <c r="F40" s="19">
        <v>759</v>
      </c>
      <c r="G40" s="19">
        <v>295</v>
      </c>
      <c r="H40" s="20"/>
      <c r="J40" s="9"/>
      <c r="K40" s="10"/>
    </row>
    <row r="41" spans="1:11" x14ac:dyDescent="0.2">
      <c r="A41" s="9">
        <v>2001</v>
      </c>
      <c r="B41" s="20" t="s">
        <v>1573</v>
      </c>
      <c r="C41" s="19">
        <v>745</v>
      </c>
      <c r="D41" s="19">
        <v>117</v>
      </c>
      <c r="E41" s="19">
        <v>50</v>
      </c>
      <c r="F41" s="19">
        <v>393</v>
      </c>
      <c r="G41" s="19">
        <v>185</v>
      </c>
      <c r="H41" s="20"/>
      <c r="J41" s="9"/>
      <c r="K41" s="10"/>
    </row>
    <row r="42" spans="1:11" x14ac:dyDescent="0.2">
      <c r="A42" s="9">
        <v>2001</v>
      </c>
      <c r="B42" s="20" t="s">
        <v>1580</v>
      </c>
      <c r="C42" s="19">
        <v>1314</v>
      </c>
      <c r="D42" s="19">
        <v>130</v>
      </c>
      <c r="E42" s="19">
        <v>89</v>
      </c>
      <c r="F42" s="19">
        <v>833</v>
      </c>
      <c r="G42" s="19">
        <v>262</v>
      </c>
      <c r="H42" s="20"/>
    </row>
    <row r="43" spans="1:11" x14ac:dyDescent="0.2">
      <c r="A43" s="9">
        <v>2001</v>
      </c>
      <c r="B43" s="20" t="s">
        <v>1575</v>
      </c>
      <c r="C43" s="19">
        <v>479</v>
      </c>
      <c r="D43" s="19">
        <v>83</v>
      </c>
      <c r="E43" s="19">
        <v>28</v>
      </c>
      <c r="F43" s="19">
        <v>289</v>
      </c>
      <c r="G43" s="19">
        <v>79</v>
      </c>
      <c r="H43" s="20"/>
    </row>
    <row r="44" spans="1:11" x14ac:dyDescent="0.2">
      <c r="A44" s="9">
        <v>2001</v>
      </c>
      <c r="B44" s="20" t="s">
        <v>1581</v>
      </c>
      <c r="C44" s="19">
        <v>1316</v>
      </c>
      <c r="D44" s="19">
        <v>174</v>
      </c>
      <c r="E44" s="19">
        <v>34</v>
      </c>
      <c r="F44" s="19">
        <v>889</v>
      </c>
      <c r="G44" s="19">
        <v>219</v>
      </c>
      <c r="H44" s="20"/>
    </row>
    <row r="45" spans="1:11" x14ac:dyDescent="0.2">
      <c r="A45" s="9">
        <v>2001</v>
      </c>
      <c r="B45" s="20" t="s">
        <v>1582</v>
      </c>
      <c r="C45" s="19">
        <v>1244</v>
      </c>
      <c r="D45" s="19">
        <v>146</v>
      </c>
      <c r="E45" s="19">
        <v>48</v>
      </c>
      <c r="F45" s="19">
        <v>902</v>
      </c>
      <c r="G45" s="19">
        <v>143</v>
      </c>
      <c r="H45" s="19">
        <v>5</v>
      </c>
    </row>
    <row r="46" spans="1:11" x14ac:dyDescent="0.2">
      <c r="A46" s="9">
        <v>2001</v>
      </c>
      <c r="B46" s="20" t="s">
        <v>1584</v>
      </c>
      <c r="C46" s="19">
        <v>902</v>
      </c>
      <c r="D46" s="19">
        <v>124</v>
      </c>
      <c r="E46" s="19">
        <v>40</v>
      </c>
      <c r="F46" s="19">
        <v>630</v>
      </c>
      <c r="G46" s="19">
        <v>108</v>
      </c>
      <c r="H46" s="20"/>
    </row>
    <row r="47" spans="1:11" x14ac:dyDescent="0.2">
      <c r="A47" s="9">
        <v>2001</v>
      </c>
      <c r="B47" s="20" t="s">
        <v>1585</v>
      </c>
      <c r="C47" s="19">
        <v>778</v>
      </c>
      <c r="D47" s="19">
        <v>97</v>
      </c>
      <c r="E47" s="19">
        <v>36</v>
      </c>
      <c r="F47" s="19">
        <v>535</v>
      </c>
      <c r="G47" s="19">
        <v>110</v>
      </c>
      <c r="H47" s="20"/>
    </row>
    <row r="48" spans="1:11" x14ac:dyDescent="0.2">
      <c r="A48" s="9">
        <v>2001</v>
      </c>
      <c r="B48" s="20" t="s">
        <v>1583</v>
      </c>
      <c r="C48" s="19">
        <v>552</v>
      </c>
      <c r="D48" s="19">
        <v>86</v>
      </c>
      <c r="E48" s="19">
        <v>105</v>
      </c>
      <c r="F48" s="19">
        <v>238</v>
      </c>
      <c r="G48" s="19">
        <v>123</v>
      </c>
      <c r="H48" s="20"/>
    </row>
    <row r="49" spans="1:8" x14ac:dyDescent="0.2">
      <c r="A49" s="9">
        <v>2001</v>
      </c>
      <c r="B49" s="20" t="s">
        <v>1586</v>
      </c>
      <c r="C49" s="19">
        <v>1070</v>
      </c>
      <c r="D49" s="19">
        <v>117</v>
      </c>
      <c r="E49" s="19">
        <v>38</v>
      </c>
      <c r="F49" s="19">
        <v>662</v>
      </c>
      <c r="G49" s="19">
        <v>253</v>
      </c>
      <c r="H49" s="20"/>
    </row>
    <row r="50" spans="1:8" x14ac:dyDescent="0.2">
      <c r="A50" s="9">
        <v>2001</v>
      </c>
      <c r="B50" s="20" t="s">
        <v>1587</v>
      </c>
      <c r="C50" s="19">
        <v>1483</v>
      </c>
      <c r="D50" s="19">
        <v>158</v>
      </c>
      <c r="E50" s="19">
        <v>98</v>
      </c>
      <c r="F50" s="19">
        <v>1024</v>
      </c>
      <c r="G50" s="19">
        <v>203</v>
      </c>
      <c r="H50" s="20"/>
    </row>
    <row r="51" spans="1:8" x14ac:dyDescent="0.2">
      <c r="A51" s="9">
        <v>2001</v>
      </c>
      <c r="B51" s="20" t="s">
        <v>1588</v>
      </c>
      <c r="C51" s="19">
        <v>1244</v>
      </c>
      <c r="D51" s="19">
        <v>128</v>
      </c>
      <c r="E51" s="19">
        <v>84</v>
      </c>
      <c r="F51" s="19">
        <v>851</v>
      </c>
      <c r="G51" s="19">
        <v>151</v>
      </c>
      <c r="H51" s="19">
        <v>30</v>
      </c>
    </row>
    <row r="52" spans="1:8" x14ac:dyDescent="0.2">
      <c r="A52" s="9">
        <v>2001</v>
      </c>
      <c r="B52" s="20" t="s">
        <v>1589</v>
      </c>
      <c r="C52" s="19">
        <v>811</v>
      </c>
      <c r="D52" s="19">
        <v>83</v>
      </c>
      <c r="E52" s="19">
        <v>64</v>
      </c>
      <c r="F52" s="19">
        <v>430</v>
      </c>
      <c r="G52" s="19">
        <v>234</v>
      </c>
      <c r="H52" s="20"/>
    </row>
    <row r="53" spans="1:8" x14ac:dyDescent="0.2">
      <c r="A53" s="9">
        <v>2001</v>
      </c>
      <c r="B53" s="20" t="s">
        <v>1590</v>
      </c>
      <c r="C53" s="19">
        <v>887</v>
      </c>
      <c r="D53" s="19">
        <v>148</v>
      </c>
      <c r="E53" s="19">
        <v>34</v>
      </c>
      <c r="F53" s="19">
        <v>519</v>
      </c>
      <c r="G53" s="19">
        <v>186</v>
      </c>
      <c r="H53" s="20"/>
    </row>
    <row r="54" spans="1:8" x14ac:dyDescent="0.2">
      <c r="A54" s="9">
        <v>2001</v>
      </c>
      <c r="B54" s="20" t="s">
        <v>1591</v>
      </c>
      <c r="C54" s="19">
        <v>1400</v>
      </c>
      <c r="D54" s="19">
        <v>150</v>
      </c>
      <c r="E54" s="19">
        <v>143</v>
      </c>
      <c r="F54" s="19">
        <v>831</v>
      </c>
      <c r="G54" s="19">
        <v>276</v>
      </c>
      <c r="H54" s="20"/>
    </row>
    <row r="55" spans="1:8" x14ac:dyDescent="0.2">
      <c r="A55" s="9">
        <v>2001</v>
      </c>
      <c r="B55" s="20" t="s">
        <v>1592</v>
      </c>
      <c r="C55" s="19">
        <v>1035</v>
      </c>
      <c r="D55" s="19">
        <v>98</v>
      </c>
      <c r="E55" s="19">
        <v>42</v>
      </c>
      <c r="F55" s="19">
        <v>668</v>
      </c>
      <c r="G55" s="19">
        <v>227</v>
      </c>
      <c r="H55" s="20"/>
    </row>
    <row r="56" spans="1:8" x14ac:dyDescent="0.2">
      <c r="A56" s="9">
        <v>2001</v>
      </c>
      <c r="B56" s="20" t="s">
        <v>1593</v>
      </c>
      <c r="C56" s="19">
        <v>262</v>
      </c>
      <c r="D56" s="19">
        <v>20</v>
      </c>
      <c r="E56" s="19">
        <v>12</v>
      </c>
      <c r="F56" s="19">
        <v>205</v>
      </c>
      <c r="G56" s="19">
        <v>25</v>
      </c>
      <c r="H56" s="20"/>
    </row>
    <row r="57" spans="1:8" x14ac:dyDescent="0.2">
      <c r="A57" s="9">
        <v>2001</v>
      </c>
      <c r="B57" s="20" t="s">
        <v>1576</v>
      </c>
      <c r="C57" s="19">
        <v>1508</v>
      </c>
      <c r="D57" s="19">
        <v>204</v>
      </c>
      <c r="E57" s="19">
        <v>75</v>
      </c>
      <c r="F57" s="19">
        <v>1035</v>
      </c>
      <c r="G57" s="19">
        <v>194</v>
      </c>
      <c r="H57" s="20"/>
    </row>
    <row r="58" spans="1:8" x14ac:dyDescent="0.2">
      <c r="A58" s="9">
        <v>2001</v>
      </c>
      <c r="B58" s="20" t="s">
        <v>1595</v>
      </c>
      <c r="C58" s="19">
        <v>653</v>
      </c>
      <c r="D58" s="19">
        <v>102</v>
      </c>
      <c r="E58" s="19">
        <v>22</v>
      </c>
      <c r="F58" s="19">
        <v>415</v>
      </c>
      <c r="G58" s="19">
        <v>114</v>
      </c>
      <c r="H58" s="20"/>
    </row>
    <row r="59" spans="1:8" x14ac:dyDescent="0.2">
      <c r="A59" s="9">
        <v>2001</v>
      </c>
      <c r="B59" s="20" t="s">
        <v>1572</v>
      </c>
      <c r="C59" s="19">
        <v>960</v>
      </c>
      <c r="D59" s="19">
        <v>155</v>
      </c>
      <c r="E59" s="19">
        <v>44</v>
      </c>
      <c r="F59" s="19">
        <v>625</v>
      </c>
      <c r="G59" s="19">
        <v>136</v>
      </c>
      <c r="H59" s="20"/>
    </row>
    <row r="60" spans="1:8" x14ac:dyDescent="0.2">
      <c r="A60" s="9">
        <v>2001</v>
      </c>
      <c r="B60" s="20" t="s">
        <v>1596</v>
      </c>
      <c r="C60" s="19">
        <v>149</v>
      </c>
      <c r="D60" s="19">
        <v>81</v>
      </c>
      <c r="E60" s="19">
        <v>17</v>
      </c>
      <c r="F60" s="19">
        <v>35</v>
      </c>
      <c r="G60" s="19">
        <v>16</v>
      </c>
      <c r="H60" s="20"/>
    </row>
    <row r="61" spans="1:8" x14ac:dyDescent="0.2">
      <c r="A61" s="9">
        <v>2001</v>
      </c>
      <c r="B61" s="20" t="s">
        <v>1599</v>
      </c>
      <c r="C61" s="19">
        <v>1129</v>
      </c>
      <c r="D61" s="19">
        <v>124</v>
      </c>
      <c r="E61" s="19">
        <v>36</v>
      </c>
      <c r="F61" s="19">
        <v>676</v>
      </c>
      <c r="G61" s="19">
        <v>293</v>
      </c>
      <c r="H61" s="20"/>
    </row>
    <row r="62" spans="1:8" x14ac:dyDescent="0.2">
      <c r="A62" s="9">
        <v>2001</v>
      </c>
      <c r="B62" s="20" t="s">
        <v>1600</v>
      </c>
      <c r="C62" s="19">
        <v>853</v>
      </c>
      <c r="D62" s="19">
        <v>101</v>
      </c>
      <c r="E62" s="19">
        <v>17</v>
      </c>
      <c r="F62" s="19">
        <v>662</v>
      </c>
      <c r="G62" s="19">
        <v>73</v>
      </c>
      <c r="H62" s="20"/>
    </row>
    <row r="63" spans="1:8" x14ac:dyDescent="0.2">
      <c r="A63" s="9">
        <v>2001</v>
      </c>
      <c r="B63" s="20" t="s">
        <v>1602</v>
      </c>
      <c r="C63" s="19">
        <v>209</v>
      </c>
      <c r="D63" s="19">
        <v>32</v>
      </c>
      <c r="E63" s="19">
        <v>8</v>
      </c>
      <c r="F63" s="19">
        <v>135</v>
      </c>
      <c r="G63" s="19">
        <v>34</v>
      </c>
      <c r="H63" s="20"/>
    </row>
    <row r="64" spans="1:8" x14ac:dyDescent="0.2">
      <c r="A64" s="9">
        <v>2001</v>
      </c>
      <c r="B64" s="20" t="s">
        <v>1601</v>
      </c>
      <c r="C64" s="19">
        <v>278</v>
      </c>
      <c r="D64" s="19">
        <v>58</v>
      </c>
      <c r="E64" s="19">
        <v>17</v>
      </c>
      <c r="F64" s="19">
        <v>135</v>
      </c>
      <c r="G64" s="19">
        <v>68</v>
      </c>
      <c r="H64" s="20"/>
    </row>
    <row r="65" spans="1:8" x14ac:dyDescent="0.2">
      <c r="A65" s="9">
        <v>2001</v>
      </c>
      <c r="B65" s="20" t="s">
        <v>1603</v>
      </c>
      <c r="C65" s="19">
        <v>435</v>
      </c>
      <c r="D65" s="19">
        <v>134</v>
      </c>
      <c r="E65" s="19">
        <v>35</v>
      </c>
      <c r="F65" s="19">
        <v>255</v>
      </c>
      <c r="G65" s="19">
        <v>11</v>
      </c>
      <c r="H65" s="20"/>
    </row>
    <row r="66" spans="1:8" x14ac:dyDescent="0.2">
      <c r="A66" s="9">
        <v>2001</v>
      </c>
      <c r="B66" s="20" t="s">
        <v>1604</v>
      </c>
      <c r="C66" s="19">
        <v>1</v>
      </c>
      <c r="D66" s="20"/>
      <c r="E66" s="20"/>
      <c r="F66" s="20"/>
      <c r="G66" s="19">
        <v>1</v>
      </c>
      <c r="H66" s="20"/>
    </row>
    <row r="67" spans="1:8" x14ac:dyDescent="0.2">
      <c r="A67" s="9">
        <v>2001</v>
      </c>
      <c r="B67" s="20" t="s">
        <v>1605</v>
      </c>
      <c r="C67" s="19">
        <v>10</v>
      </c>
      <c r="D67" s="19">
        <v>1</v>
      </c>
      <c r="E67" s="20"/>
      <c r="F67" s="20"/>
      <c r="G67" s="19">
        <v>8</v>
      </c>
      <c r="H67" s="19">
        <v>1</v>
      </c>
    </row>
    <row r="68" spans="1:8" x14ac:dyDescent="0.2">
      <c r="A68" s="9">
        <v>2000</v>
      </c>
      <c r="B68" s="20" t="s">
        <v>1574</v>
      </c>
      <c r="C68" s="19">
        <v>334</v>
      </c>
      <c r="D68" s="19">
        <v>19</v>
      </c>
      <c r="E68" s="19">
        <v>25</v>
      </c>
      <c r="F68" s="19">
        <v>263</v>
      </c>
      <c r="G68" s="19">
        <v>27</v>
      </c>
      <c r="H68" s="20"/>
    </row>
    <row r="69" spans="1:8" x14ac:dyDescent="0.2">
      <c r="A69" s="9">
        <v>2000</v>
      </c>
      <c r="B69" s="20" t="s">
        <v>1577</v>
      </c>
      <c r="C69" s="19">
        <v>305</v>
      </c>
      <c r="D69" s="19">
        <v>22</v>
      </c>
      <c r="E69" s="19">
        <v>4</v>
      </c>
      <c r="F69" s="19">
        <v>275</v>
      </c>
      <c r="G69" s="19">
        <v>4</v>
      </c>
      <c r="H69" s="20"/>
    </row>
    <row r="70" spans="1:8" x14ac:dyDescent="0.2">
      <c r="A70" s="9">
        <v>2000</v>
      </c>
      <c r="B70" s="20" t="s">
        <v>1578</v>
      </c>
      <c r="C70" s="19">
        <v>1860</v>
      </c>
      <c r="D70" s="19">
        <v>200</v>
      </c>
      <c r="E70" s="19">
        <v>18</v>
      </c>
      <c r="F70" s="19">
        <v>1398</v>
      </c>
      <c r="G70" s="19">
        <v>243</v>
      </c>
      <c r="H70" s="19">
        <v>1</v>
      </c>
    </row>
    <row r="71" spans="1:8" x14ac:dyDescent="0.2">
      <c r="A71" s="9">
        <v>2000</v>
      </c>
      <c r="B71" s="20" t="s">
        <v>1579</v>
      </c>
      <c r="C71" s="19">
        <v>1183</v>
      </c>
      <c r="D71" s="19">
        <v>131</v>
      </c>
      <c r="E71" s="19">
        <v>48</v>
      </c>
      <c r="F71" s="19">
        <v>828</v>
      </c>
      <c r="G71" s="19">
        <v>176</v>
      </c>
      <c r="H71" s="20"/>
    </row>
    <row r="72" spans="1:8" x14ac:dyDescent="0.2">
      <c r="A72" s="9">
        <v>2000</v>
      </c>
      <c r="B72" s="20" t="s">
        <v>1573</v>
      </c>
      <c r="C72" s="19">
        <v>810</v>
      </c>
      <c r="D72" s="19">
        <v>117</v>
      </c>
      <c r="E72" s="19">
        <v>58</v>
      </c>
      <c r="F72" s="19">
        <v>444</v>
      </c>
      <c r="G72" s="19">
        <v>191</v>
      </c>
      <c r="H72" s="20"/>
    </row>
    <row r="73" spans="1:8" x14ac:dyDescent="0.2">
      <c r="A73" s="9">
        <v>2000</v>
      </c>
      <c r="B73" s="20" t="s">
        <v>1580</v>
      </c>
      <c r="C73" s="19">
        <v>1142</v>
      </c>
      <c r="D73" s="19">
        <v>118</v>
      </c>
      <c r="E73" s="19">
        <v>90</v>
      </c>
      <c r="F73" s="19">
        <v>853</v>
      </c>
      <c r="G73" s="19">
        <v>81</v>
      </c>
      <c r="H73" s="20"/>
    </row>
    <row r="74" spans="1:8" x14ac:dyDescent="0.2">
      <c r="A74" s="9">
        <v>2000</v>
      </c>
      <c r="B74" s="20" t="s">
        <v>1575</v>
      </c>
      <c r="C74" s="19">
        <v>722</v>
      </c>
      <c r="D74" s="19">
        <v>66</v>
      </c>
      <c r="E74" s="19">
        <v>57</v>
      </c>
      <c r="F74" s="19">
        <v>536</v>
      </c>
      <c r="G74" s="19">
        <v>63</v>
      </c>
      <c r="H74" s="20"/>
    </row>
    <row r="75" spans="1:8" x14ac:dyDescent="0.2">
      <c r="A75" s="9">
        <v>2000</v>
      </c>
      <c r="B75" s="20" t="s">
        <v>1581</v>
      </c>
      <c r="C75" s="19">
        <v>1137</v>
      </c>
      <c r="D75" s="19">
        <v>174</v>
      </c>
      <c r="E75" s="19">
        <v>30</v>
      </c>
      <c r="F75" s="19">
        <v>895</v>
      </c>
      <c r="G75" s="19">
        <v>38</v>
      </c>
      <c r="H75" s="20"/>
    </row>
    <row r="76" spans="1:8" x14ac:dyDescent="0.2">
      <c r="A76" s="9">
        <v>2000</v>
      </c>
      <c r="B76" s="20" t="s">
        <v>1571</v>
      </c>
      <c r="C76" s="19">
        <v>443</v>
      </c>
      <c r="D76" s="19">
        <v>21</v>
      </c>
      <c r="E76" s="19">
        <v>15</v>
      </c>
      <c r="F76" s="19">
        <v>399</v>
      </c>
      <c r="G76" s="19">
        <v>8</v>
      </c>
      <c r="H76" s="20"/>
    </row>
    <row r="77" spans="1:8" x14ac:dyDescent="0.2">
      <c r="A77" s="9">
        <v>2000</v>
      </c>
      <c r="B77" s="20" t="s">
        <v>1582</v>
      </c>
      <c r="C77" s="19">
        <v>1537</v>
      </c>
      <c r="D77" s="19">
        <v>138</v>
      </c>
      <c r="E77" s="19">
        <v>55</v>
      </c>
      <c r="F77" s="19">
        <v>1123</v>
      </c>
      <c r="G77" s="19">
        <v>214</v>
      </c>
      <c r="H77" s="19">
        <v>7</v>
      </c>
    </row>
    <row r="78" spans="1:8" x14ac:dyDescent="0.2">
      <c r="A78" s="9">
        <v>2000</v>
      </c>
      <c r="B78" s="20" t="s">
        <v>1583</v>
      </c>
      <c r="C78" s="19">
        <v>569</v>
      </c>
      <c r="D78" s="19">
        <v>97</v>
      </c>
      <c r="E78" s="19">
        <v>80</v>
      </c>
      <c r="F78" s="19">
        <v>278</v>
      </c>
      <c r="G78" s="19">
        <v>114</v>
      </c>
      <c r="H78" s="20"/>
    </row>
    <row r="79" spans="1:8" x14ac:dyDescent="0.2">
      <c r="A79" s="9">
        <v>2000</v>
      </c>
      <c r="B79" s="20" t="s">
        <v>1584</v>
      </c>
      <c r="C79" s="19">
        <v>980</v>
      </c>
      <c r="D79" s="19">
        <v>128</v>
      </c>
      <c r="E79" s="19">
        <v>32</v>
      </c>
      <c r="F79" s="19">
        <v>625</v>
      </c>
      <c r="G79" s="19">
        <v>144</v>
      </c>
      <c r="H79" s="19">
        <v>51</v>
      </c>
    </row>
    <row r="80" spans="1:8" x14ac:dyDescent="0.2">
      <c r="A80" s="9">
        <v>2000</v>
      </c>
      <c r="B80" s="20" t="s">
        <v>1585</v>
      </c>
      <c r="C80" s="19">
        <v>856</v>
      </c>
      <c r="D80" s="19">
        <v>95</v>
      </c>
      <c r="E80" s="19">
        <v>37</v>
      </c>
      <c r="F80" s="19">
        <v>627</v>
      </c>
      <c r="G80" s="19">
        <v>97</v>
      </c>
      <c r="H80" s="20"/>
    </row>
    <row r="81" spans="1:8" x14ac:dyDescent="0.2">
      <c r="A81" s="9">
        <v>2000</v>
      </c>
      <c r="B81" s="20" t="s">
        <v>1586</v>
      </c>
      <c r="C81" s="19">
        <v>1121</v>
      </c>
      <c r="D81" s="19">
        <v>114</v>
      </c>
      <c r="E81" s="19">
        <v>32</v>
      </c>
      <c r="F81" s="19">
        <v>684</v>
      </c>
      <c r="G81" s="19">
        <v>291</v>
      </c>
      <c r="H81" s="20"/>
    </row>
    <row r="82" spans="1:8" x14ac:dyDescent="0.2">
      <c r="A82" s="9">
        <v>2000</v>
      </c>
      <c r="B82" s="20" t="s">
        <v>1587</v>
      </c>
      <c r="C82" s="19">
        <v>1367</v>
      </c>
      <c r="D82" s="19">
        <v>156</v>
      </c>
      <c r="E82" s="19">
        <v>94</v>
      </c>
      <c r="F82" s="19">
        <v>1025</v>
      </c>
      <c r="G82" s="19">
        <v>92</v>
      </c>
      <c r="H82" s="20"/>
    </row>
    <row r="83" spans="1:8" x14ac:dyDescent="0.2">
      <c r="A83" s="9">
        <v>2000</v>
      </c>
      <c r="B83" s="20" t="s">
        <v>1588</v>
      </c>
      <c r="C83" s="19">
        <v>1903</v>
      </c>
      <c r="D83" s="19">
        <v>211</v>
      </c>
      <c r="E83" s="19">
        <v>40</v>
      </c>
      <c r="F83" s="19">
        <v>1156</v>
      </c>
      <c r="G83" s="19">
        <v>461</v>
      </c>
      <c r="H83" s="19">
        <v>35</v>
      </c>
    </row>
    <row r="84" spans="1:8" x14ac:dyDescent="0.2">
      <c r="A84" s="9">
        <v>2000</v>
      </c>
      <c r="B84" s="20" t="s">
        <v>1589</v>
      </c>
      <c r="C84" s="19">
        <v>1363</v>
      </c>
      <c r="D84" s="19">
        <v>114</v>
      </c>
      <c r="E84" s="19">
        <v>59</v>
      </c>
      <c r="F84" s="19">
        <v>890</v>
      </c>
      <c r="G84" s="19">
        <v>300</v>
      </c>
      <c r="H84" s="20"/>
    </row>
    <row r="85" spans="1:8" x14ac:dyDescent="0.2">
      <c r="A85" s="9">
        <v>2000</v>
      </c>
      <c r="B85" s="20" t="s">
        <v>1590</v>
      </c>
      <c r="C85" s="19">
        <v>977</v>
      </c>
      <c r="D85" s="19">
        <v>109</v>
      </c>
      <c r="E85" s="19">
        <v>35</v>
      </c>
      <c r="F85" s="19">
        <v>725</v>
      </c>
      <c r="G85" s="19">
        <v>108</v>
      </c>
      <c r="H85" s="20"/>
    </row>
    <row r="86" spans="1:8" x14ac:dyDescent="0.2">
      <c r="A86" s="9">
        <v>2000</v>
      </c>
      <c r="B86" s="20" t="s">
        <v>1591</v>
      </c>
      <c r="C86" s="19">
        <v>1613</v>
      </c>
      <c r="D86" s="19">
        <v>152</v>
      </c>
      <c r="E86" s="19">
        <v>136</v>
      </c>
      <c r="F86" s="19">
        <v>1097</v>
      </c>
      <c r="G86" s="19">
        <v>228</v>
      </c>
      <c r="H86" s="20"/>
    </row>
    <row r="87" spans="1:8" x14ac:dyDescent="0.2">
      <c r="A87" s="9">
        <v>2000</v>
      </c>
      <c r="B87" s="20" t="s">
        <v>1592</v>
      </c>
      <c r="C87" s="19">
        <v>865</v>
      </c>
      <c r="D87" s="19">
        <v>97</v>
      </c>
      <c r="E87" s="19">
        <v>47</v>
      </c>
      <c r="F87" s="19">
        <v>665</v>
      </c>
      <c r="G87" s="19">
        <v>56</v>
      </c>
      <c r="H87" s="20"/>
    </row>
    <row r="88" spans="1:8" x14ac:dyDescent="0.2">
      <c r="A88" s="9">
        <v>2000</v>
      </c>
      <c r="B88" s="20" t="s">
        <v>1593</v>
      </c>
      <c r="C88" s="19">
        <v>249</v>
      </c>
      <c r="D88" s="19">
        <v>20</v>
      </c>
      <c r="E88" s="19">
        <v>12</v>
      </c>
      <c r="F88" s="19">
        <v>211</v>
      </c>
      <c r="G88" s="19">
        <v>6</v>
      </c>
      <c r="H88" s="20"/>
    </row>
    <row r="89" spans="1:8" x14ac:dyDescent="0.2">
      <c r="A89" s="9">
        <v>2000</v>
      </c>
      <c r="B89" s="20" t="s">
        <v>1594</v>
      </c>
      <c r="C89" s="19">
        <v>485</v>
      </c>
      <c r="D89" s="19">
        <v>43</v>
      </c>
      <c r="E89" s="19">
        <v>4</v>
      </c>
      <c r="F89" s="19">
        <v>433</v>
      </c>
      <c r="G89" s="19">
        <v>5</v>
      </c>
      <c r="H89" s="20"/>
    </row>
    <row r="90" spans="1:8" x14ac:dyDescent="0.2">
      <c r="A90" s="9">
        <v>2000</v>
      </c>
      <c r="B90" s="20" t="s">
        <v>1576</v>
      </c>
      <c r="C90" s="19">
        <v>1705</v>
      </c>
      <c r="D90" s="19">
        <v>204</v>
      </c>
      <c r="E90" s="19">
        <v>60</v>
      </c>
      <c r="F90" s="19">
        <v>1394</v>
      </c>
      <c r="G90" s="19">
        <v>47</v>
      </c>
      <c r="H90" s="20"/>
    </row>
    <row r="91" spans="1:8" x14ac:dyDescent="0.2">
      <c r="A91" s="9">
        <v>2000</v>
      </c>
      <c r="B91" s="20" t="s">
        <v>1595</v>
      </c>
      <c r="C91" s="19">
        <v>708</v>
      </c>
      <c r="D91" s="19">
        <v>99</v>
      </c>
      <c r="E91" s="19">
        <v>29</v>
      </c>
      <c r="F91" s="19">
        <v>561</v>
      </c>
      <c r="G91" s="19">
        <v>19</v>
      </c>
      <c r="H91" s="20"/>
    </row>
    <row r="92" spans="1:8" x14ac:dyDescent="0.2">
      <c r="A92" s="9">
        <v>2000</v>
      </c>
      <c r="B92" s="20" t="s">
        <v>1572</v>
      </c>
      <c r="C92" s="19">
        <v>1032</v>
      </c>
      <c r="D92" s="19">
        <v>153</v>
      </c>
      <c r="E92" s="19">
        <v>40</v>
      </c>
      <c r="F92" s="19">
        <v>809</v>
      </c>
      <c r="G92" s="19">
        <v>30</v>
      </c>
      <c r="H92" s="20"/>
    </row>
    <row r="93" spans="1:8" x14ac:dyDescent="0.2">
      <c r="A93" s="9">
        <v>2000</v>
      </c>
      <c r="B93" s="20" t="s">
        <v>1596</v>
      </c>
      <c r="C93" s="19">
        <v>139</v>
      </c>
      <c r="D93" s="19">
        <v>82</v>
      </c>
      <c r="E93" s="19">
        <v>17</v>
      </c>
      <c r="F93" s="19">
        <v>24</v>
      </c>
      <c r="G93" s="19">
        <v>16</v>
      </c>
      <c r="H93" s="20"/>
    </row>
    <row r="94" spans="1:8" x14ac:dyDescent="0.2">
      <c r="A94" s="9">
        <v>2000</v>
      </c>
      <c r="B94" s="20" t="s">
        <v>1599</v>
      </c>
      <c r="C94" s="19">
        <v>1109</v>
      </c>
      <c r="D94" s="19">
        <v>124</v>
      </c>
      <c r="E94" s="19">
        <v>38</v>
      </c>
      <c r="F94" s="19">
        <v>707</v>
      </c>
      <c r="G94" s="19">
        <v>240</v>
      </c>
      <c r="H94" s="20"/>
    </row>
    <row r="95" spans="1:8" x14ac:dyDescent="0.2">
      <c r="A95" s="9">
        <v>2000</v>
      </c>
      <c r="B95" s="20" t="s">
        <v>1600</v>
      </c>
      <c r="C95" s="19">
        <v>831</v>
      </c>
      <c r="D95" s="19">
        <v>102</v>
      </c>
      <c r="E95" s="19">
        <v>26</v>
      </c>
      <c r="F95" s="19">
        <v>677</v>
      </c>
      <c r="G95" s="19">
        <v>26</v>
      </c>
      <c r="H95" s="20"/>
    </row>
    <row r="96" spans="1:8" x14ac:dyDescent="0.2">
      <c r="A96" s="9">
        <v>2000</v>
      </c>
      <c r="B96" s="20" t="s">
        <v>1601</v>
      </c>
      <c r="C96" s="19">
        <v>248</v>
      </c>
      <c r="D96" s="19">
        <v>57</v>
      </c>
      <c r="E96" s="19">
        <v>12</v>
      </c>
      <c r="F96" s="19">
        <v>147</v>
      </c>
      <c r="G96" s="19">
        <v>32</v>
      </c>
      <c r="H96" s="20"/>
    </row>
    <row r="97" spans="1:8" x14ac:dyDescent="0.2">
      <c r="A97" s="9">
        <v>2000</v>
      </c>
      <c r="B97" s="20" t="s">
        <v>1602</v>
      </c>
      <c r="C97" s="19">
        <v>185</v>
      </c>
      <c r="D97" s="19">
        <v>32</v>
      </c>
      <c r="E97" s="19">
        <v>9</v>
      </c>
      <c r="F97" s="19">
        <v>138</v>
      </c>
      <c r="G97" s="19">
        <v>6</v>
      </c>
      <c r="H97" s="20"/>
    </row>
    <row r="98" spans="1:8" x14ac:dyDescent="0.2">
      <c r="A98" s="9">
        <v>2000</v>
      </c>
      <c r="B98" s="20" t="s">
        <v>1603</v>
      </c>
      <c r="C98" s="19">
        <v>443</v>
      </c>
      <c r="D98" s="19">
        <v>110</v>
      </c>
      <c r="E98" s="19">
        <v>25</v>
      </c>
      <c r="F98" s="19">
        <v>302</v>
      </c>
      <c r="G98" s="19">
        <v>5</v>
      </c>
      <c r="H98" s="19">
        <v>1</v>
      </c>
    </row>
    <row r="99" spans="1:8" x14ac:dyDescent="0.2">
      <c r="A99" s="9">
        <v>2000</v>
      </c>
      <c r="B99" s="20" t="s">
        <v>1604</v>
      </c>
      <c r="C99" s="19">
        <v>1</v>
      </c>
      <c r="D99" s="20"/>
      <c r="E99" s="20"/>
      <c r="F99" s="20"/>
      <c r="G99" s="19">
        <v>1</v>
      </c>
      <c r="H99" s="20"/>
    </row>
    <row r="100" spans="1:8" x14ac:dyDescent="0.2">
      <c r="A100" s="9">
        <v>2000</v>
      </c>
      <c r="B100" s="20" t="s">
        <v>1605</v>
      </c>
      <c r="C100" s="19">
        <v>10</v>
      </c>
      <c r="D100" s="19">
        <v>1</v>
      </c>
      <c r="E100" s="20"/>
      <c r="F100" s="20"/>
      <c r="G100" s="19">
        <v>8</v>
      </c>
      <c r="H100" s="19">
        <v>1</v>
      </c>
    </row>
    <row r="101" spans="1:8" x14ac:dyDescent="0.2">
      <c r="B101" s="5"/>
      <c r="C101" s="8"/>
      <c r="D101" s="8"/>
      <c r="E101" s="8"/>
    </row>
    <row r="102" spans="1:8" x14ac:dyDescent="0.2">
      <c r="B102" s="5"/>
      <c r="C102" s="8"/>
      <c r="D102" s="8"/>
      <c r="E102" s="8"/>
    </row>
    <row r="103" spans="1:8" x14ac:dyDescent="0.2">
      <c r="B103" s="5"/>
      <c r="C103" s="8"/>
      <c r="D103" s="8"/>
      <c r="E103" s="8"/>
    </row>
    <row r="104" spans="1:8" x14ac:dyDescent="0.2">
      <c r="B104" s="5"/>
      <c r="C104" s="8"/>
      <c r="D104" s="8"/>
      <c r="E104" s="8"/>
    </row>
    <row r="105" spans="1:8" x14ac:dyDescent="0.2">
      <c r="B105" s="5"/>
      <c r="C105" s="8"/>
      <c r="D105" s="8"/>
      <c r="E105" s="8"/>
    </row>
    <row r="106" spans="1:8" x14ac:dyDescent="0.2">
      <c r="B106" s="5"/>
      <c r="C106" s="8"/>
      <c r="D106" s="8"/>
      <c r="E106" s="8"/>
    </row>
    <row r="107" spans="1:8" x14ac:dyDescent="0.2">
      <c r="B107" s="5"/>
      <c r="C107" s="8"/>
      <c r="D107" s="8"/>
      <c r="E107" s="8"/>
    </row>
    <row r="108" spans="1:8" x14ac:dyDescent="0.2">
      <c r="B108" s="5"/>
      <c r="C108" s="8"/>
      <c r="D108" s="8"/>
      <c r="E108" s="8"/>
    </row>
    <row r="109" spans="1:8" x14ac:dyDescent="0.2">
      <c r="B109" s="5"/>
      <c r="C109" s="8"/>
      <c r="D109" s="8"/>
      <c r="E109" s="8"/>
    </row>
    <row r="110" spans="1:8" x14ac:dyDescent="0.2">
      <c r="B110" s="5"/>
      <c r="C110" s="8"/>
      <c r="D110" s="8"/>
      <c r="E110" s="8"/>
    </row>
    <row r="111" spans="1:8" x14ac:dyDescent="0.2">
      <c r="B111" s="5"/>
      <c r="C111" s="8"/>
      <c r="D111" s="8"/>
      <c r="E111" s="8"/>
    </row>
    <row r="112" spans="1:8" x14ac:dyDescent="0.2">
      <c r="B112" s="5"/>
      <c r="C112" s="8"/>
      <c r="D112" s="8"/>
      <c r="E112" s="8"/>
    </row>
    <row r="113" spans="2:5" x14ac:dyDescent="0.2">
      <c r="B113" s="5"/>
      <c r="C113" s="8"/>
      <c r="D113" s="8"/>
      <c r="E113" s="8"/>
    </row>
    <row r="114" spans="2:5" x14ac:dyDescent="0.2">
      <c r="B114" s="5"/>
      <c r="C114" s="8"/>
      <c r="D114" s="8"/>
      <c r="E114" s="8"/>
    </row>
    <row r="115" spans="2:5" x14ac:dyDescent="0.2">
      <c r="B115" s="5"/>
      <c r="C115" s="8"/>
      <c r="D115" s="8"/>
      <c r="E115" s="8"/>
    </row>
    <row r="116" spans="2:5" x14ac:dyDescent="0.2">
      <c r="B116" s="5"/>
      <c r="C116" s="8"/>
      <c r="D116" s="8"/>
      <c r="E116" s="8"/>
    </row>
    <row r="117" spans="2:5" x14ac:dyDescent="0.2">
      <c r="B117" s="5"/>
      <c r="C117" s="8"/>
      <c r="D117" s="8"/>
      <c r="E117" s="8"/>
    </row>
    <row r="118" spans="2:5" x14ac:dyDescent="0.2">
      <c r="B118" s="5"/>
      <c r="C118" s="8"/>
      <c r="D118" s="8"/>
      <c r="E118" s="8"/>
    </row>
    <row r="119" spans="2:5" x14ac:dyDescent="0.2">
      <c r="B119" s="5"/>
      <c r="C119" s="8"/>
      <c r="D119" s="8"/>
      <c r="E119" s="8"/>
    </row>
    <row r="120" spans="2:5" x14ac:dyDescent="0.2">
      <c r="B120" s="5"/>
      <c r="C120" s="8"/>
      <c r="D120" s="8"/>
      <c r="E120" s="8"/>
    </row>
    <row r="121" spans="2:5" x14ac:dyDescent="0.2">
      <c r="B121" s="5"/>
      <c r="C121" s="8"/>
      <c r="D121" s="8"/>
      <c r="E121" s="8"/>
    </row>
    <row r="122" spans="2:5" x14ac:dyDescent="0.2">
      <c r="B122" s="5"/>
      <c r="C122" s="8"/>
      <c r="D122" s="8"/>
      <c r="E122" s="8"/>
    </row>
    <row r="123" spans="2:5" x14ac:dyDescent="0.2">
      <c r="B123" s="5"/>
      <c r="C123" s="8"/>
      <c r="D123" s="8"/>
      <c r="E123" s="8"/>
    </row>
    <row r="124" spans="2:5" x14ac:dyDescent="0.2">
      <c r="B124" s="5"/>
      <c r="C124" s="8"/>
      <c r="D124" s="8"/>
      <c r="E124" s="8"/>
    </row>
    <row r="125" spans="2:5" x14ac:dyDescent="0.2">
      <c r="B125" s="5"/>
      <c r="C125" s="8"/>
      <c r="D125" s="8"/>
      <c r="E125" s="8"/>
    </row>
    <row r="126" spans="2:5" x14ac:dyDescent="0.2">
      <c r="B126" s="5"/>
      <c r="C126" s="8"/>
      <c r="D126" s="8"/>
      <c r="E126" s="8"/>
    </row>
    <row r="127" spans="2:5" x14ac:dyDescent="0.2">
      <c r="B127" s="5"/>
      <c r="C127" s="8"/>
      <c r="D127" s="8"/>
      <c r="E127" s="8"/>
    </row>
    <row r="128" spans="2:5" x14ac:dyDescent="0.2">
      <c r="B128" s="5"/>
      <c r="C128" s="8"/>
      <c r="D128" s="8"/>
      <c r="E128" s="8"/>
    </row>
    <row r="129" spans="2:5" x14ac:dyDescent="0.2">
      <c r="B129" s="5"/>
      <c r="C129" s="8"/>
      <c r="D129" s="8"/>
      <c r="E129" s="8"/>
    </row>
    <row r="130" spans="2:5" x14ac:dyDescent="0.2">
      <c r="B130" s="5"/>
      <c r="C130" s="8"/>
      <c r="D130" s="8"/>
      <c r="E130" s="8"/>
    </row>
    <row r="131" spans="2:5" x14ac:dyDescent="0.2">
      <c r="B131" s="5"/>
      <c r="C131" s="6"/>
      <c r="D131" s="6"/>
      <c r="E131" s="6"/>
    </row>
    <row r="132" spans="2:5" x14ac:dyDescent="0.2">
      <c r="B132" s="5"/>
      <c r="C132" s="8"/>
      <c r="D132" s="6"/>
      <c r="E13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9" max="9" width="12.5" customWidth="1"/>
    <col min="10" max="10" width="12.6640625" bestFit="1" customWidth="1"/>
  </cols>
  <sheetData>
    <row r="1" spans="1:10" ht="75" x14ac:dyDescent="0.2">
      <c r="A1" s="9" t="s">
        <v>1544</v>
      </c>
      <c r="B1" s="9" t="s">
        <v>1545</v>
      </c>
      <c r="C1" s="31" t="s">
        <v>1564</v>
      </c>
      <c r="D1" s="31" t="s">
        <v>1565</v>
      </c>
      <c r="E1" s="31" t="s">
        <v>1566</v>
      </c>
      <c r="F1" s="31" t="s">
        <v>1567</v>
      </c>
      <c r="G1" s="31" t="s">
        <v>1568</v>
      </c>
    </row>
    <row r="2" spans="1:10" ht="42" x14ac:dyDescent="0.2">
      <c r="A2" s="9" t="s">
        <v>0</v>
      </c>
      <c r="B2" s="9" t="s">
        <v>8</v>
      </c>
      <c r="C2" s="30" t="s">
        <v>1537</v>
      </c>
      <c r="D2" s="30" t="s">
        <v>1538</v>
      </c>
      <c r="E2" s="30" t="s">
        <v>1539</v>
      </c>
      <c r="F2" s="30" t="s">
        <v>1540</v>
      </c>
      <c r="G2" s="30" t="s">
        <v>1541</v>
      </c>
      <c r="I2" s="15" t="s">
        <v>1543</v>
      </c>
    </row>
    <row r="3" spans="1:10" x14ac:dyDescent="0.2">
      <c r="A3" s="9">
        <v>2002</v>
      </c>
      <c r="B3" s="20" t="s">
        <v>1574</v>
      </c>
      <c r="C3" s="19">
        <v>19</v>
      </c>
      <c r="D3" s="19">
        <v>7</v>
      </c>
      <c r="E3" s="19">
        <v>237</v>
      </c>
      <c r="F3" s="19">
        <v>26</v>
      </c>
      <c r="G3" s="20"/>
    </row>
    <row r="4" spans="1:10" x14ac:dyDescent="0.2">
      <c r="A4" s="9">
        <v>2002</v>
      </c>
      <c r="B4" s="20" t="s">
        <v>1577</v>
      </c>
      <c r="C4" s="19">
        <v>19</v>
      </c>
      <c r="D4" s="19">
        <v>7</v>
      </c>
      <c r="E4" s="19">
        <v>192</v>
      </c>
      <c r="F4" s="19">
        <v>5</v>
      </c>
      <c r="G4" s="20"/>
    </row>
    <row r="5" spans="1:10" x14ac:dyDescent="0.2">
      <c r="A5" s="9">
        <v>2002</v>
      </c>
      <c r="B5" s="20" t="s">
        <v>1578</v>
      </c>
      <c r="C5" s="19">
        <v>200</v>
      </c>
      <c r="D5" s="19">
        <v>50</v>
      </c>
      <c r="E5" s="19">
        <v>1397</v>
      </c>
      <c r="F5" s="19">
        <v>13</v>
      </c>
      <c r="G5" s="20"/>
    </row>
    <row r="6" spans="1:10" x14ac:dyDescent="0.2">
      <c r="A6" s="9">
        <v>2002</v>
      </c>
      <c r="B6" s="20" t="s">
        <v>1579</v>
      </c>
      <c r="C6" s="19">
        <v>131</v>
      </c>
      <c r="D6" s="19">
        <v>526</v>
      </c>
      <c r="E6" s="19">
        <v>790</v>
      </c>
      <c r="F6" s="19">
        <v>146</v>
      </c>
      <c r="G6" s="20"/>
    </row>
    <row r="7" spans="1:10" x14ac:dyDescent="0.2">
      <c r="A7" s="9">
        <v>2002</v>
      </c>
      <c r="B7" s="20" t="s">
        <v>1573</v>
      </c>
      <c r="C7" s="19">
        <v>115</v>
      </c>
      <c r="D7" s="19">
        <v>49</v>
      </c>
      <c r="E7" s="19">
        <v>938</v>
      </c>
      <c r="F7" s="19">
        <v>27</v>
      </c>
      <c r="G7" s="20"/>
    </row>
    <row r="8" spans="1:10" x14ac:dyDescent="0.2">
      <c r="A8" s="9">
        <v>2002</v>
      </c>
      <c r="B8" s="20" t="s">
        <v>1580</v>
      </c>
      <c r="C8" s="19">
        <v>111</v>
      </c>
      <c r="D8" s="19">
        <v>63</v>
      </c>
      <c r="E8" s="19">
        <v>737</v>
      </c>
      <c r="F8" s="19">
        <v>60</v>
      </c>
      <c r="G8" s="20"/>
      <c r="I8" s="9"/>
      <c r="J8" s="10"/>
    </row>
    <row r="9" spans="1:10" x14ac:dyDescent="0.2">
      <c r="A9" s="9">
        <v>2002</v>
      </c>
      <c r="B9" s="20" t="s">
        <v>1575</v>
      </c>
      <c r="C9" s="19">
        <v>71</v>
      </c>
      <c r="D9" s="19">
        <v>173</v>
      </c>
      <c r="E9" s="19">
        <v>493</v>
      </c>
      <c r="F9" s="19">
        <v>78</v>
      </c>
      <c r="G9" s="20"/>
      <c r="I9" s="9"/>
      <c r="J9" s="10"/>
    </row>
    <row r="10" spans="1:10" x14ac:dyDescent="0.2">
      <c r="A10" s="9">
        <v>2002</v>
      </c>
      <c r="B10" s="20" t="s">
        <v>1581</v>
      </c>
      <c r="C10" s="19">
        <v>138</v>
      </c>
      <c r="D10" s="19">
        <v>340</v>
      </c>
      <c r="E10" s="19">
        <v>439</v>
      </c>
      <c r="F10" s="19">
        <v>3</v>
      </c>
      <c r="G10" s="20"/>
      <c r="I10" s="9"/>
      <c r="J10" s="10"/>
    </row>
    <row r="11" spans="1:10" x14ac:dyDescent="0.2">
      <c r="A11" s="9">
        <v>2002</v>
      </c>
      <c r="B11" s="20" t="s">
        <v>1571</v>
      </c>
      <c r="C11" s="19">
        <v>20</v>
      </c>
      <c r="D11" s="19">
        <v>14</v>
      </c>
      <c r="E11" s="19">
        <v>371</v>
      </c>
      <c r="F11" s="19">
        <v>19</v>
      </c>
      <c r="G11" s="20"/>
      <c r="I11" s="9"/>
      <c r="J11" s="10"/>
    </row>
    <row r="12" spans="1:10" x14ac:dyDescent="0.2">
      <c r="A12" s="9">
        <v>2002</v>
      </c>
      <c r="B12" s="20" t="s">
        <v>1582</v>
      </c>
      <c r="C12" s="19">
        <v>81</v>
      </c>
      <c r="D12" s="19">
        <v>420</v>
      </c>
      <c r="E12" s="19">
        <v>500</v>
      </c>
      <c r="F12" s="19">
        <v>62</v>
      </c>
      <c r="G12" s="20"/>
      <c r="I12" s="9"/>
      <c r="J12" s="10"/>
    </row>
    <row r="13" spans="1:10" x14ac:dyDescent="0.2">
      <c r="A13" s="9">
        <v>2002</v>
      </c>
      <c r="B13" s="20" t="s">
        <v>1583</v>
      </c>
      <c r="C13" s="19">
        <v>85</v>
      </c>
      <c r="D13" s="19">
        <v>326</v>
      </c>
      <c r="E13" s="19">
        <v>114</v>
      </c>
      <c r="F13" s="19">
        <v>119</v>
      </c>
      <c r="G13" s="19">
        <v>2</v>
      </c>
    </row>
    <row r="14" spans="1:10" x14ac:dyDescent="0.2">
      <c r="A14" s="9">
        <v>2002</v>
      </c>
      <c r="B14" s="20" t="s">
        <v>1584</v>
      </c>
      <c r="C14" s="19">
        <v>91</v>
      </c>
      <c r="D14" s="19">
        <v>272</v>
      </c>
      <c r="E14" s="19">
        <v>559</v>
      </c>
      <c r="F14" s="19">
        <v>3</v>
      </c>
      <c r="G14" s="20"/>
    </row>
    <row r="15" spans="1:10" x14ac:dyDescent="0.2">
      <c r="A15" s="9">
        <v>2002</v>
      </c>
      <c r="B15" s="20" t="s">
        <v>1585</v>
      </c>
      <c r="C15" s="19">
        <v>86</v>
      </c>
      <c r="D15" s="19">
        <v>173</v>
      </c>
      <c r="E15" s="19">
        <v>621</v>
      </c>
      <c r="F15" s="19">
        <v>3</v>
      </c>
      <c r="G15" s="20"/>
    </row>
    <row r="16" spans="1:10" x14ac:dyDescent="0.2">
      <c r="A16" s="9">
        <v>2002</v>
      </c>
      <c r="B16" s="20" t="s">
        <v>1586</v>
      </c>
      <c r="C16" s="19">
        <v>113</v>
      </c>
      <c r="D16" s="19">
        <v>234</v>
      </c>
      <c r="E16" s="19">
        <v>558</v>
      </c>
      <c r="F16" s="19">
        <v>332</v>
      </c>
      <c r="G16" s="20"/>
    </row>
    <row r="17" spans="1:7" x14ac:dyDescent="0.2">
      <c r="A17" s="9">
        <v>2002</v>
      </c>
      <c r="B17" s="20" t="s">
        <v>1587</v>
      </c>
      <c r="C17" s="19">
        <v>158</v>
      </c>
      <c r="D17" s="19">
        <v>337</v>
      </c>
      <c r="E17" s="19">
        <v>1847</v>
      </c>
      <c r="F17" s="19">
        <v>35</v>
      </c>
      <c r="G17" s="19">
        <v>3</v>
      </c>
    </row>
    <row r="18" spans="1:7" x14ac:dyDescent="0.2">
      <c r="A18" s="9">
        <v>2002</v>
      </c>
      <c r="B18" s="20" t="s">
        <v>1588</v>
      </c>
      <c r="C18" s="19">
        <v>176</v>
      </c>
      <c r="D18" s="19">
        <v>336</v>
      </c>
      <c r="E18" s="19">
        <v>2385</v>
      </c>
      <c r="F18" s="19">
        <v>232</v>
      </c>
      <c r="G18" s="20"/>
    </row>
    <row r="19" spans="1:7" x14ac:dyDescent="0.2">
      <c r="A19" s="9">
        <v>2002</v>
      </c>
      <c r="B19" s="20" t="s">
        <v>1589</v>
      </c>
      <c r="C19" s="19">
        <v>107</v>
      </c>
      <c r="D19" s="19">
        <v>239</v>
      </c>
      <c r="E19" s="19">
        <v>604</v>
      </c>
      <c r="F19" s="19">
        <v>292</v>
      </c>
      <c r="G19" s="20"/>
    </row>
    <row r="20" spans="1:7" x14ac:dyDescent="0.2">
      <c r="A20" s="9">
        <v>2002</v>
      </c>
      <c r="B20" s="20" t="s">
        <v>1590</v>
      </c>
      <c r="C20" s="19">
        <v>146</v>
      </c>
      <c r="D20" s="19">
        <v>131</v>
      </c>
      <c r="E20" s="19">
        <v>581</v>
      </c>
      <c r="F20" s="19">
        <v>44</v>
      </c>
      <c r="G20" s="20"/>
    </row>
    <row r="21" spans="1:7" x14ac:dyDescent="0.2">
      <c r="A21" s="9">
        <v>2002</v>
      </c>
      <c r="B21" s="20" t="s">
        <v>1591</v>
      </c>
      <c r="C21" s="19">
        <v>101</v>
      </c>
      <c r="D21" s="19">
        <v>551</v>
      </c>
      <c r="E21" s="19">
        <v>968</v>
      </c>
      <c r="F21" s="19">
        <v>128</v>
      </c>
      <c r="G21" s="20"/>
    </row>
    <row r="22" spans="1:7" x14ac:dyDescent="0.2">
      <c r="A22" s="9">
        <v>2002</v>
      </c>
      <c r="B22" s="20" t="s">
        <v>1592</v>
      </c>
      <c r="C22" s="19">
        <v>94</v>
      </c>
      <c r="D22" s="19">
        <v>230</v>
      </c>
      <c r="E22" s="19">
        <v>742</v>
      </c>
      <c r="F22" s="19">
        <v>17</v>
      </c>
      <c r="G22" s="20"/>
    </row>
    <row r="23" spans="1:7" x14ac:dyDescent="0.2">
      <c r="A23" s="9">
        <v>2002</v>
      </c>
      <c r="B23" s="20" t="s">
        <v>1593</v>
      </c>
      <c r="C23" s="19">
        <v>21</v>
      </c>
      <c r="D23" s="19">
        <v>33</v>
      </c>
      <c r="E23" s="19">
        <v>374</v>
      </c>
      <c r="F23" s="20"/>
      <c r="G23" s="20"/>
    </row>
    <row r="24" spans="1:7" x14ac:dyDescent="0.2">
      <c r="A24" s="9">
        <v>2002</v>
      </c>
      <c r="B24" s="20" t="s">
        <v>1594</v>
      </c>
      <c r="C24" s="19">
        <v>41</v>
      </c>
      <c r="D24" s="19">
        <v>63</v>
      </c>
      <c r="E24" s="19">
        <v>382</v>
      </c>
      <c r="F24" s="19">
        <v>1</v>
      </c>
      <c r="G24" s="20"/>
    </row>
    <row r="25" spans="1:7" x14ac:dyDescent="0.2">
      <c r="A25" s="9">
        <v>2002</v>
      </c>
      <c r="B25" s="20" t="s">
        <v>1576</v>
      </c>
      <c r="C25" s="19">
        <v>206</v>
      </c>
      <c r="D25" s="19">
        <v>214</v>
      </c>
      <c r="E25" s="19">
        <v>1720</v>
      </c>
      <c r="F25" s="19">
        <v>38</v>
      </c>
      <c r="G25" s="20"/>
    </row>
    <row r="26" spans="1:7" x14ac:dyDescent="0.2">
      <c r="A26" s="9">
        <v>2002</v>
      </c>
      <c r="B26" s="20" t="s">
        <v>1595</v>
      </c>
      <c r="C26" s="19">
        <v>101</v>
      </c>
      <c r="D26" s="19">
        <v>178</v>
      </c>
      <c r="E26" s="19">
        <v>600</v>
      </c>
      <c r="F26" s="19">
        <v>17</v>
      </c>
      <c r="G26" s="20"/>
    </row>
    <row r="27" spans="1:7" x14ac:dyDescent="0.2">
      <c r="A27" s="9">
        <v>2002</v>
      </c>
      <c r="B27" s="20" t="s">
        <v>1572</v>
      </c>
      <c r="C27" s="19">
        <v>146</v>
      </c>
      <c r="D27" s="19">
        <v>701</v>
      </c>
      <c r="E27" s="19">
        <v>266</v>
      </c>
      <c r="F27" s="19">
        <v>22</v>
      </c>
      <c r="G27" s="20"/>
    </row>
    <row r="28" spans="1:7" x14ac:dyDescent="0.2">
      <c r="A28" s="9">
        <v>2002</v>
      </c>
      <c r="B28" s="20" t="s">
        <v>1599</v>
      </c>
      <c r="C28" s="19">
        <v>121</v>
      </c>
      <c r="D28" s="19">
        <v>237</v>
      </c>
      <c r="E28" s="19">
        <v>703</v>
      </c>
      <c r="F28" s="19">
        <v>24</v>
      </c>
      <c r="G28" s="20"/>
    </row>
    <row r="29" spans="1:7" x14ac:dyDescent="0.2">
      <c r="A29" s="9">
        <v>2002</v>
      </c>
      <c r="B29" s="20" t="s">
        <v>1600</v>
      </c>
      <c r="C29" s="19">
        <v>135</v>
      </c>
      <c r="D29" s="19">
        <v>435</v>
      </c>
      <c r="E29" s="19">
        <v>445</v>
      </c>
      <c r="F29" s="19">
        <v>22</v>
      </c>
      <c r="G29" s="20"/>
    </row>
    <row r="30" spans="1:7" x14ac:dyDescent="0.2">
      <c r="A30" s="9">
        <v>2002</v>
      </c>
      <c r="B30" s="20" t="s">
        <v>1601</v>
      </c>
      <c r="C30" s="19">
        <v>58</v>
      </c>
      <c r="D30" s="19">
        <v>20</v>
      </c>
      <c r="E30" s="19">
        <v>72</v>
      </c>
      <c r="F30" s="19">
        <v>1</v>
      </c>
      <c r="G30" s="20"/>
    </row>
    <row r="31" spans="1:7" x14ac:dyDescent="0.2">
      <c r="A31" s="9">
        <v>2002</v>
      </c>
      <c r="B31" s="20" t="s">
        <v>1602</v>
      </c>
      <c r="C31" s="19">
        <v>19</v>
      </c>
      <c r="D31" s="19">
        <v>16</v>
      </c>
      <c r="E31" s="19">
        <v>98</v>
      </c>
      <c r="F31" s="19">
        <v>8</v>
      </c>
      <c r="G31" s="20"/>
    </row>
    <row r="32" spans="1:7" x14ac:dyDescent="0.2">
      <c r="A32" s="9">
        <v>2002</v>
      </c>
      <c r="B32" s="20" t="s">
        <v>1603</v>
      </c>
      <c r="C32" s="19">
        <v>103</v>
      </c>
      <c r="D32" s="19">
        <v>119</v>
      </c>
      <c r="E32" s="19">
        <v>300</v>
      </c>
      <c r="F32" s="19">
        <v>21</v>
      </c>
      <c r="G32" s="20"/>
    </row>
    <row r="33" spans="1:7" x14ac:dyDescent="0.2">
      <c r="A33" s="9">
        <v>2001</v>
      </c>
      <c r="B33" s="20" t="s">
        <v>1574</v>
      </c>
      <c r="C33" s="19">
        <v>19</v>
      </c>
      <c r="D33" s="19">
        <v>7</v>
      </c>
      <c r="E33" s="19">
        <v>235</v>
      </c>
      <c r="F33" s="19">
        <v>6</v>
      </c>
      <c r="G33" s="20"/>
    </row>
    <row r="34" spans="1:7" x14ac:dyDescent="0.2">
      <c r="A34" s="9">
        <v>2001</v>
      </c>
      <c r="B34" s="20" t="s">
        <v>1577</v>
      </c>
      <c r="C34" s="19">
        <v>22</v>
      </c>
      <c r="D34" s="19">
        <v>4</v>
      </c>
      <c r="E34" s="19">
        <v>229</v>
      </c>
      <c r="F34" s="19">
        <v>5</v>
      </c>
      <c r="G34" s="20"/>
    </row>
    <row r="35" spans="1:7" x14ac:dyDescent="0.2">
      <c r="A35" s="9">
        <v>2001</v>
      </c>
      <c r="B35" s="20" t="s">
        <v>1571</v>
      </c>
      <c r="C35" s="19">
        <v>20</v>
      </c>
      <c r="D35" s="19">
        <v>14</v>
      </c>
      <c r="E35" s="19">
        <v>394</v>
      </c>
      <c r="F35" s="19">
        <v>8</v>
      </c>
      <c r="G35" s="20"/>
    </row>
    <row r="36" spans="1:7" x14ac:dyDescent="0.2">
      <c r="A36" s="9">
        <v>2001</v>
      </c>
      <c r="B36" s="20" t="s">
        <v>1594</v>
      </c>
      <c r="C36" s="19">
        <v>41</v>
      </c>
      <c r="D36" s="19">
        <v>5</v>
      </c>
      <c r="E36" s="19">
        <v>442</v>
      </c>
      <c r="F36" s="19">
        <v>1</v>
      </c>
      <c r="G36" s="20"/>
    </row>
    <row r="37" spans="1:7" x14ac:dyDescent="0.2">
      <c r="A37" s="9">
        <v>2001</v>
      </c>
      <c r="B37" s="20" t="s">
        <v>1578</v>
      </c>
      <c r="C37" s="19">
        <v>200</v>
      </c>
      <c r="D37" s="19">
        <v>44</v>
      </c>
      <c r="E37" s="19">
        <v>1441</v>
      </c>
      <c r="F37" s="19">
        <v>11</v>
      </c>
      <c r="G37" s="20"/>
    </row>
    <row r="38" spans="1:7" x14ac:dyDescent="0.2">
      <c r="A38" s="9">
        <v>2001</v>
      </c>
      <c r="B38" s="20" t="s">
        <v>1579</v>
      </c>
      <c r="C38" s="19">
        <v>131</v>
      </c>
      <c r="D38" s="19">
        <v>68</v>
      </c>
      <c r="E38" s="19">
        <v>1604</v>
      </c>
      <c r="F38" s="19">
        <v>146</v>
      </c>
      <c r="G38" s="20"/>
    </row>
    <row r="39" spans="1:7" x14ac:dyDescent="0.2">
      <c r="A39" s="9">
        <v>2001</v>
      </c>
      <c r="B39" s="20" t="s">
        <v>1573</v>
      </c>
      <c r="C39" s="19">
        <v>113</v>
      </c>
      <c r="D39" s="19">
        <v>63</v>
      </c>
      <c r="E39" s="19">
        <v>1365</v>
      </c>
      <c r="F39" s="19">
        <v>5</v>
      </c>
      <c r="G39" s="20"/>
    </row>
    <row r="40" spans="1:7" x14ac:dyDescent="0.2">
      <c r="A40" s="9">
        <v>2001</v>
      </c>
      <c r="B40" s="20" t="s">
        <v>1580</v>
      </c>
      <c r="C40" s="19">
        <v>131</v>
      </c>
      <c r="D40" s="19">
        <v>41</v>
      </c>
      <c r="E40" s="19">
        <v>745</v>
      </c>
      <c r="F40" s="19">
        <v>58</v>
      </c>
      <c r="G40" s="20"/>
    </row>
    <row r="41" spans="1:7" x14ac:dyDescent="0.2">
      <c r="A41" s="9">
        <v>2001</v>
      </c>
      <c r="B41" s="20" t="s">
        <v>1575</v>
      </c>
      <c r="C41" s="19">
        <v>51</v>
      </c>
      <c r="D41" s="19">
        <v>70</v>
      </c>
      <c r="E41" s="19">
        <v>442</v>
      </c>
      <c r="F41" s="19">
        <v>11</v>
      </c>
      <c r="G41" s="20"/>
    </row>
    <row r="42" spans="1:7" x14ac:dyDescent="0.2">
      <c r="A42" s="9">
        <v>2001</v>
      </c>
      <c r="B42" s="20" t="s">
        <v>1581</v>
      </c>
      <c r="C42" s="19">
        <v>140</v>
      </c>
      <c r="D42" s="19">
        <v>34</v>
      </c>
      <c r="E42" s="19">
        <v>726</v>
      </c>
      <c r="F42" s="19">
        <v>3</v>
      </c>
      <c r="G42" s="20"/>
    </row>
    <row r="43" spans="1:7" x14ac:dyDescent="0.2">
      <c r="A43" s="9">
        <v>2001</v>
      </c>
      <c r="B43" s="20" t="s">
        <v>1582</v>
      </c>
      <c r="C43" s="19">
        <v>90</v>
      </c>
      <c r="D43" s="19">
        <v>118</v>
      </c>
      <c r="E43" s="19">
        <v>929</v>
      </c>
      <c r="F43" s="19">
        <v>57</v>
      </c>
      <c r="G43" s="20"/>
    </row>
    <row r="44" spans="1:7" x14ac:dyDescent="0.2">
      <c r="A44" s="9">
        <v>2001</v>
      </c>
      <c r="B44" s="20" t="s">
        <v>1584</v>
      </c>
      <c r="C44" s="19">
        <v>93</v>
      </c>
      <c r="D44" s="19">
        <v>112</v>
      </c>
      <c r="E44" s="19">
        <v>1209</v>
      </c>
      <c r="F44" s="19">
        <v>23</v>
      </c>
      <c r="G44" s="20"/>
    </row>
    <row r="45" spans="1:7" x14ac:dyDescent="0.2">
      <c r="A45" s="9">
        <v>2001</v>
      </c>
      <c r="B45" s="20" t="s">
        <v>1585</v>
      </c>
      <c r="C45" s="19">
        <v>91</v>
      </c>
      <c r="D45" s="19">
        <v>32</v>
      </c>
      <c r="E45" s="19">
        <v>758</v>
      </c>
      <c r="F45" s="19">
        <v>3</v>
      </c>
      <c r="G45" s="20"/>
    </row>
    <row r="46" spans="1:7" x14ac:dyDescent="0.2">
      <c r="A46" s="9">
        <v>2001</v>
      </c>
      <c r="B46" s="20" t="s">
        <v>1583</v>
      </c>
      <c r="C46" s="19">
        <v>93</v>
      </c>
      <c r="D46" s="19">
        <v>49</v>
      </c>
      <c r="E46" s="19">
        <v>431</v>
      </c>
      <c r="F46" s="19">
        <v>126</v>
      </c>
      <c r="G46" s="19">
        <v>2</v>
      </c>
    </row>
    <row r="47" spans="1:7" x14ac:dyDescent="0.2">
      <c r="A47" s="9">
        <v>2001</v>
      </c>
      <c r="B47" s="20" t="s">
        <v>1586</v>
      </c>
      <c r="C47" s="19">
        <v>119</v>
      </c>
      <c r="D47" s="19">
        <v>28</v>
      </c>
      <c r="E47" s="19">
        <v>1422</v>
      </c>
      <c r="F47" s="19">
        <v>38</v>
      </c>
      <c r="G47" s="20"/>
    </row>
    <row r="48" spans="1:7" x14ac:dyDescent="0.2">
      <c r="A48" s="9">
        <v>2001</v>
      </c>
      <c r="B48" s="20" t="s">
        <v>1587</v>
      </c>
      <c r="C48" s="19">
        <v>167</v>
      </c>
      <c r="D48" s="19">
        <v>84</v>
      </c>
      <c r="E48" s="19">
        <v>1677</v>
      </c>
      <c r="F48" s="19">
        <v>42</v>
      </c>
      <c r="G48" s="19">
        <v>3</v>
      </c>
    </row>
    <row r="49" spans="1:7" x14ac:dyDescent="0.2">
      <c r="A49" s="9">
        <v>2001</v>
      </c>
      <c r="B49" s="20" t="s">
        <v>1588</v>
      </c>
      <c r="C49" s="19">
        <v>176</v>
      </c>
      <c r="D49" s="19">
        <v>70</v>
      </c>
      <c r="E49" s="19">
        <v>2651</v>
      </c>
      <c r="F49" s="19">
        <v>232</v>
      </c>
      <c r="G49" s="20"/>
    </row>
    <row r="50" spans="1:7" x14ac:dyDescent="0.2">
      <c r="A50" s="9">
        <v>2001</v>
      </c>
      <c r="B50" s="20" t="s">
        <v>1589</v>
      </c>
      <c r="C50" s="19">
        <v>105</v>
      </c>
      <c r="D50" s="19">
        <v>58</v>
      </c>
      <c r="E50" s="19">
        <v>705</v>
      </c>
      <c r="F50" s="19">
        <v>249</v>
      </c>
      <c r="G50" s="20"/>
    </row>
    <row r="51" spans="1:7" x14ac:dyDescent="0.2">
      <c r="A51" s="9">
        <v>2001</v>
      </c>
      <c r="B51" s="20" t="s">
        <v>1590</v>
      </c>
      <c r="C51" s="19">
        <v>146</v>
      </c>
      <c r="D51" s="19">
        <v>38</v>
      </c>
      <c r="E51" s="19">
        <v>721</v>
      </c>
      <c r="F51" s="19">
        <v>40</v>
      </c>
      <c r="G51" s="20"/>
    </row>
    <row r="52" spans="1:7" x14ac:dyDescent="0.2">
      <c r="A52" s="9">
        <v>2001</v>
      </c>
      <c r="B52" s="20" t="s">
        <v>1591</v>
      </c>
      <c r="C52" s="19">
        <v>101</v>
      </c>
      <c r="D52" s="19">
        <v>179</v>
      </c>
      <c r="E52" s="19">
        <v>1329</v>
      </c>
      <c r="F52" s="19">
        <v>7</v>
      </c>
      <c r="G52" s="20"/>
    </row>
    <row r="53" spans="1:7" x14ac:dyDescent="0.2">
      <c r="A53" s="9">
        <v>2001</v>
      </c>
      <c r="B53" s="20" t="s">
        <v>1592</v>
      </c>
      <c r="C53" s="19">
        <v>121</v>
      </c>
      <c r="D53" s="19">
        <v>55</v>
      </c>
      <c r="E53" s="19">
        <v>1244</v>
      </c>
      <c r="F53" s="19">
        <v>3</v>
      </c>
      <c r="G53" s="20"/>
    </row>
    <row r="54" spans="1:7" x14ac:dyDescent="0.2">
      <c r="A54" s="9">
        <v>2001</v>
      </c>
      <c r="B54" s="20" t="s">
        <v>1593</v>
      </c>
      <c r="C54" s="19">
        <v>21</v>
      </c>
      <c r="D54" s="19">
        <v>3</v>
      </c>
      <c r="E54" s="19">
        <v>412</v>
      </c>
      <c r="F54" s="20"/>
      <c r="G54" s="20"/>
    </row>
    <row r="55" spans="1:7" x14ac:dyDescent="0.2">
      <c r="A55" s="9">
        <v>2001</v>
      </c>
      <c r="B55" s="20" t="s">
        <v>1576</v>
      </c>
      <c r="C55" s="19">
        <v>206</v>
      </c>
      <c r="D55" s="19">
        <v>62</v>
      </c>
      <c r="E55" s="19">
        <v>1872</v>
      </c>
      <c r="F55" s="19">
        <v>38</v>
      </c>
      <c r="G55" s="20"/>
    </row>
    <row r="56" spans="1:7" x14ac:dyDescent="0.2">
      <c r="A56" s="9">
        <v>2001</v>
      </c>
      <c r="B56" s="20" t="s">
        <v>1595</v>
      </c>
      <c r="C56" s="19">
        <v>102</v>
      </c>
      <c r="D56" s="19">
        <v>24</v>
      </c>
      <c r="E56" s="19">
        <v>750</v>
      </c>
      <c r="F56" s="19">
        <v>16</v>
      </c>
      <c r="G56" s="20"/>
    </row>
    <row r="57" spans="1:7" x14ac:dyDescent="0.2">
      <c r="A57" s="9">
        <v>2001</v>
      </c>
      <c r="B57" s="20" t="s">
        <v>1572</v>
      </c>
      <c r="C57" s="19">
        <v>146</v>
      </c>
      <c r="D57" s="19">
        <v>47</v>
      </c>
      <c r="E57" s="19">
        <v>1473</v>
      </c>
      <c r="F57" s="19">
        <v>34</v>
      </c>
      <c r="G57" s="20"/>
    </row>
    <row r="58" spans="1:7" x14ac:dyDescent="0.2">
      <c r="A58" s="9">
        <v>2001</v>
      </c>
      <c r="B58" s="20" t="s">
        <v>1599</v>
      </c>
      <c r="C58" s="19">
        <v>119</v>
      </c>
      <c r="D58" s="19">
        <v>27</v>
      </c>
      <c r="E58" s="19">
        <v>1175</v>
      </c>
      <c r="F58" s="19">
        <v>12</v>
      </c>
      <c r="G58" s="20"/>
    </row>
    <row r="59" spans="1:7" x14ac:dyDescent="0.2">
      <c r="A59" s="9">
        <v>2001</v>
      </c>
      <c r="B59" s="20" t="s">
        <v>1600</v>
      </c>
      <c r="C59" s="19">
        <v>101</v>
      </c>
      <c r="D59" s="19">
        <v>64</v>
      </c>
      <c r="E59" s="19">
        <v>677</v>
      </c>
      <c r="F59" s="20"/>
      <c r="G59" s="20"/>
    </row>
    <row r="60" spans="1:7" x14ac:dyDescent="0.2">
      <c r="A60" s="9">
        <v>2001</v>
      </c>
      <c r="B60" s="20" t="s">
        <v>1602</v>
      </c>
      <c r="C60" s="19">
        <v>20</v>
      </c>
      <c r="D60" s="19">
        <v>8</v>
      </c>
      <c r="E60" s="19">
        <v>105</v>
      </c>
      <c r="F60" s="19">
        <v>5</v>
      </c>
      <c r="G60" s="20"/>
    </row>
    <row r="61" spans="1:7" x14ac:dyDescent="0.2">
      <c r="A61" s="9">
        <v>2001</v>
      </c>
      <c r="B61" s="20" t="s">
        <v>1601</v>
      </c>
      <c r="C61" s="19">
        <v>59</v>
      </c>
      <c r="D61" s="19">
        <v>15</v>
      </c>
      <c r="E61" s="19">
        <v>77</v>
      </c>
      <c r="F61" s="19">
        <v>1</v>
      </c>
      <c r="G61" s="20"/>
    </row>
    <row r="62" spans="1:7" x14ac:dyDescent="0.2">
      <c r="A62" s="9">
        <v>2001</v>
      </c>
      <c r="B62" s="20" t="s">
        <v>1603</v>
      </c>
      <c r="C62" s="19">
        <v>104</v>
      </c>
      <c r="D62" s="19">
        <v>16</v>
      </c>
      <c r="E62" s="19">
        <v>330</v>
      </c>
      <c r="F62" s="19">
        <v>6</v>
      </c>
      <c r="G62" s="20"/>
    </row>
    <row r="63" spans="1:7" x14ac:dyDescent="0.2">
      <c r="A63" s="9">
        <v>2000</v>
      </c>
      <c r="B63" s="20" t="s">
        <v>1574</v>
      </c>
      <c r="C63" s="19">
        <v>19</v>
      </c>
      <c r="D63" s="19">
        <v>7</v>
      </c>
      <c r="E63" s="19">
        <v>206</v>
      </c>
      <c r="F63" s="19">
        <v>6</v>
      </c>
      <c r="G63" s="20"/>
    </row>
    <row r="64" spans="1:7" x14ac:dyDescent="0.2">
      <c r="A64" s="9">
        <v>2000</v>
      </c>
      <c r="B64" s="20" t="s">
        <v>1577</v>
      </c>
      <c r="C64" s="19">
        <v>22</v>
      </c>
      <c r="D64" s="19">
        <v>5</v>
      </c>
      <c r="E64" s="19">
        <v>227</v>
      </c>
      <c r="F64" s="19">
        <v>4</v>
      </c>
      <c r="G64" s="20"/>
    </row>
    <row r="65" spans="1:7" x14ac:dyDescent="0.2">
      <c r="A65" s="9">
        <v>2000</v>
      </c>
      <c r="B65" s="20" t="s">
        <v>1578</v>
      </c>
      <c r="C65" s="19">
        <v>200</v>
      </c>
      <c r="D65" s="19">
        <v>45</v>
      </c>
      <c r="E65" s="19">
        <v>1621</v>
      </c>
      <c r="F65" s="19">
        <v>8</v>
      </c>
      <c r="G65" s="20"/>
    </row>
    <row r="66" spans="1:7" x14ac:dyDescent="0.2">
      <c r="A66" s="9">
        <v>2000</v>
      </c>
      <c r="B66" s="20" t="s">
        <v>1579</v>
      </c>
      <c r="C66" s="19">
        <v>131</v>
      </c>
      <c r="D66" s="19">
        <v>47</v>
      </c>
      <c r="E66" s="19">
        <v>1820</v>
      </c>
      <c r="F66" s="19">
        <v>148</v>
      </c>
      <c r="G66" s="20"/>
    </row>
    <row r="67" spans="1:7" x14ac:dyDescent="0.2">
      <c r="A67" s="9">
        <v>2000</v>
      </c>
      <c r="B67" s="20" t="s">
        <v>1573</v>
      </c>
      <c r="C67" s="19">
        <v>113</v>
      </c>
      <c r="D67" s="19">
        <v>69</v>
      </c>
      <c r="E67" s="19">
        <v>1610</v>
      </c>
      <c r="F67" s="19">
        <v>15</v>
      </c>
      <c r="G67" s="20"/>
    </row>
    <row r="68" spans="1:7" x14ac:dyDescent="0.2">
      <c r="A68" s="9">
        <v>2000</v>
      </c>
      <c r="B68" s="20" t="s">
        <v>1580</v>
      </c>
      <c r="C68" s="19">
        <v>133</v>
      </c>
      <c r="D68" s="19">
        <v>41</v>
      </c>
      <c r="E68" s="19">
        <v>739</v>
      </c>
      <c r="F68" s="19">
        <v>58</v>
      </c>
      <c r="G68" s="20"/>
    </row>
    <row r="69" spans="1:7" x14ac:dyDescent="0.2">
      <c r="A69" s="9">
        <v>2000</v>
      </c>
      <c r="B69" s="20" t="s">
        <v>1575</v>
      </c>
      <c r="C69" s="19">
        <v>51</v>
      </c>
      <c r="D69" s="19">
        <v>69</v>
      </c>
      <c r="E69" s="19">
        <v>459</v>
      </c>
      <c r="F69" s="19">
        <v>47</v>
      </c>
      <c r="G69" s="20"/>
    </row>
    <row r="70" spans="1:7" x14ac:dyDescent="0.2">
      <c r="A70" s="9">
        <v>2000</v>
      </c>
      <c r="B70" s="20" t="s">
        <v>1581</v>
      </c>
      <c r="C70" s="19">
        <v>85</v>
      </c>
      <c r="D70" s="19">
        <v>26</v>
      </c>
      <c r="E70" s="19">
        <v>597</v>
      </c>
      <c r="F70" s="19">
        <v>7</v>
      </c>
      <c r="G70" s="20"/>
    </row>
    <row r="71" spans="1:7" x14ac:dyDescent="0.2">
      <c r="A71" s="9">
        <v>2000</v>
      </c>
      <c r="B71" s="20" t="s">
        <v>1571</v>
      </c>
      <c r="C71" s="19">
        <v>21</v>
      </c>
      <c r="D71" s="19">
        <v>15</v>
      </c>
      <c r="E71" s="19">
        <v>399</v>
      </c>
      <c r="F71" s="19">
        <v>8</v>
      </c>
      <c r="G71" s="20"/>
    </row>
    <row r="72" spans="1:7" x14ac:dyDescent="0.2">
      <c r="A72" s="9">
        <v>2000</v>
      </c>
      <c r="B72" s="20" t="s">
        <v>1582</v>
      </c>
      <c r="C72" s="19">
        <v>100</v>
      </c>
      <c r="D72" s="19">
        <v>90</v>
      </c>
      <c r="E72" s="19">
        <v>1041</v>
      </c>
      <c r="F72" s="19">
        <v>54</v>
      </c>
      <c r="G72" s="19">
        <v>1</v>
      </c>
    </row>
    <row r="73" spans="1:7" x14ac:dyDescent="0.2">
      <c r="A73" s="9">
        <v>2000</v>
      </c>
      <c r="B73" s="20" t="s">
        <v>1583</v>
      </c>
      <c r="C73" s="19">
        <v>94</v>
      </c>
      <c r="D73" s="19">
        <v>46</v>
      </c>
      <c r="E73" s="19">
        <v>447</v>
      </c>
      <c r="F73" s="19">
        <v>125</v>
      </c>
      <c r="G73" s="19">
        <v>2</v>
      </c>
    </row>
    <row r="74" spans="1:7" x14ac:dyDescent="0.2">
      <c r="A74" s="9">
        <v>2000</v>
      </c>
      <c r="B74" s="20" t="s">
        <v>1584</v>
      </c>
      <c r="C74" s="19">
        <v>94</v>
      </c>
      <c r="D74" s="19">
        <v>53</v>
      </c>
      <c r="E74" s="19">
        <v>1334</v>
      </c>
      <c r="F74" s="19">
        <v>24</v>
      </c>
      <c r="G74" s="20"/>
    </row>
    <row r="75" spans="1:7" x14ac:dyDescent="0.2">
      <c r="A75" s="9">
        <v>2000</v>
      </c>
      <c r="B75" s="20" t="s">
        <v>1585</v>
      </c>
      <c r="C75" s="19">
        <v>90</v>
      </c>
      <c r="D75" s="19">
        <v>40</v>
      </c>
      <c r="E75" s="19">
        <v>949</v>
      </c>
      <c r="F75" s="19">
        <v>3</v>
      </c>
      <c r="G75" s="20"/>
    </row>
    <row r="76" spans="1:7" x14ac:dyDescent="0.2">
      <c r="A76" s="9">
        <v>2000</v>
      </c>
      <c r="B76" s="20" t="s">
        <v>1586</v>
      </c>
      <c r="C76" s="19">
        <v>116</v>
      </c>
      <c r="D76" s="19">
        <v>21</v>
      </c>
      <c r="E76" s="19">
        <v>1673</v>
      </c>
      <c r="F76" s="19">
        <v>32</v>
      </c>
      <c r="G76" s="20"/>
    </row>
    <row r="77" spans="1:7" x14ac:dyDescent="0.2">
      <c r="A77" s="9">
        <v>2000</v>
      </c>
      <c r="B77" s="20" t="s">
        <v>1587</v>
      </c>
      <c r="C77" s="19">
        <v>161</v>
      </c>
      <c r="D77" s="19">
        <v>72</v>
      </c>
      <c r="E77" s="19">
        <v>1634</v>
      </c>
      <c r="F77" s="19">
        <v>49</v>
      </c>
      <c r="G77" s="19">
        <v>4</v>
      </c>
    </row>
    <row r="78" spans="1:7" x14ac:dyDescent="0.2">
      <c r="A78" s="9">
        <v>2000</v>
      </c>
      <c r="B78" s="20" t="s">
        <v>1588</v>
      </c>
      <c r="C78" s="19">
        <v>176</v>
      </c>
      <c r="D78" s="19">
        <v>75</v>
      </c>
      <c r="E78" s="19">
        <v>2606</v>
      </c>
      <c r="F78" s="19">
        <v>214</v>
      </c>
      <c r="G78" s="20"/>
    </row>
    <row r="79" spans="1:7" x14ac:dyDescent="0.2">
      <c r="A79" s="9">
        <v>2000</v>
      </c>
      <c r="B79" s="20" t="s">
        <v>1589</v>
      </c>
      <c r="C79" s="19">
        <v>110</v>
      </c>
      <c r="D79" s="19">
        <v>40</v>
      </c>
      <c r="E79" s="19">
        <v>1066</v>
      </c>
      <c r="F79" s="19">
        <v>188</v>
      </c>
      <c r="G79" s="20"/>
    </row>
    <row r="80" spans="1:7" x14ac:dyDescent="0.2">
      <c r="A80" s="9">
        <v>2000</v>
      </c>
      <c r="B80" s="20" t="s">
        <v>1590</v>
      </c>
      <c r="C80" s="19">
        <v>141</v>
      </c>
      <c r="D80" s="19">
        <v>34</v>
      </c>
      <c r="E80" s="19">
        <v>681</v>
      </c>
      <c r="F80" s="19">
        <v>6</v>
      </c>
      <c r="G80" s="20"/>
    </row>
    <row r="81" spans="1:7" x14ac:dyDescent="0.2">
      <c r="A81" s="9">
        <v>2000</v>
      </c>
      <c r="B81" s="20" t="s">
        <v>1591</v>
      </c>
      <c r="C81" s="19">
        <v>141</v>
      </c>
      <c r="D81" s="19">
        <v>118</v>
      </c>
      <c r="E81" s="19">
        <v>1837</v>
      </c>
      <c r="F81" s="19">
        <v>9</v>
      </c>
      <c r="G81" s="20"/>
    </row>
    <row r="82" spans="1:7" x14ac:dyDescent="0.2">
      <c r="A82" s="9">
        <v>2000</v>
      </c>
      <c r="B82" s="20" t="s">
        <v>1592</v>
      </c>
      <c r="C82" s="19">
        <v>121</v>
      </c>
      <c r="D82" s="19">
        <v>55</v>
      </c>
      <c r="E82" s="19">
        <v>1250</v>
      </c>
      <c r="F82" s="19">
        <v>3</v>
      </c>
      <c r="G82" s="20"/>
    </row>
    <row r="83" spans="1:7" x14ac:dyDescent="0.2">
      <c r="A83" s="9">
        <v>2000</v>
      </c>
      <c r="B83" s="20" t="s">
        <v>1593</v>
      </c>
      <c r="C83" s="19">
        <v>21</v>
      </c>
      <c r="D83" s="19">
        <v>3</v>
      </c>
      <c r="E83" s="19">
        <v>415</v>
      </c>
      <c r="F83" s="20"/>
      <c r="G83" s="20"/>
    </row>
    <row r="84" spans="1:7" x14ac:dyDescent="0.2">
      <c r="A84" s="9">
        <v>2000</v>
      </c>
      <c r="B84" s="20" t="s">
        <v>1594</v>
      </c>
      <c r="C84" s="19">
        <v>41</v>
      </c>
      <c r="D84" s="19">
        <v>18</v>
      </c>
      <c r="E84" s="19">
        <v>486</v>
      </c>
      <c r="F84" s="19">
        <v>3</v>
      </c>
      <c r="G84" s="20"/>
    </row>
    <row r="85" spans="1:7" x14ac:dyDescent="0.2">
      <c r="A85" s="9">
        <v>2000</v>
      </c>
      <c r="B85" s="20" t="s">
        <v>1576</v>
      </c>
      <c r="C85" s="19">
        <v>206</v>
      </c>
      <c r="D85" s="19">
        <v>67</v>
      </c>
      <c r="E85" s="19">
        <v>1985</v>
      </c>
      <c r="F85" s="19">
        <v>65</v>
      </c>
      <c r="G85" s="20"/>
    </row>
    <row r="86" spans="1:7" x14ac:dyDescent="0.2">
      <c r="A86" s="9">
        <v>2000</v>
      </c>
      <c r="B86" s="20" t="s">
        <v>1595</v>
      </c>
      <c r="C86" s="19">
        <v>99</v>
      </c>
      <c r="D86" s="19">
        <v>26</v>
      </c>
      <c r="E86" s="19">
        <v>991</v>
      </c>
      <c r="F86" s="19">
        <v>4</v>
      </c>
      <c r="G86" s="20"/>
    </row>
    <row r="87" spans="1:7" x14ac:dyDescent="0.2">
      <c r="A87" s="9">
        <v>2000</v>
      </c>
      <c r="B87" s="20" t="s">
        <v>1572</v>
      </c>
      <c r="C87" s="19">
        <v>146</v>
      </c>
      <c r="D87" s="19">
        <v>41</v>
      </c>
      <c r="E87" s="19">
        <v>1481</v>
      </c>
      <c r="F87" s="19">
        <v>35</v>
      </c>
      <c r="G87" s="20"/>
    </row>
    <row r="88" spans="1:7" x14ac:dyDescent="0.2">
      <c r="A88" s="9">
        <v>2000</v>
      </c>
      <c r="B88" s="20" t="s">
        <v>1599</v>
      </c>
      <c r="C88" s="19">
        <v>119</v>
      </c>
      <c r="D88" s="19">
        <v>29</v>
      </c>
      <c r="E88" s="19">
        <v>1139</v>
      </c>
      <c r="F88" s="19">
        <v>12</v>
      </c>
      <c r="G88" s="20"/>
    </row>
    <row r="89" spans="1:7" x14ac:dyDescent="0.2">
      <c r="A89" s="9">
        <v>2000</v>
      </c>
      <c r="B89" s="20" t="s">
        <v>1600</v>
      </c>
      <c r="C89" s="19">
        <v>101</v>
      </c>
      <c r="D89" s="19">
        <v>57</v>
      </c>
      <c r="E89" s="19">
        <v>677</v>
      </c>
      <c r="F89" s="20"/>
      <c r="G89" s="20"/>
    </row>
    <row r="90" spans="1:7" x14ac:dyDescent="0.2">
      <c r="A90" s="9">
        <v>2000</v>
      </c>
      <c r="B90" s="20" t="s">
        <v>1601</v>
      </c>
      <c r="C90" s="19">
        <v>57</v>
      </c>
      <c r="D90" s="19">
        <v>11</v>
      </c>
      <c r="E90" s="19">
        <v>169</v>
      </c>
      <c r="F90" s="19">
        <v>2</v>
      </c>
      <c r="G90" s="20"/>
    </row>
    <row r="91" spans="1:7" x14ac:dyDescent="0.2">
      <c r="A91" s="9">
        <v>2000</v>
      </c>
      <c r="B91" s="20" t="s">
        <v>1602</v>
      </c>
      <c r="C91" s="19">
        <v>20</v>
      </c>
      <c r="D91" s="19">
        <v>8</v>
      </c>
      <c r="E91" s="19">
        <v>105</v>
      </c>
      <c r="F91" s="19">
        <v>5</v>
      </c>
      <c r="G91" s="20"/>
    </row>
    <row r="92" spans="1:7" x14ac:dyDescent="0.2">
      <c r="A92" s="9">
        <v>2000</v>
      </c>
      <c r="B92" s="20" t="s">
        <v>1603</v>
      </c>
      <c r="C92" s="19">
        <v>104</v>
      </c>
      <c r="D92" s="19">
        <v>15</v>
      </c>
      <c r="E92" s="19">
        <v>348</v>
      </c>
      <c r="F92" s="19">
        <v>7</v>
      </c>
      <c r="G92" s="20"/>
    </row>
    <row r="93" spans="1:7" x14ac:dyDescent="0.2">
      <c r="B93" s="5"/>
      <c r="C93" s="8"/>
      <c r="D93" s="8"/>
      <c r="E93" s="8"/>
      <c r="F93" s="8"/>
      <c r="G93" s="6"/>
    </row>
    <row r="94" spans="1:7" x14ac:dyDescent="0.2">
      <c r="B94" s="5"/>
      <c r="C94" s="8"/>
      <c r="D94" s="8"/>
      <c r="E94" s="8"/>
      <c r="F94" s="8"/>
      <c r="G94" s="6"/>
    </row>
    <row r="95" spans="1:7" x14ac:dyDescent="0.2">
      <c r="B95" s="5"/>
      <c r="C95" s="8"/>
      <c r="D95" s="8"/>
      <c r="E95" s="8"/>
      <c r="F95" s="8"/>
      <c r="G95" s="6"/>
    </row>
    <row r="96" spans="1:7" x14ac:dyDescent="0.2">
      <c r="B96" s="5"/>
      <c r="C96" s="8"/>
      <c r="D96" s="8"/>
      <c r="E96" s="8"/>
      <c r="F96" s="8"/>
      <c r="G96" s="6"/>
    </row>
    <row r="97" spans="2:7" x14ac:dyDescent="0.2">
      <c r="B97" s="5"/>
      <c r="C97" s="8"/>
      <c r="D97" s="8"/>
      <c r="E97" s="8"/>
      <c r="F97" s="8"/>
      <c r="G97" s="6"/>
    </row>
    <row r="98" spans="2:7" x14ac:dyDescent="0.2">
      <c r="B98" s="5"/>
      <c r="C98" s="8"/>
      <c r="D98" s="8"/>
      <c r="E98" s="8"/>
      <c r="F98" s="8"/>
      <c r="G98" s="6"/>
    </row>
    <row r="99" spans="2:7" x14ac:dyDescent="0.2">
      <c r="B99" s="5"/>
      <c r="C99" s="8"/>
      <c r="D99" s="8"/>
      <c r="E99" s="8"/>
      <c r="F99" s="8"/>
      <c r="G99" s="8"/>
    </row>
    <row r="100" spans="2:7" x14ac:dyDescent="0.2">
      <c r="B100" s="5"/>
      <c r="C100" s="6"/>
      <c r="D100" s="6"/>
      <c r="E100" s="6"/>
      <c r="F100" s="8"/>
      <c r="G100" s="6"/>
    </row>
    <row r="101" spans="2:7" x14ac:dyDescent="0.2">
      <c r="B101" s="5"/>
      <c r="C101" s="8"/>
      <c r="D101" s="6"/>
      <c r="E101" s="6"/>
      <c r="F101" s="8"/>
      <c r="G101" s="8"/>
    </row>
    <row r="102" spans="2:7" x14ac:dyDescent="0.2">
      <c r="B102" s="5"/>
      <c r="C102" s="8"/>
      <c r="D102" s="8"/>
    </row>
    <row r="103" spans="2:7" x14ac:dyDescent="0.2">
      <c r="B103" s="5"/>
      <c r="C103" s="8"/>
      <c r="D103" s="8"/>
    </row>
    <row r="104" spans="2:7" x14ac:dyDescent="0.2">
      <c r="B104" s="5"/>
      <c r="C104" s="8"/>
      <c r="D104" s="8"/>
    </row>
    <row r="105" spans="2:7" x14ac:dyDescent="0.2">
      <c r="B105" s="5"/>
      <c r="C105" s="8"/>
      <c r="D105" s="8"/>
    </row>
    <row r="106" spans="2:7" x14ac:dyDescent="0.2">
      <c r="B106" s="5"/>
      <c r="C106" s="8"/>
      <c r="D106" s="8"/>
    </row>
    <row r="107" spans="2:7" x14ac:dyDescent="0.2">
      <c r="B107" s="5"/>
      <c r="C107" s="8"/>
      <c r="D107" s="8"/>
    </row>
    <row r="108" spans="2:7" x14ac:dyDescent="0.2">
      <c r="B108" s="5"/>
      <c r="C108" s="8"/>
      <c r="D108" s="8"/>
    </row>
    <row r="109" spans="2:7" x14ac:dyDescent="0.2">
      <c r="B109" s="5"/>
      <c r="C109" s="8"/>
      <c r="D109" s="8"/>
    </row>
    <row r="110" spans="2:7" x14ac:dyDescent="0.2">
      <c r="B110" s="5"/>
      <c r="C110" s="8"/>
      <c r="D110" s="8"/>
    </row>
    <row r="111" spans="2:7" x14ac:dyDescent="0.2">
      <c r="B111" s="5"/>
      <c r="C111" s="8"/>
      <c r="D111" s="8"/>
    </row>
    <row r="112" spans="2:7" x14ac:dyDescent="0.2">
      <c r="B112" s="5"/>
      <c r="C112" s="8"/>
      <c r="D112" s="8"/>
    </row>
    <row r="113" spans="2:4" x14ac:dyDescent="0.2">
      <c r="B113" s="5"/>
      <c r="C113" s="8"/>
      <c r="D113" s="8"/>
    </row>
    <row r="114" spans="2:4" x14ac:dyDescent="0.2">
      <c r="B114" s="5"/>
      <c r="C114" s="8"/>
      <c r="D114" s="8"/>
    </row>
    <row r="115" spans="2:4" x14ac:dyDescent="0.2">
      <c r="B115" s="5"/>
      <c r="C115" s="8"/>
      <c r="D115" s="8"/>
    </row>
    <row r="116" spans="2:4" x14ac:dyDescent="0.2">
      <c r="B116" s="5"/>
      <c r="C116" s="8"/>
      <c r="D116" s="8"/>
    </row>
    <row r="117" spans="2:4" x14ac:dyDescent="0.2">
      <c r="B117" s="5"/>
      <c r="C117" s="8"/>
      <c r="D117" s="8"/>
    </row>
    <row r="118" spans="2:4" x14ac:dyDescent="0.2">
      <c r="B118" s="5"/>
      <c r="C118" s="8"/>
      <c r="D118" s="8"/>
    </row>
    <row r="119" spans="2:4" x14ac:dyDescent="0.2">
      <c r="B119" s="5"/>
      <c r="C119" s="8"/>
      <c r="D119" s="8"/>
    </row>
    <row r="120" spans="2:4" x14ac:dyDescent="0.2">
      <c r="B120" s="5"/>
      <c r="C120" s="8"/>
      <c r="D120" s="8"/>
    </row>
    <row r="121" spans="2:4" x14ac:dyDescent="0.2">
      <c r="B121" s="5"/>
      <c r="C121" s="8"/>
      <c r="D121" s="8"/>
    </row>
    <row r="122" spans="2:4" x14ac:dyDescent="0.2">
      <c r="B122" s="5"/>
      <c r="C122" s="8"/>
      <c r="D122" s="8"/>
    </row>
    <row r="123" spans="2:4" x14ac:dyDescent="0.2">
      <c r="B123" s="5"/>
      <c r="C123" s="8"/>
      <c r="D123" s="8"/>
    </row>
    <row r="124" spans="2:4" x14ac:dyDescent="0.2">
      <c r="B124" s="5"/>
      <c r="C124" s="8"/>
      <c r="D124" s="8"/>
    </row>
    <row r="125" spans="2:4" x14ac:dyDescent="0.2">
      <c r="B125" s="5"/>
      <c r="C125" s="8"/>
      <c r="D125" s="8"/>
    </row>
    <row r="126" spans="2:4" x14ac:dyDescent="0.2">
      <c r="B126" s="5"/>
      <c r="C126" s="8"/>
      <c r="D126" s="8"/>
    </row>
    <row r="127" spans="2:4" x14ac:dyDescent="0.2">
      <c r="B127" s="5"/>
      <c r="C127" s="8"/>
      <c r="D127" s="8"/>
    </row>
    <row r="128" spans="2:4" x14ac:dyDescent="0.2">
      <c r="B128" s="5"/>
      <c r="C128" s="8"/>
      <c r="D128" s="8"/>
    </row>
    <row r="129" spans="2:4" x14ac:dyDescent="0.2">
      <c r="B129" s="5"/>
      <c r="C129" s="8"/>
      <c r="D129" s="8"/>
    </row>
    <row r="130" spans="2:4" x14ac:dyDescent="0.2">
      <c r="B130" s="5"/>
      <c r="C130" s="8"/>
      <c r="D130" s="8"/>
    </row>
    <row r="131" spans="2:4" x14ac:dyDescent="0.2">
      <c r="B131" s="5"/>
      <c r="C131" s="8"/>
      <c r="D131" s="8"/>
    </row>
    <row r="132" spans="2:4" x14ac:dyDescent="0.2">
      <c r="B132" s="5"/>
      <c r="C132" s="6"/>
      <c r="D132" s="6"/>
    </row>
    <row r="133" spans="2:4" x14ac:dyDescent="0.2">
      <c r="B133" s="5"/>
      <c r="C133" s="6"/>
      <c r="D133" s="6"/>
    </row>
  </sheetData>
  <autoFilter ref="A2:G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STB edu composition 1996-2007</vt:lpstr>
      <vt:lpstr>LTB  edu composition 1996-2007</vt:lpstr>
      <vt:lpstr>STB composition by age1996-2007</vt:lpstr>
      <vt:lpstr>LTB composition by age1996-2007</vt:lpstr>
      <vt:lpstr>STB distri. unit type 2000-2003</vt:lpstr>
      <vt:lpstr>LTB distri. unit type2000-2003</vt:lpstr>
      <vt:lpstr>STB distr of units 2000-2002</vt:lpstr>
      <vt:lpstr>LTB distri. of units 2000-2002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2016-07-20T17:33:29Z</dcterms:modified>
</cp:coreProperties>
</file>