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125DEE31-D2C0-4496-9A2A-911F87475654}" xr6:coauthVersionLast="46" xr6:coauthVersionMax="46" xr10:uidLastSave="{00000000-0000-0000-0000-000000000000}"/>
  <bookViews>
    <workbookView xWindow="4704" yWindow="1032" windowWidth="26928" windowHeight="12192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R8" i="2"/>
  <c r="S8" i="2"/>
  <c r="T8" i="2"/>
  <c r="U8" i="2"/>
  <c r="V8" i="2"/>
  <c r="V7" i="2"/>
  <c r="T7" i="2"/>
  <c r="U7" i="2"/>
  <c r="R7" i="2"/>
  <c r="S7" i="2"/>
  <c r="J7" i="2"/>
  <c r="D8" i="2"/>
  <c r="G7" i="2"/>
  <c r="H7" i="2"/>
  <c r="I7" i="2"/>
  <c r="K7" i="2"/>
  <c r="L7" i="2"/>
  <c r="M7" i="2"/>
  <c r="N7" i="2"/>
  <c r="O7" i="2"/>
  <c r="P7" i="2"/>
  <c r="Q7" i="2"/>
  <c r="G8" i="2"/>
  <c r="H8" i="2"/>
  <c r="I8" i="2"/>
  <c r="K8" i="2"/>
  <c r="L8" i="2"/>
  <c r="M8" i="2"/>
  <c r="N8" i="2"/>
  <c r="O8" i="2"/>
  <c r="P8" i="2"/>
  <c r="Q8" i="2"/>
  <c r="D7" i="2"/>
  <c r="E7" i="2"/>
  <c r="F7" i="2"/>
  <c r="E8" i="2"/>
  <c r="F8" i="2"/>
  <c r="B11" i="2"/>
  <c r="C9" i="2" l="1"/>
  <c r="C10" i="2"/>
  <c r="J8" i="2"/>
  <c r="C11" i="2" l="1"/>
  <c r="D9" i="2" s="1"/>
  <c r="D10" i="2" l="1"/>
  <c r="D11" i="2" s="1"/>
  <c r="E10" i="2" s="1"/>
  <c r="E9" i="2" l="1"/>
  <c r="E11" i="2" s="1"/>
  <c r="F10" i="2" l="1"/>
  <c r="F9" i="2"/>
  <c r="F11" i="2" l="1"/>
  <c r="G9" i="2" l="1"/>
  <c r="G10" i="2"/>
  <c r="G11" i="2" l="1"/>
  <c r="H9" i="2" s="1"/>
  <c r="H10" i="2" l="1"/>
  <c r="H11" i="2" s="1"/>
  <c r="I10" i="2" l="1"/>
  <c r="I9" i="2"/>
  <c r="I11" i="2" l="1"/>
  <c r="J10" i="2" s="1"/>
  <c r="J9" i="2" l="1"/>
  <c r="J11" i="2" s="1"/>
  <c r="K10" i="2" s="1"/>
  <c r="K9" i="2" l="1"/>
  <c r="K11" i="2" s="1"/>
  <c r="L10" i="2" s="1"/>
  <c r="L9" i="2" l="1"/>
  <c r="L11" i="2" s="1"/>
  <c r="M9" i="2" s="1"/>
  <c r="M10" i="2" l="1"/>
  <c r="M11" i="2" s="1"/>
  <c r="N9" i="2" s="1"/>
  <c r="N10" i="2" l="1"/>
  <c r="N11" i="2" s="1"/>
  <c r="O10" i="2" l="1"/>
  <c r="O9" i="2"/>
  <c r="O11" i="2" l="1"/>
  <c r="P9" i="2" s="1"/>
  <c r="P10" i="2" l="1"/>
  <c r="P11" i="2" s="1"/>
  <c r="Q10" i="2" l="1"/>
  <c r="Q9" i="2"/>
  <c r="Q11" i="2" l="1"/>
  <c r="R10" i="2" l="1"/>
  <c r="R9" i="2"/>
  <c r="R11" i="2" l="1"/>
  <c r="S10" i="2" l="1"/>
  <c r="S9" i="2"/>
  <c r="S11" i="2" l="1"/>
  <c r="T10" i="2" l="1"/>
  <c r="T9" i="2"/>
  <c r="T11" i="2" l="1"/>
  <c r="U9" i="2" l="1"/>
  <c r="U10" i="2"/>
  <c r="U11" i="2" l="1"/>
  <c r="V10" i="2" l="1"/>
  <c r="V9" i="2"/>
  <c r="V11" i="2" l="1"/>
</calcChain>
</file>

<file path=xl/sharedStrings.xml><?xml version="1.0" encoding="utf-8"?>
<sst xmlns="http://schemas.openxmlformats.org/spreadsheetml/2006/main" count="15" uniqueCount="15">
  <si>
    <t>guess</t>
  </si>
  <si>
    <t>slip</t>
  </si>
  <si>
    <t>Correct/incorrect</t>
  </si>
  <si>
    <t>Mastery</t>
  </si>
  <si>
    <t>p_not_learned</t>
  </si>
  <si>
    <t>p_learned</t>
  </si>
  <si>
    <t>p_obs_1</t>
  </si>
  <si>
    <t>p_obs_0</t>
  </si>
  <si>
    <t>p_learn</t>
  </si>
  <si>
    <t>p_init</t>
  </si>
  <si>
    <t>Initial Mastery</t>
  </si>
  <si>
    <t>&lt;= Update these with your BKT parameters</t>
  </si>
  <si>
    <t>&lt;= Update These with the sequence of correct/incorrect</t>
  </si>
  <si>
    <t>&lt;= Get the predicted mastery here</t>
  </si>
  <si>
    <t>Even a skill is marked as mastered, there's still chance a student make it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</si>
</sst>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applyFont="1" applyFill="1" applyBorder="1"/>
    <xf numFmtId="0" fontId="0" fillId="34" borderId="10" xfId="0" applyFill="1" applyBorder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8"/>
  <sheetViews>
    <sheetView tabSelected="1" workbookViewId="0">
      <selection activeCell="C17" sqref="C17:I17"/>
    </sheetView>
  </sheetViews>
  <sheetFormatPr defaultColWidth="11.19921875" defaultRowHeight="15.6" x14ac:dyDescent="0.3"/>
  <cols>
    <col min="1" max="1" width="15" bestFit="1" customWidth="1"/>
    <col min="2" max="2" width="15" customWidth="1"/>
  </cols>
  <sheetData>
    <row r="1" spans="1:23" x14ac:dyDescent="0.3">
      <c r="A1" s="1" t="s">
        <v>9</v>
      </c>
      <c r="B1" s="5">
        <v>4.9399999999999999E-8</v>
      </c>
    </row>
    <row r="2" spans="1:23" x14ac:dyDescent="0.3">
      <c r="A2" s="1" t="s">
        <v>8</v>
      </c>
      <c r="B2" s="5">
        <v>0.13101249179999999</v>
      </c>
      <c r="C2" t="s">
        <v>11</v>
      </c>
    </row>
    <row r="3" spans="1:23" x14ac:dyDescent="0.3">
      <c r="A3" s="1" t="s">
        <v>0</v>
      </c>
      <c r="B3" s="5">
        <v>0.10251977600000001</v>
      </c>
      <c r="D3" s="7"/>
      <c r="E3" s="7"/>
      <c r="F3" s="7"/>
      <c r="G3" s="7"/>
    </row>
    <row r="4" spans="1:23" x14ac:dyDescent="0.3">
      <c r="A4" s="1" t="s">
        <v>1</v>
      </c>
      <c r="B4" s="5">
        <v>0.1093334243</v>
      </c>
    </row>
    <row r="6" spans="1:23" x14ac:dyDescent="0.3">
      <c r="A6" s="1" t="s">
        <v>2</v>
      </c>
      <c r="B6" s="4" t="s">
        <v>10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t="s">
        <v>12</v>
      </c>
    </row>
    <row r="7" spans="1:23" x14ac:dyDescent="0.3">
      <c r="A7" s="1" t="s">
        <v>7</v>
      </c>
      <c r="B7" s="3"/>
      <c r="C7" s="2">
        <f t="shared" ref="C7:Q7" si="0">IF(C6=1,$B$3, 1-$B$3)</f>
        <v>0.89748022399999994</v>
      </c>
      <c r="D7" s="2">
        <f t="shared" si="0"/>
        <v>0.89748022399999994</v>
      </c>
      <c r="E7" s="2">
        <f t="shared" si="0"/>
        <v>0.89748022399999994</v>
      </c>
      <c r="F7" s="2">
        <f t="shared" si="0"/>
        <v>0.10251977600000001</v>
      </c>
      <c r="G7" s="2">
        <f t="shared" si="0"/>
        <v>0.10251977600000001</v>
      </c>
      <c r="H7" s="2">
        <f t="shared" si="0"/>
        <v>0.89748022399999994</v>
      </c>
      <c r="I7" s="2">
        <f t="shared" si="0"/>
        <v>0.10251977600000001</v>
      </c>
      <c r="J7" s="2">
        <f t="shared" si="0"/>
        <v>0.89748022399999994</v>
      </c>
      <c r="K7" s="2">
        <f t="shared" si="0"/>
        <v>0.89748022399999994</v>
      </c>
      <c r="L7" s="2">
        <f t="shared" si="0"/>
        <v>0.10251977600000001</v>
      </c>
      <c r="M7" s="2">
        <f t="shared" si="0"/>
        <v>0.10251977600000001</v>
      </c>
      <c r="N7" s="2">
        <f t="shared" si="0"/>
        <v>0.10251977600000001</v>
      </c>
      <c r="O7" s="2">
        <f t="shared" si="0"/>
        <v>0.89748022399999994</v>
      </c>
      <c r="P7" s="2">
        <f t="shared" si="0"/>
        <v>0.89748022399999994</v>
      </c>
      <c r="Q7" s="2">
        <f t="shared" si="0"/>
        <v>0.10251977600000001</v>
      </c>
      <c r="R7" s="2">
        <f t="shared" ref="R7:S7" si="1">IF(R6=1,$B$3, 1-$B$3)</f>
        <v>0.10251977600000001</v>
      </c>
      <c r="S7" s="2">
        <f t="shared" si="1"/>
        <v>0.10251977600000001</v>
      </c>
      <c r="T7" s="2">
        <f t="shared" ref="T7" si="2">IF(T6=1,$B$3, 1-$B$3)</f>
        <v>0.10251977600000001</v>
      </c>
      <c r="U7" s="2">
        <f t="shared" ref="U7:V7" si="3">IF(U6=1,$B$3, 1-$B$3)</f>
        <v>0.10251977600000001</v>
      </c>
      <c r="V7" s="2">
        <f t="shared" si="3"/>
        <v>0.10251977600000001</v>
      </c>
    </row>
    <row r="8" spans="1:23" x14ac:dyDescent="0.3">
      <c r="A8" s="1" t="s">
        <v>6</v>
      </c>
      <c r="B8" s="3"/>
      <c r="C8" s="2">
        <f t="shared" ref="C8:Q8" si="4">IF(C6=1, 1-$B$4, $B$4)</f>
        <v>0.1093334243</v>
      </c>
      <c r="D8" s="2">
        <f t="shared" si="4"/>
        <v>0.1093334243</v>
      </c>
      <c r="E8" s="2">
        <f t="shared" si="4"/>
        <v>0.1093334243</v>
      </c>
      <c r="F8" s="2">
        <f t="shared" si="4"/>
        <v>0.89066657569999996</v>
      </c>
      <c r="G8" s="2">
        <f t="shared" si="4"/>
        <v>0.89066657569999996</v>
      </c>
      <c r="H8" s="2">
        <f t="shared" si="4"/>
        <v>0.1093334243</v>
      </c>
      <c r="I8" s="2">
        <f t="shared" si="4"/>
        <v>0.89066657569999996</v>
      </c>
      <c r="J8" s="2">
        <f t="shared" si="4"/>
        <v>0.1093334243</v>
      </c>
      <c r="K8" s="2">
        <f t="shared" si="4"/>
        <v>0.1093334243</v>
      </c>
      <c r="L8" s="2">
        <f t="shared" si="4"/>
        <v>0.89066657569999996</v>
      </c>
      <c r="M8" s="2">
        <f t="shared" si="4"/>
        <v>0.89066657569999996</v>
      </c>
      <c r="N8" s="2">
        <f t="shared" si="4"/>
        <v>0.89066657569999996</v>
      </c>
      <c r="O8" s="2">
        <f t="shared" si="4"/>
        <v>0.1093334243</v>
      </c>
      <c r="P8" s="2">
        <f t="shared" si="4"/>
        <v>0.1093334243</v>
      </c>
      <c r="Q8" s="2">
        <f t="shared" si="4"/>
        <v>0.89066657569999996</v>
      </c>
      <c r="R8" s="2">
        <f t="shared" ref="R8:V8" si="5">IF(R6=1, 1-$B$4, $B$4)</f>
        <v>0.89066657569999996</v>
      </c>
      <c r="S8" s="2">
        <f t="shared" si="5"/>
        <v>0.89066657569999996</v>
      </c>
      <c r="T8" s="2">
        <f t="shared" si="5"/>
        <v>0.89066657569999996</v>
      </c>
      <c r="U8" s="2">
        <f t="shared" si="5"/>
        <v>0.89066657569999996</v>
      </c>
      <c r="V8" s="2">
        <f t="shared" si="5"/>
        <v>0.89066657569999996</v>
      </c>
    </row>
    <row r="9" spans="1:23" x14ac:dyDescent="0.3">
      <c r="A9" s="1" t="s">
        <v>4</v>
      </c>
      <c r="B9" s="3"/>
      <c r="C9" s="2">
        <f t="shared" ref="C9:Q9" si="6">(1-$B$2)*C7*(1-B11)</f>
        <v>0.77989906498552208</v>
      </c>
      <c r="D9" s="2">
        <f t="shared" si="6"/>
        <v>0.67772257453021278</v>
      </c>
      <c r="E9" s="2">
        <f t="shared" si="6"/>
        <v>0.66549965518978738</v>
      </c>
      <c r="F9" s="2">
        <f t="shared" si="6"/>
        <v>7.5828756167600458E-2</v>
      </c>
      <c r="G9" s="2">
        <f t="shared" si="6"/>
        <v>3.0731072403339187E-2</v>
      </c>
      <c r="H9" s="2">
        <f t="shared" si="6"/>
        <v>3.8731942051066739E-2</v>
      </c>
      <c r="I9" s="2">
        <f t="shared" si="6"/>
        <v>2.3240058136164365E-2</v>
      </c>
      <c r="J9" s="2">
        <f t="shared" si="6"/>
        <v>2.6457138002144595E-2</v>
      </c>
      <c r="K9" s="2">
        <f t="shared" si="6"/>
        <v>0.1516413927118283</v>
      </c>
      <c r="L9" s="2">
        <f t="shared" si="6"/>
        <v>5.1449341818652017E-2</v>
      </c>
      <c r="M9" s="2">
        <f t="shared" si="6"/>
        <v>1.0524658981406865E-2</v>
      </c>
      <c r="N9" s="2">
        <f t="shared" si="6"/>
        <v>1.1756212818001134E-3</v>
      </c>
      <c r="O9" s="2">
        <f t="shared" si="6"/>
        <v>1.0415782091210094E-3</v>
      </c>
      <c r="P9" s="2">
        <f t="shared" si="6"/>
        <v>7.3589565921482678E-3</v>
      </c>
      <c r="Q9" s="2">
        <f t="shared" si="6"/>
        <v>5.6144262712990263E-3</v>
      </c>
      <c r="R9" s="2">
        <f t="shared" ref="R9:V9" si="7">(1-$B$2)*R7*(1-Q11)</f>
        <v>5.9474687631731011E-4</v>
      </c>
      <c r="S9" s="2">
        <f t="shared" si="7"/>
        <v>5.9842729663496888E-5</v>
      </c>
      <c r="T9" s="2">
        <f t="shared" si="7"/>
        <v>5.9892941910325551E-6</v>
      </c>
      <c r="U9" s="2">
        <f t="shared" si="7"/>
        <v>5.9911129909227611E-7</v>
      </c>
      <c r="V9" s="2">
        <f t="shared" si="7"/>
        <v>5.9926114829977482E-8</v>
      </c>
    </row>
    <row r="10" spans="1:23" x14ac:dyDescent="0.3">
      <c r="A10" s="1" t="s">
        <v>5</v>
      </c>
      <c r="B10" s="3"/>
      <c r="C10" s="2">
        <f t="shared" ref="C10:Q10" si="8">$B$2*C7*(1-B11)+C8*B11</f>
        <v>0.11758112008002596</v>
      </c>
      <c r="D10" s="2">
        <f t="shared" si="8"/>
        <v>0.11650056921520122</v>
      </c>
      <c r="E10" s="2">
        <f t="shared" si="8"/>
        <v>0.11637130771869525</v>
      </c>
      <c r="F10" s="2">
        <f t="shared" si="8"/>
        <v>0.14399640410477732</v>
      </c>
      <c r="G10" s="2">
        <f t="shared" si="8"/>
        <v>0.58806402405072644</v>
      </c>
      <c r="H10" s="2">
        <f t="shared" si="8"/>
        <v>0.10974302765683018</v>
      </c>
      <c r="I10" s="2">
        <f t="shared" si="8"/>
        <v>0.66182650138757038</v>
      </c>
      <c r="J10" s="2">
        <f t="shared" si="8"/>
        <v>0.10961321746202399</v>
      </c>
      <c r="K10" s="2">
        <f t="shared" si="8"/>
        <v>0.11093708319753928</v>
      </c>
      <c r="L10" s="2">
        <f t="shared" si="8"/>
        <v>0.3840554847929315</v>
      </c>
      <c r="M10" s="2">
        <f t="shared" si="8"/>
        <v>0.7870324225792612</v>
      </c>
      <c r="N10" s="2">
        <f t="shared" si="8"/>
        <v>0.87909047464577028</v>
      </c>
      <c r="O10" s="2">
        <f t="shared" si="8"/>
        <v>0.10934443934102982</v>
      </c>
      <c r="P10" s="2">
        <f t="shared" si="8"/>
        <v>0.10941124774915567</v>
      </c>
      <c r="Q10" s="2">
        <f t="shared" si="8"/>
        <v>0.83538247453218006</v>
      </c>
      <c r="R10" s="2">
        <f t="shared" ref="R10:V10" si="9">$B$2*R7*(1-Q11)+R8*Q11</f>
        <v>0.88481022548882104</v>
      </c>
      <c r="S10" s="2">
        <f t="shared" si="9"/>
        <v>0.89007731664466472</v>
      </c>
      <c r="T10" s="2">
        <f t="shared" si="9"/>
        <v>0.89060760035149933</v>
      </c>
      <c r="U10" s="2">
        <f t="shared" si="9"/>
        <v>0.89066067637421509</v>
      </c>
      <c r="V10" s="2">
        <f t="shared" si="9"/>
        <v>0.89066598561986798</v>
      </c>
    </row>
    <row r="11" spans="1:23" x14ac:dyDescent="0.3">
      <c r="A11" s="1" t="s">
        <v>3</v>
      </c>
      <c r="B11" s="3">
        <f>B1</f>
        <v>4.9399999999999999E-8</v>
      </c>
      <c r="C11" s="1">
        <f t="shared" ref="C11:O11" si="10">C10/(C10+C9)</f>
        <v>0.1310124970296011</v>
      </c>
      <c r="D11" s="1">
        <f t="shared" si="10"/>
        <v>0.14668493374016453</v>
      </c>
      <c r="E11" s="1">
        <f t="shared" si="10"/>
        <v>0.14883697341285768</v>
      </c>
      <c r="F11" s="1">
        <f t="shared" si="10"/>
        <v>0.65504969461346618</v>
      </c>
      <c r="G11" s="1">
        <f t="shared" si="10"/>
        <v>0.95033723993703234</v>
      </c>
      <c r="H11" s="1">
        <f t="shared" si="10"/>
        <v>0.73913487150550528</v>
      </c>
      <c r="I11" s="1">
        <f t="shared" si="10"/>
        <v>0.96607620411026762</v>
      </c>
      <c r="J11" s="1">
        <f t="shared" si="10"/>
        <v>0.80556280674146141</v>
      </c>
      <c r="K11" s="1">
        <f t="shared" si="10"/>
        <v>0.42249115360023143</v>
      </c>
      <c r="L11" s="1">
        <f t="shared" si="10"/>
        <v>0.88186275174272988</v>
      </c>
      <c r="M11" s="1">
        <f t="shared" si="10"/>
        <v>0.98680387996704622</v>
      </c>
      <c r="N11" s="1">
        <f t="shared" si="10"/>
        <v>0.99866447056493601</v>
      </c>
      <c r="O11" s="1">
        <f t="shared" si="10"/>
        <v>0.9905642197061072</v>
      </c>
      <c r="P11" s="1">
        <f t="shared" ref="P11" si="11">P10/(P10+P9)</f>
        <v>0.93697915805097842</v>
      </c>
      <c r="Q11" s="1">
        <f t="shared" ref="Q11:V11" si="12">Q10/(Q10+Q9)</f>
        <v>0.99332408209122403</v>
      </c>
      <c r="R11" s="1">
        <f t="shared" si="12"/>
        <v>0.99932827700896165</v>
      </c>
      <c r="S11" s="1">
        <f t="shared" si="12"/>
        <v>0.99993277133862657</v>
      </c>
      <c r="T11" s="1">
        <f t="shared" si="12"/>
        <v>0.99999327509229519</v>
      </c>
      <c r="U11" s="1">
        <f t="shared" si="12"/>
        <v>0.9999993273410267</v>
      </c>
      <c r="V11" s="1">
        <f t="shared" si="12"/>
        <v>0.99999993271763854</v>
      </c>
      <c r="W11" t="s">
        <v>13</v>
      </c>
    </row>
    <row r="14" spans="1:23" x14ac:dyDescent="0.3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23" x14ac:dyDescent="0.3">
      <c r="C15">
        <v>0.1310124970296011</v>
      </c>
      <c r="D15">
        <v>0.14668493374016453</v>
      </c>
      <c r="E15">
        <v>0.65148849982329493</v>
      </c>
      <c r="F15">
        <v>0.94959590801312577</v>
      </c>
      <c r="G15">
        <v>0.99472299318753021</v>
      </c>
      <c r="H15">
        <v>0.99946969415598019</v>
      </c>
      <c r="I15">
        <v>0.99623161876913369</v>
      </c>
      <c r="J15">
        <v>0.97383021775343137</v>
      </c>
      <c r="K15">
        <v>0.84295215286624348</v>
      </c>
      <c r="L15">
        <v>0.999730253533889</v>
      </c>
    </row>
    <row r="16" spans="1:23" x14ac:dyDescent="0.3"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3:12" x14ac:dyDescent="0.3">
      <c r="C17">
        <v>0.1310124970296011</v>
      </c>
      <c r="D17">
        <v>0.14668493374016453</v>
      </c>
      <c r="E17">
        <v>0.14883697341285768</v>
      </c>
      <c r="F17">
        <v>0.65504969461346618</v>
      </c>
      <c r="G17">
        <v>0.95033723993703234</v>
      </c>
      <c r="H17">
        <v>0.73913487150550528</v>
      </c>
      <c r="I17">
        <v>0.96607620411026762</v>
      </c>
      <c r="J17" s="6"/>
      <c r="K17" s="6"/>
      <c r="L17" s="6"/>
    </row>
    <row r="18" spans="3:12" x14ac:dyDescent="0.3">
      <c r="C18" s="8"/>
      <c r="D18" s="8"/>
      <c r="E18" s="8"/>
      <c r="F18" s="8"/>
      <c r="G18" s="8"/>
      <c r="H18" s="8"/>
      <c r="I18" s="8"/>
      <c r="J18" s="8"/>
      <c r="K18" s="8"/>
    </row>
    <row r="19" spans="3:12" x14ac:dyDescent="0.3">
      <c r="C19" s="6"/>
      <c r="D19" s="6"/>
      <c r="E19" s="6"/>
      <c r="F19" s="6"/>
      <c r="G19" s="6"/>
      <c r="H19" s="6"/>
      <c r="I19" s="6"/>
      <c r="J19" s="6"/>
    </row>
    <row r="20" spans="3:12" x14ac:dyDescent="0.3">
      <c r="C20" s="8"/>
      <c r="D20" s="8"/>
      <c r="E20" s="8"/>
      <c r="F20" s="8"/>
      <c r="G20" s="8"/>
      <c r="H20" s="8"/>
      <c r="I20" s="6"/>
      <c r="J20" s="6"/>
    </row>
    <row r="22" spans="3:12" x14ac:dyDescent="0.3">
      <c r="C22" s="6"/>
      <c r="D22" s="6"/>
      <c r="E22" s="6"/>
      <c r="F22" s="6"/>
      <c r="G22" s="6"/>
      <c r="H22" s="6"/>
    </row>
    <row r="28" spans="3:12" x14ac:dyDescent="0.3">
      <c r="C2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2020-12-15T23:19:10Z</dcterms:created>
  <dcterms:modified xsi:type="dcterms:W3CDTF">2021-01-26T17:39:14Z</dcterms:modified>
</cp:coreProperties>
</file>