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\AL\Data\"/>
    </mc:Choice>
  </mc:AlternateContent>
  <xr:revisionPtr revIDLastSave="0" documentId="13_ncr:1_{D6652DB0-A57D-4295-92C2-C8DDBB8A69FE}" xr6:coauthVersionLast="46" xr6:coauthVersionMax="46" xr10:uidLastSave="{00000000-0000-0000-0000-000000000000}"/>
  <bookViews>
    <workbookView xWindow="6648" yWindow="648" windowWidth="19284" windowHeight="127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8" i="2"/>
  <c r="R8" i="2"/>
  <c r="S8" i="2"/>
  <c r="T8" i="2"/>
  <c r="U8" i="2"/>
  <c r="V8" i="2"/>
  <c r="V7" i="2"/>
  <c r="T7" i="2"/>
  <c r="U7" i="2"/>
  <c r="R7" i="2"/>
  <c r="S7" i="2"/>
  <c r="J7" i="2"/>
  <c r="D8" i="2"/>
  <c r="G7" i="2"/>
  <c r="H7" i="2"/>
  <c r="I7" i="2"/>
  <c r="K7" i="2"/>
  <c r="L7" i="2"/>
  <c r="M7" i="2"/>
  <c r="N7" i="2"/>
  <c r="O7" i="2"/>
  <c r="P7" i="2"/>
  <c r="Q7" i="2"/>
  <c r="G8" i="2"/>
  <c r="H8" i="2"/>
  <c r="I8" i="2"/>
  <c r="K8" i="2"/>
  <c r="L8" i="2"/>
  <c r="M8" i="2"/>
  <c r="N8" i="2"/>
  <c r="O8" i="2"/>
  <c r="P8" i="2"/>
  <c r="Q8" i="2"/>
  <c r="D7" i="2"/>
  <c r="E7" i="2"/>
  <c r="F7" i="2"/>
  <c r="E8" i="2"/>
  <c r="F8" i="2"/>
  <c r="B11" i="2"/>
  <c r="C9" i="2" l="1"/>
  <c r="C10" i="2"/>
  <c r="J8" i="2"/>
  <c r="C11" i="2" l="1"/>
  <c r="D9" i="2" s="1"/>
  <c r="D10" i="2" l="1"/>
  <c r="D11" i="2" s="1"/>
  <c r="E10" i="2" s="1"/>
  <c r="E9" i="2" l="1"/>
  <c r="E11" i="2" s="1"/>
  <c r="F10" i="2" l="1"/>
  <c r="F9" i="2"/>
  <c r="F11" i="2" l="1"/>
  <c r="G9" i="2" l="1"/>
  <c r="G10" i="2"/>
  <c r="G11" i="2" l="1"/>
  <c r="H9" i="2" s="1"/>
  <c r="H10" i="2" l="1"/>
  <c r="H11" i="2" s="1"/>
  <c r="I10" i="2" l="1"/>
  <c r="I9" i="2"/>
  <c r="I11" i="2" l="1"/>
  <c r="J10" i="2" s="1"/>
  <c r="J9" i="2" l="1"/>
  <c r="J11" i="2" s="1"/>
  <c r="K10" i="2" s="1"/>
  <c r="K9" i="2" l="1"/>
  <c r="K11" i="2" s="1"/>
  <c r="L10" i="2" s="1"/>
  <c r="L9" i="2" l="1"/>
  <c r="L11" i="2" s="1"/>
  <c r="M9" i="2" s="1"/>
  <c r="M10" i="2" l="1"/>
  <c r="M11" i="2" s="1"/>
  <c r="N9" i="2" s="1"/>
  <c r="N10" i="2" l="1"/>
  <c r="N11" i="2" s="1"/>
  <c r="O10" i="2" l="1"/>
  <c r="O9" i="2"/>
  <c r="O11" i="2" l="1"/>
  <c r="P9" i="2" s="1"/>
  <c r="P10" i="2" l="1"/>
  <c r="P11" i="2" s="1"/>
  <c r="Q10" i="2" l="1"/>
  <c r="Q9" i="2"/>
  <c r="Q11" i="2" l="1"/>
  <c r="R10" i="2" l="1"/>
  <c r="R9" i="2"/>
  <c r="R11" i="2" l="1"/>
  <c r="S10" i="2" l="1"/>
  <c r="S9" i="2"/>
  <c r="S11" i="2" l="1"/>
  <c r="T10" i="2" l="1"/>
  <c r="T9" i="2"/>
  <c r="T11" i="2" l="1"/>
  <c r="U9" i="2" l="1"/>
  <c r="U10" i="2"/>
  <c r="U11" i="2" l="1"/>
  <c r="V10" i="2" l="1"/>
  <c r="V9" i="2"/>
  <c r="V11" i="2" l="1"/>
</calcChain>
</file>

<file path=xl/sharedStrings.xml><?xml version="1.0" encoding="utf-8"?>
<sst xmlns="http://schemas.openxmlformats.org/spreadsheetml/2006/main" count="15" uniqueCount="15">
  <si>
    <t>guess</t>
  </si>
  <si>
    <t>slip</t>
  </si>
  <si>
    <t>Correct/incorrect</t>
  </si>
  <si>
    <t>Mastery</t>
  </si>
  <si>
    <t>p_not_learned</t>
  </si>
  <si>
    <t>p_learned</t>
  </si>
  <si>
    <t>p_obs_1</t>
  </si>
  <si>
    <t>p_obs_0</t>
  </si>
  <si>
    <t>p_learn</t>
  </si>
  <si>
    <t>p_init</t>
  </si>
  <si>
    <t>Initial Mastery</t>
  </si>
  <si>
    <t>&lt;= Update these with your BKT parameters</t>
  </si>
  <si>
    <t>&lt;= Update These with the sequence of correct/incorrect</t>
  </si>
  <si>
    <t>&lt;= Get the predicted mastery here</t>
  </si>
  <si>
    <t>Even a skill is marked as mastered, there's still chance a student make it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</si>
</sst>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3" borderId="10" xfId="0" applyFont="1" applyFill="1" applyBorder="1"/>
    <xf numFmtId="0" fontId="0" fillId="34" borderId="10" xfId="0" applyFill="1" applyBorder="1"/>
    <xf numFmtId="0" fontId="0" fillId="0" borderId="0" xfId="0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8"/>
  <sheetViews>
    <sheetView tabSelected="1" workbookViewId="0">
      <selection activeCell="J26" sqref="J26"/>
    </sheetView>
  </sheetViews>
  <sheetFormatPr defaultColWidth="11.19921875" defaultRowHeight="15.6" x14ac:dyDescent="0.3"/>
  <cols>
    <col min="1" max="1" width="15" bestFit="1" customWidth="1"/>
    <col min="2" max="2" width="15" customWidth="1"/>
  </cols>
  <sheetData>
    <row r="1" spans="1:23" x14ac:dyDescent="0.3">
      <c r="A1" s="1" t="s">
        <v>9</v>
      </c>
      <c r="B1" s="5">
        <v>4.9399999999999999E-8</v>
      </c>
    </row>
    <row r="2" spans="1:23" x14ac:dyDescent="0.3">
      <c r="A2" s="1" t="s">
        <v>8</v>
      </c>
      <c r="B2" s="5">
        <v>0.13101249179999999</v>
      </c>
      <c r="C2" t="s">
        <v>11</v>
      </c>
    </row>
    <row r="3" spans="1:23" x14ac:dyDescent="0.3">
      <c r="A3" s="1" t="s">
        <v>0</v>
      </c>
      <c r="B3" s="5">
        <v>0.10251977600000001</v>
      </c>
      <c r="D3" s="7"/>
      <c r="E3" s="7"/>
      <c r="F3" s="7"/>
      <c r="G3" s="7"/>
    </row>
    <row r="4" spans="1:23" x14ac:dyDescent="0.3">
      <c r="A4" s="1" t="s">
        <v>1</v>
      </c>
      <c r="B4" s="5">
        <v>0.1093334243</v>
      </c>
    </row>
    <row r="6" spans="1:23" x14ac:dyDescent="0.3">
      <c r="A6" s="1" t="s">
        <v>2</v>
      </c>
      <c r="B6" s="4" t="s">
        <v>10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1</v>
      </c>
      <c r="P6" s="5">
        <v>0</v>
      </c>
      <c r="Q6" s="5">
        <v>0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t="s">
        <v>12</v>
      </c>
    </row>
    <row r="7" spans="1:23" x14ac:dyDescent="0.3">
      <c r="A7" s="1" t="s">
        <v>7</v>
      </c>
      <c r="B7" s="3"/>
      <c r="C7" s="2">
        <f t="shared" ref="C7:Q7" si="0">IF(C6=1,$B$3, 1-$B$3)</f>
        <v>0.89748022399999994</v>
      </c>
      <c r="D7" s="2">
        <f t="shared" si="0"/>
        <v>0.89748022399999994</v>
      </c>
      <c r="E7" s="2">
        <f t="shared" si="0"/>
        <v>0.89748022399999994</v>
      </c>
      <c r="F7" s="2">
        <f t="shared" si="0"/>
        <v>0.89748022399999994</v>
      </c>
      <c r="G7" s="2">
        <f t="shared" si="0"/>
        <v>0.89748022399999994</v>
      </c>
      <c r="H7" s="2">
        <f t="shared" si="0"/>
        <v>0.89748022399999994</v>
      </c>
      <c r="I7" s="2">
        <f t="shared" si="0"/>
        <v>0.10251977600000001</v>
      </c>
      <c r="J7" s="2">
        <f t="shared" si="0"/>
        <v>0.10251977600000001</v>
      </c>
      <c r="K7" s="2">
        <f t="shared" si="0"/>
        <v>0.89748022399999994</v>
      </c>
      <c r="L7" s="2">
        <f t="shared" si="0"/>
        <v>0.89748022399999994</v>
      </c>
      <c r="M7" s="2">
        <f t="shared" si="0"/>
        <v>0.10251977600000001</v>
      </c>
      <c r="N7" s="2">
        <f t="shared" si="0"/>
        <v>0.10251977600000001</v>
      </c>
      <c r="O7" s="2">
        <f t="shared" si="0"/>
        <v>0.10251977600000001</v>
      </c>
      <c r="P7" s="2">
        <f t="shared" si="0"/>
        <v>0.89748022399999994</v>
      </c>
      <c r="Q7" s="2">
        <f t="shared" si="0"/>
        <v>0.89748022399999994</v>
      </c>
      <c r="R7" s="2">
        <f t="shared" ref="R7:S7" si="1">IF(R6=1,$B$3, 1-$B$3)</f>
        <v>0.10251977600000001</v>
      </c>
      <c r="S7" s="2">
        <f t="shared" si="1"/>
        <v>0.10251977600000001</v>
      </c>
      <c r="T7" s="2">
        <f t="shared" ref="T7" si="2">IF(T6=1,$B$3, 1-$B$3)</f>
        <v>0.10251977600000001</v>
      </c>
      <c r="U7" s="2">
        <f t="shared" ref="U7:V7" si="3">IF(U6=1,$B$3, 1-$B$3)</f>
        <v>0.10251977600000001</v>
      </c>
      <c r="V7" s="2">
        <f t="shared" si="3"/>
        <v>0.10251977600000001</v>
      </c>
    </row>
    <row r="8" spans="1:23" x14ac:dyDescent="0.3">
      <c r="A8" s="1" t="s">
        <v>6</v>
      </c>
      <c r="B8" s="3"/>
      <c r="C8" s="2">
        <f t="shared" ref="C8:Q8" si="4">IF(C6=1, 1-$B$4, $B$4)</f>
        <v>0.1093334243</v>
      </c>
      <c r="D8" s="2">
        <f t="shared" si="4"/>
        <v>0.1093334243</v>
      </c>
      <c r="E8" s="2">
        <f t="shared" si="4"/>
        <v>0.1093334243</v>
      </c>
      <c r="F8" s="2">
        <f t="shared" si="4"/>
        <v>0.1093334243</v>
      </c>
      <c r="G8" s="2">
        <f t="shared" si="4"/>
        <v>0.1093334243</v>
      </c>
      <c r="H8" s="2">
        <f t="shared" si="4"/>
        <v>0.1093334243</v>
      </c>
      <c r="I8" s="2">
        <f t="shared" si="4"/>
        <v>0.89066657569999996</v>
      </c>
      <c r="J8" s="2">
        <f t="shared" si="4"/>
        <v>0.89066657569999996</v>
      </c>
      <c r="K8" s="2">
        <f t="shared" si="4"/>
        <v>0.1093334243</v>
      </c>
      <c r="L8" s="2">
        <f t="shared" si="4"/>
        <v>0.1093334243</v>
      </c>
      <c r="M8" s="2">
        <f t="shared" si="4"/>
        <v>0.89066657569999996</v>
      </c>
      <c r="N8" s="2">
        <f t="shared" si="4"/>
        <v>0.89066657569999996</v>
      </c>
      <c r="O8" s="2">
        <f t="shared" si="4"/>
        <v>0.89066657569999996</v>
      </c>
      <c r="P8" s="2">
        <f t="shared" si="4"/>
        <v>0.1093334243</v>
      </c>
      <c r="Q8" s="2">
        <f t="shared" si="4"/>
        <v>0.1093334243</v>
      </c>
      <c r="R8" s="2">
        <f t="shared" ref="R8:V8" si="5">IF(R6=1, 1-$B$4, $B$4)</f>
        <v>0.89066657569999996</v>
      </c>
      <c r="S8" s="2">
        <f t="shared" si="5"/>
        <v>0.89066657569999996</v>
      </c>
      <c r="T8" s="2">
        <f t="shared" si="5"/>
        <v>0.89066657569999996</v>
      </c>
      <c r="U8" s="2">
        <f t="shared" si="5"/>
        <v>0.89066657569999996</v>
      </c>
      <c r="V8" s="2">
        <f t="shared" si="5"/>
        <v>0.89066657569999996</v>
      </c>
    </row>
    <row r="9" spans="1:23" x14ac:dyDescent="0.3">
      <c r="A9" s="1" t="s">
        <v>4</v>
      </c>
      <c r="B9" s="3"/>
      <c r="C9" s="2">
        <f t="shared" ref="C9:Q9" si="6">(1-$B$2)*C7*(1-B11)</f>
        <v>0.77989906498552208</v>
      </c>
      <c r="D9" s="2">
        <f t="shared" si="6"/>
        <v>0.67772257453021278</v>
      </c>
      <c r="E9" s="2">
        <f t="shared" si="6"/>
        <v>0.66549965518978738</v>
      </c>
      <c r="F9" s="2">
        <f t="shared" si="6"/>
        <v>0.66382128137833074</v>
      </c>
      <c r="G9" s="2">
        <f t="shared" si="6"/>
        <v>0.66358666785543918</v>
      </c>
      <c r="H9" s="2">
        <f t="shared" si="6"/>
        <v>0.66355379082881727</v>
      </c>
      <c r="I9" s="2">
        <f t="shared" si="6"/>
        <v>7.5797674080426508E-2</v>
      </c>
      <c r="J9" s="2">
        <f t="shared" si="6"/>
        <v>3.0680098393390004E-2</v>
      </c>
      <c r="K9" s="2">
        <f t="shared" si="6"/>
        <v>3.8639537733383328E-2</v>
      </c>
      <c r="L9" s="2">
        <f t="shared" si="6"/>
        <v>0.20309083631833835</v>
      </c>
      <c r="M9" s="2">
        <f t="shared" si="6"/>
        <v>5.7516364349903551E-2</v>
      </c>
      <c r="N9" s="2">
        <f t="shared" si="6"/>
        <v>1.3419652823060731E-2</v>
      </c>
      <c r="O9" s="2">
        <f t="shared" si="6"/>
        <v>1.5487300644713368E-3</v>
      </c>
      <c r="P9" s="2">
        <f t="shared" si="6"/>
        <v>1.3773101597740077E-3</v>
      </c>
      <c r="Q9" s="2">
        <f t="shared" si="6"/>
        <v>9.7011519414769414E-3</v>
      </c>
      <c r="R9" s="2">
        <f t="shared" ref="R9:V9" si="7">(1-$B$2)*R7*(1-Q11)</f>
        <v>7.2543284008135065E-3</v>
      </c>
      <c r="S9" s="2">
        <f t="shared" si="7"/>
        <v>7.8195417685591605E-4</v>
      </c>
      <c r="T9" s="2">
        <f t="shared" si="7"/>
        <v>7.8826756099908385E-5</v>
      </c>
      <c r="U9" s="2">
        <f t="shared" si="7"/>
        <v>7.8907785304658272E-6</v>
      </c>
      <c r="V9" s="2">
        <f t="shared" si="7"/>
        <v>7.8933238542195567E-7</v>
      </c>
    </row>
    <row r="10" spans="1:23" x14ac:dyDescent="0.3">
      <c r="A10" s="1" t="s">
        <v>5</v>
      </c>
      <c r="B10" s="3"/>
      <c r="C10" s="2">
        <f t="shared" ref="C10:Q10" si="8">$B$2*C7*(1-B11)+C8*B11</f>
        <v>0.11758112008002596</v>
      </c>
      <c r="D10" s="2">
        <f t="shared" si="8"/>
        <v>0.11650056921520122</v>
      </c>
      <c r="E10" s="2">
        <f t="shared" si="8"/>
        <v>0.11637130771869525</v>
      </c>
      <c r="F10" s="2">
        <f t="shared" si="8"/>
        <v>0.11635355834929154</v>
      </c>
      <c r="G10" s="2">
        <f t="shared" si="8"/>
        <v>0.11635107723211936</v>
      </c>
      <c r="H10" s="2">
        <f t="shared" si="8"/>
        <v>0.11635072954646886</v>
      </c>
      <c r="I10" s="2">
        <f t="shared" si="8"/>
        <v>0.14430246302670413</v>
      </c>
      <c r="J10" s="2">
        <f t="shared" si="8"/>
        <v>0.58856595464644301</v>
      </c>
      <c r="K10" s="2">
        <f t="shared" si="8"/>
        <v>0.10974205044998993</v>
      </c>
      <c r="L10" s="2">
        <f t="shared" si="8"/>
        <v>0.11148117842469021</v>
      </c>
      <c r="M10" s="2">
        <f t="shared" si="8"/>
        <v>0.32431476130711956</v>
      </c>
      <c r="N10" s="2">
        <f t="shared" si="8"/>
        <v>0.75852601343103365</v>
      </c>
      <c r="O10" s="2">
        <f t="shared" si="8"/>
        <v>0.87541654917394718</v>
      </c>
      <c r="P10" s="2">
        <f t="shared" si="8"/>
        <v>0.10934798981969679</v>
      </c>
      <c r="Q10" s="2">
        <f t="shared" si="8"/>
        <v>0.10943601725532119</v>
      </c>
      <c r="R10" s="2">
        <f t="shared" ref="R10:V10" si="9">$B$2*R7*(1-Q11)+R8*Q11</f>
        <v>0.81923469542661786</v>
      </c>
      <c r="S10" s="2">
        <f t="shared" si="9"/>
        <v>0.88296683369022566</v>
      </c>
      <c r="T10" s="2">
        <f t="shared" si="9"/>
        <v>0.88989038483945992</v>
      </c>
      <c r="U10" s="2">
        <f t="shared" si="9"/>
        <v>0.89058887682615406</v>
      </c>
      <c r="V10" s="2">
        <f t="shared" si="9"/>
        <v>0.89065880330628733</v>
      </c>
    </row>
    <row r="11" spans="1:23" x14ac:dyDescent="0.3">
      <c r="A11" s="1" t="s">
        <v>3</v>
      </c>
      <c r="B11" s="3">
        <f>B1</f>
        <v>4.9399999999999999E-8</v>
      </c>
      <c r="C11" s="1">
        <f t="shared" ref="C11:O11" si="10">C10/(C10+C9)</f>
        <v>0.1310124970296011</v>
      </c>
      <c r="D11" s="1">
        <f t="shared" si="10"/>
        <v>0.14668493374016453</v>
      </c>
      <c r="E11" s="1">
        <f t="shared" si="10"/>
        <v>0.14883697341285768</v>
      </c>
      <c r="F11" s="1">
        <f t="shared" si="10"/>
        <v>0.14913779889378817</v>
      </c>
      <c r="G11" s="1">
        <f t="shared" si="10"/>
        <v>0.14917995438091972</v>
      </c>
      <c r="H11" s="1">
        <f t="shared" si="10"/>
        <v>0.14918586379071308</v>
      </c>
      <c r="I11" s="1">
        <f t="shared" si="10"/>
        <v>0.65562186795216282</v>
      </c>
      <c r="J11" s="1">
        <f t="shared" si="10"/>
        <v>0.95045572233721365</v>
      </c>
      <c r="K11" s="1">
        <f t="shared" si="10"/>
        <v>0.73959344817342332</v>
      </c>
      <c r="L11" s="1">
        <f t="shared" si="10"/>
        <v>0.35439000673902393</v>
      </c>
      <c r="M11" s="1">
        <f t="shared" si="10"/>
        <v>0.84936700943137056</v>
      </c>
      <c r="N11" s="1">
        <f t="shared" si="10"/>
        <v>0.98261580651371461</v>
      </c>
      <c r="O11" s="1">
        <f t="shared" si="10"/>
        <v>0.99823398930249974</v>
      </c>
      <c r="P11" s="1">
        <f t="shared" ref="P11" si="11">P10/(P10+P9)</f>
        <v>0.98756101667794649</v>
      </c>
      <c r="Q11" s="1">
        <f t="shared" ref="Q11:V11" si="12">Q10/(Q10+Q9)</f>
        <v>0.91857157588282146</v>
      </c>
      <c r="R11" s="1">
        <f t="shared" si="12"/>
        <v>0.99122271658585481</v>
      </c>
      <c r="S11" s="1">
        <f t="shared" si="12"/>
        <v>0.99911518500778584</v>
      </c>
      <c r="T11" s="1">
        <f t="shared" si="12"/>
        <v>0.99991142754707363</v>
      </c>
      <c r="U11" s="1">
        <f t="shared" si="12"/>
        <v>0.999991139897631</v>
      </c>
      <c r="V11" s="1">
        <f t="shared" si="12"/>
        <v>0.99999911376648054</v>
      </c>
      <c r="W11" t="s">
        <v>13</v>
      </c>
    </row>
    <row r="14" spans="1:23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3" x14ac:dyDescent="0.3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3" x14ac:dyDescent="0.3"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3:12" x14ac:dyDescent="0.3"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3:12" x14ac:dyDescent="0.3">
      <c r="C18" s="8"/>
      <c r="D18" s="8"/>
      <c r="E18" s="8"/>
      <c r="F18" s="8"/>
      <c r="G18" s="8"/>
      <c r="H18" s="8"/>
      <c r="I18" s="8"/>
      <c r="J18" s="8"/>
      <c r="K18" s="8"/>
    </row>
    <row r="19" spans="3:12" x14ac:dyDescent="0.3">
      <c r="C19" s="6"/>
      <c r="D19" s="6"/>
      <c r="E19" s="6"/>
      <c r="F19" s="6"/>
      <c r="G19" s="6"/>
      <c r="H19" s="6"/>
      <c r="I19" s="6"/>
      <c r="J19" s="6"/>
    </row>
    <row r="20" spans="3:12" x14ac:dyDescent="0.3">
      <c r="C20" s="8"/>
      <c r="D20" s="8"/>
      <c r="E20" s="8"/>
      <c r="F20" s="8"/>
      <c r="G20" s="8"/>
      <c r="H20" s="8"/>
      <c r="I20" s="6"/>
      <c r="J20" s="6"/>
    </row>
    <row r="22" spans="3:12" x14ac:dyDescent="0.3">
      <c r="C22" s="6"/>
      <c r="D22" s="6"/>
      <c r="E22" s="6"/>
      <c r="F22" s="6"/>
      <c r="G22" s="6"/>
      <c r="H22" s="6"/>
    </row>
    <row r="28" spans="3:12" x14ac:dyDescent="0.3">
      <c r="C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Qiao Zhang</cp:lastModifiedBy>
  <dcterms:created xsi:type="dcterms:W3CDTF">2020-12-15T23:19:10Z</dcterms:created>
  <dcterms:modified xsi:type="dcterms:W3CDTF">2021-01-24T06:00:30Z</dcterms:modified>
</cp:coreProperties>
</file>