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实验\第三章实验\"/>
    </mc:Choice>
  </mc:AlternateContent>
  <bookViews>
    <workbookView xWindow="0" yWindow="0" windowWidth="20496" windowHeight="7116" activeTab="4" xr2:uid="{00000000-000D-0000-FFFF-FFFF00000000}"/>
  </bookViews>
  <sheets>
    <sheet name="1" sheetId="1" r:id="rId1"/>
    <sheet name="操作比例表" sheetId="2" r:id="rId2"/>
    <sheet name="奖金" sheetId="3" r:id="rId3"/>
    <sheet name="工资" sheetId="4" r:id="rId4"/>
    <sheet name="工资条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4" l="1"/>
  <c r="B34" i="4"/>
  <c r="C34" i="4"/>
  <c r="D34" i="4"/>
  <c r="E34" i="4"/>
  <c r="F34" i="4"/>
  <c r="G34" i="4"/>
  <c r="A35" i="4"/>
  <c r="B35" i="4"/>
  <c r="C35" i="4"/>
  <c r="D35" i="4"/>
  <c r="E35" i="4"/>
  <c r="F35" i="4"/>
  <c r="G35" i="4"/>
  <c r="A36" i="4"/>
  <c r="B36" i="4"/>
  <c r="C36" i="4"/>
  <c r="D36" i="4"/>
  <c r="E36" i="4"/>
  <c r="F36" i="4"/>
  <c r="G36" i="4"/>
  <c r="A37" i="4"/>
  <c r="B37" i="4"/>
  <c r="C37" i="4"/>
  <c r="D37" i="4"/>
  <c r="E37" i="4"/>
  <c r="F37" i="4"/>
  <c r="G37" i="4"/>
  <c r="B38" i="4"/>
  <c r="C38" i="4"/>
  <c r="D38" i="4"/>
  <c r="E38" i="4"/>
  <c r="F38" i="4"/>
  <c r="G38" i="4"/>
  <c r="A13" i="4"/>
  <c r="B13" i="4"/>
  <c r="C13" i="4"/>
  <c r="D13" i="4"/>
  <c r="E13" i="4"/>
  <c r="F13" i="4"/>
  <c r="G13" i="4"/>
  <c r="A14" i="4"/>
  <c r="B14" i="4"/>
  <c r="C14" i="4"/>
  <c r="D14" i="4"/>
  <c r="E14" i="4"/>
  <c r="F14" i="4"/>
  <c r="G14" i="4"/>
  <c r="A15" i="4"/>
  <c r="B15" i="4"/>
  <c r="C15" i="4"/>
  <c r="D15" i="4"/>
  <c r="E15" i="4"/>
  <c r="F15" i="4"/>
  <c r="G15" i="4"/>
  <c r="A16" i="4"/>
  <c r="B16" i="4"/>
  <c r="C16" i="4"/>
  <c r="D16" i="4"/>
  <c r="E16" i="4"/>
  <c r="F16" i="4"/>
  <c r="G16" i="4"/>
  <c r="A17" i="4"/>
  <c r="B17" i="4"/>
  <c r="C17" i="4"/>
  <c r="D17" i="4"/>
  <c r="E17" i="4"/>
  <c r="F17" i="4"/>
  <c r="G17" i="4"/>
  <c r="A18" i="4"/>
  <c r="B18" i="4"/>
  <c r="C18" i="4"/>
  <c r="D18" i="4"/>
  <c r="E18" i="4"/>
  <c r="F18" i="4"/>
  <c r="G18" i="4"/>
  <c r="A19" i="4"/>
  <c r="B19" i="4"/>
  <c r="C19" i="4"/>
  <c r="D19" i="4"/>
  <c r="E19" i="4"/>
  <c r="F19" i="4"/>
  <c r="G19" i="4"/>
  <c r="A20" i="4"/>
  <c r="B20" i="4"/>
  <c r="C20" i="4"/>
  <c r="D20" i="4"/>
  <c r="E20" i="4"/>
  <c r="F20" i="4"/>
  <c r="G20" i="4"/>
  <c r="A21" i="4"/>
  <c r="B21" i="4"/>
  <c r="C21" i="4"/>
  <c r="D21" i="4"/>
  <c r="E21" i="4"/>
  <c r="F21" i="4"/>
  <c r="G21" i="4"/>
  <c r="A22" i="4"/>
  <c r="B22" i="4"/>
  <c r="C22" i="4"/>
  <c r="D22" i="4"/>
  <c r="E22" i="4"/>
  <c r="F22" i="4"/>
  <c r="G22" i="4"/>
  <c r="A23" i="4"/>
  <c r="B23" i="4"/>
  <c r="C23" i="4"/>
  <c r="D23" i="4"/>
  <c r="E23" i="4"/>
  <c r="F23" i="4"/>
  <c r="G23" i="4"/>
  <c r="A24" i="4"/>
  <c r="B24" i="4"/>
  <c r="C24" i="4"/>
  <c r="D24" i="4"/>
  <c r="E24" i="4"/>
  <c r="F24" i="4"/>
  <c r="G24" i="4"/>
  <c r="A25" i="4"/>
  <c r="B25" i="4"/>
  <c r="C25" i="4"/>
  <c r="D25" i="4"/>
  <c r="E25" i="4"/>
  <c r="F25" i="4"/>
  <c r="G25" i="4"/>
  <c r="A26" i="4"/>
  <c r="B26" i="4"/>
  <c r="C26" i="4"/>
  <c r="D26" i="4"/>
  <c r="E26" i="4"/>
  <c r="F26" i="4"/>
  <c r="G26" i="4"/>
  <c r="A27" i="4"/>
  <c r="B27" i="4"/>
  <c r="C27" i="4"/>
  <c r="D27" i="4"/>
  <c r="E27" i="4"/>
  <c r="F27" i="4"/>
  <c r="G27" i="4"/>
  <c r="A28" i="4"/>
  <c r="B28" i="4"/>
  <c r="C28" i="4"/>
  <c r="D28" i="4"/>
  <c r="E28" i="4"/>
  <c r="F28" i="4"/>
  <c r="G28" i="4"/>
  <c r="A29" i="4"/>
  <c r="B29" i="4"/>
  <c r="C29" i="4"/>
  <c r="D29" i="4"/>
  <c r="E29" i="4"/>
  <c r="F29" i="4"/>
  <c r="G29" i="4"/>
  <c r="A30" i="4"/>
  <c r="B30" i="4"/>
  <c r="C30" i="4"/>
  <c r="D30" i="4"/>
  <c r="E30" i="4"/>
  <c r="F30" i="4"/>
  <c r="G30" i="4"/>
  <c r="A31" i="4"/>
  <c r="B31" i="4"/>
  <c r="C31" i="4"/>
  <c r="D31" i="4"/>
  <c r="E31" i="4"/>
  <c r="F31" i="4"/>
  <c r="G31" i="4"/>
  <c r="A32" i="4"/>
  <c r="B32" i="4"/>
  <c r="C32" i="4"/>
  <c r="D32" i="4"/>
  <c r="E32" i="4"/>
  <c r="F32" i="4"/>
  <c r="G32" i="4"/>
  <c r="A33" i="4"/>
  <c r="B33" i="4"/>
  <c r="C33" i="4"/>
  <c r="D33" i="4"/>
  <c r="E33" i="4"/>
  <c r="F33" i="4"/>
  <c r="G33" i="4"/>
  <c r="B12" i="4"/>
  <c r="C12" i="4"/>
  <c r="D12" i="4"/>
  <c r="E12" i="4"/>
  <c r="F12" i="4"/>
  <c r="G12" i="4"/>
  <c r="A12" i="4"/>
  <c r="D3" i="3" l="1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2" i="3"/>
  <c r="E2" i="3" s="1"/>
  <c r="B14" i="1"/>
  <c r="B10" i="1"/>
  <c r="C9" i="1"/>
  <c r="D9" i="1"/>
  <c r="B9" i="1"/>
  <c r="E2" i="4" l="1" a="1"/>
  <c r="E2" i="4" s="1"/>
  <c r="G2" i="4" s="1"/>
  <c r="E5" i="4" l="1"/>
  <c r="G5" i="4" s="1"/>
  <c r="E7" i="4"/>
  <c r="G7" i="4" s="1"/>
  <c r="E4" i="4"/>
  <c r="G4" i="4" s="1"/>
  <c r="E3" i="4"/>
  <c r="G3" i="4" s="1"/>
  <c r="E6" i="4"/>
  <c r="G6" i="4" s="1"/>
  <c r="E8" i="4"/>
  <c r="G8" i="4" s="1"/>
  <c r="E10" i="4"/>
  <c r="G10" i="4" s="1"/>
  <c r="E9" i="4"/>
  <c r="G9" i="4" s="1"/>
</calcChain>
</file>

<file path=xl/sharedStrings.xml><?xml version="1.0" encoding="utf-8"?>
<sst xmlns="http://schemas.openxmlformats.org/spreadsheetml/2006/main" count="189" uniqueCount="49">
  <si>
    <t>销售业绩表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</si>
  <si>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</si>
  <si>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</si>
  <si>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</si>
  <si>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程兵</t>
    <phoneticPr fontId="1" type="noConversion"/>
  </si>
  <si>
    <t>刘小龙</t>
    <phoneticPr fontId="1" type="noConversion"/>
  </si>
  <si>
    <t>陈军</t>
    <phoneticPr fontId="1" type="noConversion"/>
  </si>
  <si>
    <t>李大庆</t>
    <phoneticPr fontId="1" type="noConversion"/>
  </si>
  <si>
    <t>张胜利</t>
    <phoneticPr fontId="1" type="noConversion"/>
  </si>
  <si>
    <t>销售额</t>
    <phoneticPr fontId="3" type="noConversion"/>
  </si>
  <si>
    <t>批发</t>
    <phoneticPr fontId="3" type="noConversion"/>
  </si>
  <si>
    <t>零售</t>
    <phoneticPr fontId="3" type="noConversion"/>
  </si>
  <si>
    <t>业务员</t>
    <phoneticPr fontId="3" type="noConversion"/>
  </si>
  <si>
    <t>批发/零售</t>
    <phoneticPr fontId="3" type="noConversion"/>
  </si>
  <si>
    <t>金额</t>
    <phoneticPr fontId="3" type="noConversion"/>
  </si>
  <si>
    <t>提成系数</t>
    <phoneticPr fontId="3" type="noConversion"/>
  </si>
  <si>
    <t>奖金</t>
    <phoneticPr fontId="3" type="noConversion"/>
  </si>
  <si>
    <t>吴晓丽</t>
    <phoneticPr fontId="3" type="noConversion"/>
  </si>
  <si>
    <t>王刚</t>
    <phoneticPr fontId="3" type="noConversion"/>
  </si>
  <si>
    <t>朱强</t>
    <phoneticPr fontId="3" type="noConversion"/>
  </si>
  <si>
    <t>王勇</t>
    <phoneticPr fontId="3" type="noConversion"/>
  </si>
  <si>
    <t>马爱华</t>
    <phoneticPr fontId="3" type="noConversion"/>
  </si>
  <si>
    <t>张晓军</t>
    <phoneticPr fontId="3" type="noConversion"/>
  </si>
  <si>
    <t>顾志刚</t>
    <phoneticPr fontId="3" type="noConversion"/>
  </si>
  <si>
    <t>孙霞</t>
    <phoneticPr fontId="3" type="noConversion"/>
  </si>
  <si>
    <t>吴英</t>
    <phoneticPr fontId="3" type="noConversion"/>
  </si>
  <si>
    <t>姓名</t>
    <phoneticPr fontId="3" type="noConversion"/>
  </si>
  <si>
    <t>基本工资</t>
    <phoneticPr fontId="3" type="noConversion"/>
  </si>
  <si>
    <t>岗位工资</t>
    <phoneticPr fontId="3" type="noConversion"/>
  </si>
  <si>
    <t>补贴</t>
    <phoneticPr fontId="3" type="noConversion"/>
  </si>
  <si>
    <t>保险</t>
    <phoneticPr fontId="3" type="noConversion"/>
  </si>
  <si>
    <t>合计</t>
    <phoneticPr fontId="3" type="noConversion"/>
  </si>
  <si>
    <t>姓名</t>
  </si>
  <si>
    <t>基本工资</t>
  </si>
  <si>
    <t>岗位工资</t>
  </si>
  <si>
    <t>补贴</t>
  </si>
  <si>
    <t>奖金</t>
  </si>
  <si>
    <t>保险</t>
  </si>
  <si>
    <t>合计</t>
  </si>
  <si>
    <t>顾志刚</t>
  </si>
  <si>
    <t>--------------</t>
  </si>
  <si>
    <t>孙霞</t>
  </si>
  <si>
    <t>吴英</t>
  </si>
  <si>
    <t>王刚</t>
  </si>
  <si>
    <t>朱强</t>
  </si>
  <si>
    <t>张晓军</t>
  </si>
  <si>
    <t>吴晓丽</t>
  </si>
  <si>
    <t>王勇</t>
  </si>
  <si>
    <t>马爱华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</si>
</sst>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9" fontId="2" fillId="0" borderId="0" xfId="1" applyNumberFormat="1">
      <alignment vertical="center"/>
    </xf>
    <xf numFmtId="10" fontId="2" fillId="0" borderId="0" xfId="1" applyNumberFormat="1">
      <alignment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  <xf numFmtId="0" fontId="2" fillId="4" borderId="0" xfId="1" applyFill="1">
      <alignment vertical="center"/>
    </xf>
    <xf numFmtId="0" fontId="2" fillId="5" borderId="0" xfId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14" sqref="B14"/>
    </sheetView>
  </sheetViews>
  <sheetFormatPr defaultRowHeight="13.8" x14ac:dyDescent="0.25"/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/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>
        <v>30</v>
      </c>
      <c r="C3" s="1">
        <v>80</v>
      </c>
      <c r="D3" s="1">
        <v>97</v>
      </c>
    </row>
    <row r="4" spans="1:4" x14ac:dyDescent="0.25">
      <c r="A4" s="1" t="s">
        <v>5</v>
      </c>
      <c r="B4" s="1">
        <v>50</v>
      </c>
      <c r="C4" s="1">
        <v>90</v>
      </c>
      <c r="D4" s="1">
        <v>69</v>
      </c>
    </row>
    <row r="5" spans="1:4" x14ac:dyDescent="0.25">
      <c r="A5" s="1" t="s">
        <v>6</v>
      </c>
      <c r="B5" s="1">
        <v>35</v>
      </c>
      <c r="C5" s="1">
        <v>85</v>
      </c>
      <c r="D5" s="1">
        <v>45</v>
      </c>
    </row>
    <row r="6" spans="1:4" x14ac:dyDescent="0.25">
      <c r="A6" s="1" t="s">
        <v>7</v>
      </c>
      <c r="B6" s="1">
        <v>40</v>
      </c>
      <c r="C6" s="1">
        <v>90</v>
      </c>
      <c r="D6" s="1">
        <v>51</v>
      </c>
    </row>
    <row r="7" spans="1:4" x14ac:dyDescent="0.25">
      <c r="A7" s="1" t="s">
        <v>8</v>
      </c>
      <c r="B7" s="1">
        <v>55</v>
      </c>
      <c r="C7" s="1">
        <v>75</v>
      </c>
      <c r="D7" s="1">
        <v>77</v>
      </c>
    </row>
    <row r="9" spans="1:4" x14ac:dyDescent="0.25">
      <c r="A9" t="s">
        <v>6</v>
      </c>
      <c r="B9">
        <f>VLOOKUP(A5,A2:D7,2,FALSE)</f>
        <v>35</v>
      </c>
      <c r="C9">
        <f t="shared" ref="C9:D9" si="0">VLOOKUP(B5,B2:E7,2,FALSE)</f>
        <v>85</v>
      </c>
      <c r="D9">
        <f t="shared" si="0"/>
        <v>45</v>
      </c>
    </row>
    <row r="10" spans="1:4" x14ac:dyDescent="0.25">
      <c r="A10" t="s">
        <v>2</v>
      </c>
      <c r="B10">
        <f>MATCH(A10,A2:D2,0)</f>
        <v>3</v>
      </c>
    </row>
    <row r="13" spans="1:4" x14ac:dyDescent="0.25">
      <c r="B13" s="1" t="s">
        <v>3</v>
      </c>
    </row>
    <row r="14" spans="1:4" x14ac:dyDescent="0.25">
      <c r="A14" s="1" t="s">
        <v>7</v>
      </c>
      <c r="B14">
        <f>VLOOKUP(A14,A2:D7,MATCH(D2,A2:D2,0),FALSE)</f>
        <v>51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F2" sqref="F2"/>
    </sheetView>
  </sheetViews>
  <sheetFormatPr defaultColWidth="9" defaultRowHeight="13.8" x14ac:dyDescent="0.25"/>
  <cols>
    <col min="1" max="1" width="9" style="2"/>
    <col min="2" max="2" width="9.21875" style="2" bestFit="1" customWidth="1"/>
    <col min="3" max="9" width="14.88671875" style="2" bestFit="1" customWidth="1"/>
    <col min="10" max="16384" width="9" style="2"/>
  </cols>
  <sheetData>
    <row r="1" spans="1:9" ht="33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</row>
    <row r="2" spans="1:9" s="3" customFormat="1" x14ac:dyDescent="0.25">
      <c r="B2" s="3">
        <v>0</v>
      </c>
      <c r="C2" s="3">
        <v>200001</v>
      </c>
      <c r="D2" s="3">
        <v>250001</v>
      </c>
      <c r="E2" s="3">
        <v>300001</v>
      </c>
      <c r="F2" s="3">
        <v>350001</v>
      </c>
      <c r="G2" s="3">
        <v>400001</v>
      </c>
      <c r="H2" s="3">
        <v>450001</v>
      </c>
      <c r="I2" s="3">
        <v>500001</v>
      </c>
    </row>
    <row r="3" spans="1:9" x14ac:dyDescent="0.25">
      <c r="A3" s="2" t="s">
        <v>10</v>
      </c>
      <c r="B3" s="4">
        <v>0</v>
      </c>
      <c r="C3" s="5">
        <v>2.5000000000000001E-3</v>
      </c>
      <c r="D3" s="5">
        <v>8.0000000000000002E-3</v>
      </c>
      <c r="E3" s="4">
        <v>0.01</v>
      </c>
      <c r="F3" s="5">
        <v>1.15E-2</v>
      </c>
      <c r="G3" s="5">
        <v>1.4999999999999999E-2</v>
      </c>
      <c r="H3" s="5">
        <v>1.7999999999999999E-2</v>
      </c>
      <c r="I3" s="4">
        <v>0.02</v>
      </c>
    </row>
    <row r="4" spans="1:9" x14ac:dyDescent="0.25">
      <c r="A4" s="2" t="s">
        <v>11</v>
      </c>
      <c r="B4" s="4">
        <v>0</v>
      </c>
      <c r="C4" s="5">
        <v>7.4999999999999997E-3</v>
      </c>
      <c r="D4" s="4">
        <v>0.01</v>
      </c>
      <c r="E4" s="5">
        <v>1.2500000000000001E-2</v>
      </c>
      <c r="F4" s="5">
        <v>1.4999999999999999E-2</v>
      </c>
      <c r="G4" s="5">
        <v>1.7500000000000002E-2</v>
      </c>
      <c r="H4" s="4">
        <v>0.02</v>
      </c>
      <c r="I4" s="5">
        <v>2.5000000000000001E-2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H2" sqref="H2"/>
    </sheetView>
  </sheetViews>
  <sheetFormatPr defaultColWidth="9" defaultRowHeight="13.8" x14ac:dyDescent="0.25"/>
  <cols>
    <col min="1" max="16384" width="9" style="2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17</v>
      </c>
      <c r="B2" s="2" t="s">
        <v>10</v>
      </c>
      <c r="C2" s="2">
        <v>350000</v>
      </c>
      <c r="D2" s="6">
        <f>HLOOKUP(C2:C10,操作比例表!$A$2:$I$4,IF(奖金!B2="批发",2,3))</f>
        <v>0.01</v>
      </c>
      <c r="E2" s="7">
        <f>奖金!C2*奖金!D2</f>
        <v>3500</v>
      </c>
    </row>
    <row r="3" spans="1:5" x14ac:dyDescent="0.25">
      <c r="A3" s="2" t="s">
        <v>18</v>
      </c>
      <c r="B3" s="2" t="s">
        <v>11</v>
      </c>
      <c r="C3" s="2">
        <v>200000</v>
      </c>
      <c r="D3" s="6">
        <f>HLOOKUP(C3:C11,操作比例表!$A$2:$I$4,IF(奖金!B3="批发",2,3))</f>
        <v>0</v>
      </c>
      <c r="E3" s="7">
        <f>奖金!C3*奖金!D3</f>
        <v>0</v>
      </c>
    </row>
    <row r="4" spans="1:5" x14ac:dyDescent="0.25">
      <c r="A4" s="2" t="s">
        <v>19</v>
      </c>
      <c r="B4" s="2" t="s">
        <v>11</v>
      </c>
      <c r="C4" s="2">
        <v>620000</v>
      </c>
      <c r="D4" s="6">
        <f>HLOOKUP(C4:C12,操作比例表!$A$2:$I$4,IF(奖金!B4="批发",2,3))</f>
        <v>2.5000000000000001E-2</v>
      </c>
      <c r="E4" s="7">
        <f>奖金!C4*奖金!D4</f>
        <v>15500</v>
      </c>
    </row>
    <row r="5" spans="1:5" x14ac:dyDescent="0.25">
      <c r="A5" s="2" t="s">
        <v>20</v>
      </c>
      <c r="B5" s="2" t="s">
        <v>10</v>
      </c>
      <c r="C5" s="2">
        <v>535000</v>
      </c>
      <c r="D5" s="6">
        <f>HLOOKUP(C5:C13,操作比例表!$A$2:$I$4,IF(奖金!B5="批发",2,3))</f>
        <v>0.02</v>
      </c>
      <c r="E5" s="7">
        <f>奖金!C5*奖金!D5</f>
        <v>10700</v>
      </c>
    </row>
    <row r="6" spans="1:5" x14ac:dyDescent="0.25">
      <c r="A6" s="2" t="s">
        <v>21</v>
      </c>
      <c r="B6" s="2" t="s">
        <v>10</v>
      </c>
      <c r="C6" s="2">
        <v>388000</v>
      </c>
      <c r="D6" s="6">
        <f>HLOOKUP(C6:C14,操作比例表!$A$2:$I$4,IF(奖金!B6="批发",2,3))</f>
        <v>1.15E-2</v>
      </c>
      <c r="E6" s="7">
        <f>奖金!C6*奖金!D6</f>
        <v>4462</v>
      </c>
    </row>
    <row r="7" spans="1:5" x14ac:dyDescent="0.25">
      <c r="A7" s="2" t="s">
        <v>22</v>
      </c>
      <c r="B7" s="2" t="s">
        <v>11</v>
      </c>
      <c r="C7" s="2">
        <v>323000</v>
      </c>
      <c r="D7" s="6">
        <f>HLOOKUP(C7:C15,操作比例表!$A$2:$I$4,IF(奖金!B7="批发",2,3))</f>
        <v>1.2500000000000001E-2</v>
      </c>
      <c r="E7" s="7">
        <f>奖金!C7*奖金!D7</f>
        <v>4037.5</v>
      </c>
    </row>
    <row r="8" spans="1:5" x14ac:dyDescent="0.25">
      <c r="A8" s="2" t="s">
        <v>23</v>
      </c>
      <c r="B8" s="2" t="s">
        <v>10</v>
      </c>
      <c r="C8" s="2">
        <v>630000</v>
      </c>
      <c r="D8" s="6">
        <f>HLOOKUP(C8:C16,操作比例表!$A$2:$I$4,IF(奖金!B8="批发",2,3))</f>
        <v>0.02</v>
      </c>
      <c r="E8" s="7">
        <f>奖金!C8*奖金!D8</f>
        <v>12600</v>
      </c>
    </row>
    <row r="9" spans="1:5" x14ac:dyDescent="0.25">
      <c r="A9" s="2" t="s">
        <v>24</v>
      </c>
      <c r="B9" s="2" t="s">
        <v>10</v>
      </c>
      <c r="C9" s="2">
        <v>430000</v>
      </c>
      <c r="D9" s="6">
        <f>HLOOKUP(C9:C17,操作比例表!$A$2:$I$4,IF(奖金!B9="批发",2,3))</f>
        <v>1.4999999999999999E-2</v>
      </c>
      <c r="E9" s="7">
        <f>奖金!C9*奖金!D9</f>
        <v>6450</v>
      </c>
    </row>
    <row r="10" spans="1:5" x14ac:dyDescent="0.25">
      <c r="A10" s="2" t="s">
        <v>25</v>
      </c>
      <c r="B10" s="2" t="s">
        <v>11</v>
      </c>
      <c r="C10" s="2">
        <v>290000</v>
      </c>
      <c r="D10" s="6">
        <f>HLOOKUP(C10:C18,操作比例表!$A$2:$I$4,IF(奖金!B10="批发",2,3))</f>
        <v>0.01</v>
      </c>
      <c r="E10" s="7">
        <f>奖金!C10*奖金!D10</f>
        <v>2900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3" workbookViewId="0">
      <selection activeCell="G39" sqref="G39"/>
    </sheetView>
  </sheetViews>
  <sheetFormatPr defaultColWidth="9" defaultRowHeight="13.8" x14ac:dyDescent="0.25"/>
  <cols>
    <col min="1" max="16384" width="9" style="2"/>
  </cols>
  <sheetData>
    <row r="1" spans="1:7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16</v>
      </c>
      <c r="F1" s="2" t="s">
        <v>30</v>
      </c>
      <c r="G1" s="2" t="s">
        <v>31</v>
      </c>
    </row>
    <row r="2" spans="1:7" x14ac:dyDescent="0.25">
      <c r="A2" s="2" t="s">
        <v>23</v>
      </c>
      <c r="B2" s="2">
        <v>500</v>
      </c>
      <c r="C2" s="2">
        <v>800</v>
      </c>
      <c r="D2" s="2">
        <v>100</v>
      </c>
      <c r="E2" s="8">
        <f t="array" ref="E2:E10">VLOOKUP(A2:A10,奖金!A2:E10,5,FALSE)</f>
        <v>12600</v>
      </c>
      <c r="F2" s="2">
        <v>-200</v>
      </c>
      <c r="G2" s="9">
        <f>SUM(B2:F2)</f>
        <v>13800</v>
      </c>
    </row>
    <row r="3" spans="1:7" x14ac:dyDescent="0.25">
      <c r="A3" s="2" t="s">
        <v>24</v>
      </c>
      <c r="B3" s="2">
        <v>500</v>
      </c>
      <c r="C3" s="2">
        <v>800</v>
      </c>
      <c r="D3" s="2">
        <v>50</v>
      </c>
      <c r="E3" s="8">
        <v>6450</v>
      </c>
      <c r="F3" s="2">
        <v>-350</v>
      </c>
      <c r="G3" s="9">
        <f t="shared" ref="G3:G10" si="0">SUM(B3:F3)</f>
        <v>7450</v>
      </c>
    </row>
    <row r="4" spans="1:7" x14ac:dyDescent="0.25">
      <c r="A4" s="2" t="s">
        <v>25</v>
      </c>
      <c r="B4" s="2">
        <v>400</v>
      </c>
      <c r="C4" s="2">
        <v>800</v>
      </c>
      <c r="D4" s="2">
        <v>100</v>
      </c>
      <c r="E4" s="8">
        <v>2900</v>
      </c>
      <c r="F4" s="2">
        <v>-300</v>
      </c>
      <c r="G4" s="9">
        <f t="shared" si="0"/>
        <v>3900</v>
      </c>
    </row>
    <row r="5" spans="1:7" x14ac:dyDescent="0.25">
      <c r="A5" s="2" t="s">
        <v>18</v>
      </c>
      <c r="B5" s="2">
        <v>400</v>
      </c>
      <c r="C5" s="2">
        <v>800</v>
      </c>
      <c r="D5" s="2">
        <v>100</v>
      </c>
      <c r="E5" s="8">
        <v>0</v>
      </c>
      <c r="F5" s="2">
        <v>-280</v>
      </c>
      <c r="G5" s="9">
        <f t="shared" si="0"/>
        <v>1020</v>
      </c>
    </row>
    <row r="6" spans="1:7" x14ac:dyDescent="0.25">
      <c r="A6" s="2" t="s">
        <v>19</v>
      </c>
      <c r="B6" s="2">
        <v>500</v>
      </c>
      <c r="C6" s="2">
        <v>800</v>
      </c>
      <c r="D6" s="2">
        <v>50</v>
      </c>
      <c r="E6" s="8">
        <v>15500</v>
      </c>
      <c r="F6" s="2">
        <v>-300</v>
      </c>
      <c r="G6" s="9">
        <f t="shared" si="0"/>
        <v>16550</v>
      </c>
    </row>
    <row r="7" spans="1:7" x14ac:dyDescent="0.25">
      <c r="A7" s="2" t="s">
        <v>22</v>
      </c>
      <c r="B7" s="2">
        <v>600</v>
      </c>
      <c r="C7" s="2">
        <v>800</v>
      </c>
      <c r="D7" s="2">
        <v>100</v>
      </c>
      <c r="E7" s="8">
        <v>4037.5</v>
      </c>
      <c r="F7" s="2">
        <v>-250</v>
      </c>
      <c r="G7" s="9">
        <f t="shared" si="0"/>
        <v>5287.5</v>
      </c>
    </row>
    <row r="8" spans="1:7" x14ac:dyDescent="0.25">
      <c r="A8" s="2" t="s">
        <v>17</v>
      </c>
      <c r="B8" s="2">
        <v>600</v>
      </c>
      <c r="C8" s="2">
        <v>800</v>
      </c>
      <c r="D8" s="2">
        <v>40</v>
      </c>
      <c r="E8" s="8">
        <v>3500</v>
      </c>
      <c r="F8" s="2">
        <v>-300</v>
      </c>
      <c r="G8" s="9">
        <f t="shared" si="0"/>
        <v>4640</v>
      </c>
    </row>
    <row r="9" spans="1:7" x14ac:dyDescent="0.25">
      <c r="A9" s="2" t="s">
        <v>20</v>
      </c>
      <c r="B9" s="2">
        <v>400</v>
      </c>
      <c r="C9" s="2">
        <v>800</v>
      </c>
      <c r="D9" s="2">
        <v>50</v>
      </c>
      <c r="E9" s="8">
        <v>10700</v>
      </c>
      <c r="F9" s="2">
        <v>-280</v>
      </c>
      <c r="G9" s="9">
        <f t="shared" si="0"/>
        <v>11670</v>
      </c>
    </row>
    <row r="10" spans="1:7" x14ac:dyDescent="0.25">
      <c r="A10" s="2" t="s">
        <v>21</v>
      </c>
      <c r="B10" s="2">
        <v>500</v>
      </c>
      <c r="C10" s="2">
        <v>800</v>
      </c>
      <c r="D10" s="2">
        <v>50</v>
      </c>
      <c r="E10" s="8">
        <v>4462</v>
      </c>
      <c r="F10" s="2">
        <v>-300</v>
      </c>
      <c r="G10" s="9">
        <f t="shared" si="0"/>
        <v>5512</v>
      </c>
    </row>
    <row r="12" spans="1:7" x14ac:dyDescent="0.25">
      <c r="A12" s="2" t="str">
        <f>CHOOSE(MOD(ROW(1:1),3)+1,"--------------",A$1,INDEX(A:A,ROUNDUP(ROW(1:1)/3,)+1))</f>
        <v>姓名</v>
      </c>
      <c r="B12" s="2" t="str">
        <f t="shared" ref="B12:G12" si="1">CHOOSE(MOD(ROW(1:1),3)+1,"--------------",B$1,INDEX(B:B,ROUNDUP(ROW(1:1)/3,)+1))</f>
        <v>基本工资</v>
      </c>
      <c r="C12" s="2" t="str">
        <f t="shared" si="1"/>
        <v>岗位工资</v>
      </c>
      <c r="D12" s="2" t="str">
        <f t="shared" si="1"/>
        <v>补贴</v>
      </c>
      <c r="E12" s="2" t="str">
        <f t="shared" si="1"/>
        <v>奖金</v>
      </c>
      <c r="F12" s="2" t="str">
        <f t="shared" si="1"/>
        <v>保险</v>
      </c>
      <c r="G12" s="2" t="str">
        <f t="shared" si="1"/>
        <v>合计</v>
      </c>
    </row>
    <row r="13" spans="1:7" x14ac:dyDescent="0.25">
      <c r="A13" s="2" t="str">
        <f t="shared" ref="A13:G13" si="2">CHOOSE(MOD(ROW(2:2),3)+1,"--------------",A$1,INDEX(A:A,ROUNDUP(ROW(2:2)/3,)+1))</f>
        <v>顾志刚</v>
      </c>
      <c r="B13" s="2">
        <f t="shared" si="2"/>
        <v>500</v>
      </c>
      <c r="C13" s="2">
        <f t="shared" si="2"/>
        <v>800</v>
      </c>
      <c r="D13" s="2">
        <f t="shared" si="2"/>
        <v>100</v>
      </c>
      <c r="E13" s="2">
        <f t="shared" si="2"/>
        <v>12600</v>
      </c>
      <c r="F13" s="2">
        <f t="shared" si="2"/>
        <v>-200</v>
      </c>
      <c r="G13" s="2">
        <f t="shared" si="2"/>
        <v>13800</v>
      </c>
    </row>
    <row r="14" spans="1:7" x14ac:dyDescent="0.25">
      <c r="A14" s="2" t="str">
        <f t="shared" ref="A14:G14" si="3">CHOOSE(MOD(ROW(3:3),3)+1,"--------------",A$1,INDEX(A:A,ROUNDUP(ROW(3:3)/3,)+1))</f>
        <v>--------------</v>
      </c>
      <c r="B14" s="2" t="str">
        <f t="shared" si="3"/>
        <v>--------------</v>
      </c>
      <c r="C14" s="2" t="str">
        <f t="shared" si="3"/>
        <v>--------------</v>
      </c>
      <c r="D14" s="2" t="str">
        <f t="shared" si="3"/>
        <v>--------------</v>
      </c>
      <c r="E14" s="2" t="str">
        <f t="shared" si="3"/>
        <v>--------------</v>
      </c>
      <c r="F14" s="2" t="str">
        <f t="shared" si="3"/>
        <v>--------------</v>
      </c>
      <c r="G14" s="2" t="str">
        <f t="shared" si="3"/>
        <v>--------------</v>
      </c>
    </row>
    <row r="15" spans="1:7" x14ac:dyDescent="0.25">
      <c r="A15" s="2" t="str">
        <f t="shared" ref="A15:G15" si="4">CHOOSE(MOD(ROW(4:4),3)+1,"--------------",A$1,INDEX(A:A,ROUNDUP(ROW(4:4)/3,)+1))</f>
        <v>姓名</v>
      </c>
      <c r="B15" s="2" t="str">
        <f t="shared" si="4"/>
        <v>基本工资</v>
      </c>
      <c r="C15" s="2" t="str">
        <f t="shared" si="4"/>
        <v>岗位工资</v>
      </c>
      <c r="D15" s="2" t="str">
        <f t="shared" si="4"/>
        <v>补贴</v>
      </c>
      <c r="E15" s="2" t="str">
        <f t="shared" si="4"/>
        <v>奖金</v>
      </c>
      <c r="F15" s="2" t="str">
        <f t="shared" si="4"/>
        <v>保险</v>
      </c>
      <c r="G15" s="2" t="str">
        <f t="shared" si="4"/>
        <v>合计</v>
      </c>
    </row>
    <row r="16" spans="1:7" x14ac:dyDescent="0.25">
      <c r="A16" s="2" t="str">
        <f t="shared" ref="A16:G16" si="5">CHOOSE(MOD(ROW(5:5),3)+1,"--------------",A$1,INDEX(A:A,ROUNDUP(ROW(5:5)/3,)+1))</f>
        <v>孙霞</v>
      </c>
      <c r="B16" s="2">
        <f t="shared" si="5"/>
        <v>500</v>
      </c>
      <c r="C16" s="2">
        <f t="shared" si="5"/>
        <v>800</v>
      </c>
      <c r="D16" s="2">
        <f t="shared" si="5"/>
        <v>50</v>
      </c>
      <c r="E16" s="2">
        <f t="shared" si="5"/>
        <v>6450</v>
      </c>
      <c r="F16" s="2">
        <f t="shared" si="5"/>
        <v>-350</v>
      </c>
      <c r="G16" s="2">
        <f t="shared" si="5"/>
        <v>7450</v>
      </c>
    </row>
    <row r="17" spans="1:7" x14ac:dyDescent="0.25">
      <c r="A17" s="2" t="str">
        <f t="shared" ref="A17:G17" si="6">CHOOSE(MOD(ROW(6:6),3)+1,"--------------",A$1,INDEX(A:A,ROUNDUP(ROW(6:6)/3,)+1))</f>
        <v>--------------</v>
      </c>
      <c r="B17" s="2" t="str">
        <f t="shared" si="6"/>
        <v>--------------</v>
      </c>
      <c r="C17" s="2" t="str">
        <f t="shared" si="6"/>
        <v>--------------</v>
      </c>
      <c r="D17" s="2" t="str">
        <f t="shared" si="6"/>
        <v>--------------</v>
      </c>
      <c r="E17" s="2" t="str">
        <f t="shared" si="6"/>
        <v>--------------</v>
      </c>
      <c r="F17" s="2" t="str">
        <f t="shared" si="6"/>
        <v>--------------</v>
      </c>
      <c r="G17" s="2" t="str">
        <f t="shared" si="6"/>
        <v>--------------</v>
      </c>
    </row>
    <row r="18" spans="1:7" x14ac:dyDescent="0.25">
      <c r="A18" s="2" t="str">
        <f t="shared" ref="A18:G18" si="7">CHOOSE(MOD(ROW(7:7),3)+1,"--------------",A$1,INDEX(A:A,ROUNDUP(ROW(7:7)/3,)+1))</f>
        <v>姓名</v>
      </c>
      <c r="B18" s="2" t="str">
        <f t="shared" si="7"/>
        <v>基本工资</v>
      </c>
      <c r="C18" s="2" t="str">
        <f t="shared" si="7"/>
        <v>岗位工资</v>
      </c>
      <c r="D18" s="2" t="str">
        <f t="shared" si="7"/>
        <v>补贴</v>
      </c>
      <c r="E18" s="2" t="str">
        <f t="shared" si="7"/>
        <v>奖金</v>
      </c>
      <c r="F18" s="2" t="str">
        <f t="shared" si="7"/>
        <v>保险</v>
      </c>
      <c r="G18" s="2" t="str">
        <f t="shared" si="7"/>
        <v>合计</v>
      </c>
    </row>
    <row r="19" spans="1:7" x14ac:dyDescent="0.25">
      <c r="A19" s="2" t="str">
        <f t="shared" ref="A19:G19" si="8">CHOOSE(MOD(ROW(8:8),3)+1,"--------------",A$1,INDEX(A:A,ROUNDUP(ROW(8:8)/3,)+1))</f>
        <v>吴英</v>
      </c>
      <c r="B19" s="2">
        <f t="shared" si="8"/>
        <v>400</v>
      </c>
      <c r="C19" s="2">
        <f t="shared" si="8"/>
        <v>800</v>
      </c>
      <c r="D19" s="2">
        <f t="shared" si="8"/>
        <v>100</v>
      </c>
      <c r="E19" s="2">
        <f t="shared" si="8"/>
        <v>2900</v>
      </c>
      <c r="F19" s="2">
        <f t="shared" si="8"/>
        <v>-300</v>
      </c>
      <c r="G19" s="2">
        <f t="shared" si="8"/>
        <v>3900</v>
      </c>
    </row>
    <row r="20" spans="1:7" x14ac:dyDescent="0.25">
      <c r="A20" s="2" t="str">
        <f t="shared" ref="A20:G20" si="9">CHOOSE(MOD(ROW(9:9),3)+1,"--------------",A$1,INDEX(A:A,ROUNDUP(ROW(9:9)/3,)+1))</f>
        <v>--------------</v>
      </c>
      <c r="B20" s="2" t="str">
        <f t="shared" si="9"/>
        <v>--------------</v>
      </c>
      <c r="C20" s="2" t="str">
        <f t="shared" si="9"/>
        <v>--------------</v>
      </c>
      <c r="D20" s="2" t="str">
        <f t="shared" si="9"/>
        <v>--------------</v>
      </c>
      <c r="E20" s="2" t="str">
        <f t="shared" si="9"/>
        <v>--------------</v>
      </c>
      <c r="F20" s="2" t="str">
        <f t="shared" si="9"/>
        <v>--------------</v>
      </c>
      <c r="G20" s="2" t="str">
        <f t="shared" si="9"/>
        <v>--------------</v>
      </c>
    </row>
    <row r="21" spans="1:7" x14ac:dyDescent="0.25">
      <c r="A21" s="2" t="str">
        <f t="shared" ref="A21:G21" si="10">CHOOSE(MOD(ROW(10:10),3)+1,"--------------",A$1,INDEX(A:A,ROUNDUP(ROW(10:10)/3,)+1))</f>
        <v>姓名</v>
      </c>
      <c r="B21" s="2" t="str">
        <f t="shared" si="10"/>
        <v>基本工资</v>
      </c>
      <c r="C21" s="2" t="str">
        <f t="shared" si="10"/>
        <v>岗位工资</v>
      </c>
      <c r="D21" s="2" t="str">
        <f t="shared" si="10"/>
        <v>补贴</v>
      </c>
      <c r="E21" s="2" t="str">
        <f t="shared" si="10"/>
        <v>奖金</v>
      </c>
      <c r="F21" s="2" t="str">
        <f t="shared" si="10"/>
        <v>保险</v>
      </c>
      <c r="G21" s="2" t="str">
        <f t="shared" si="10"/>
        <v>合计</v>
      </c>
    </row>
    <row r="22" spans="1:7" x14ac:dyDescent="0.25">
      <c r="A22" s="2" t="str">
        <f t="shared" ref="A22:G22" si="11">CHOOSE(MOD(ROW(11:11),3)+1,"--------------",A$1,INDEX(A:A,ROUNDUP(ROW(11:11)/3,)+1))</f>
        <v>王刚</v>
      </c>
      <c r="B22" s="2">
        <f t="shared" si="11"/>
        <v>400</v>
      </c>
      <c r="C22" s="2">
        <f t="shared" si="11"/>
        <v>800</v>
      </c>
      <c r="D22" s="2">
        <f t="shared" si="11"/>
        <v>100</v>
      </c>
      <c r="E22" s="2">
        <f t="shared" si="11"/>
        <v>0</v>
      </c>
      <c r="F22" s="2">
        <f t="shared" si="11"/>
        <v>-280</v>
      </c>
      <c r="G22" s="2">
        <f t="shared" si="11"/>
        <v>1020</v>
      </c>
    </row>
    <row r="23" spans="1:7" x14ac:dyDescent="0.25">
      <c r="A23" s="2" t="str">
        <f t="shared" ref="A23:G23" si="12">CHOOSE(MOD(ROW(12:12),3)+1,"--------------",A$1,INDEX(A:A,ROUNDUP(ROW(12:12)/3,)+1))</f>
        <v>--------------</v>
      </c>
      <c r="B23" s="2" t="str">
        <f t="shared" si="12"/>
        <v>--------------</v>
      </c>
      <c r="C23" s="2" t="str">
        <f t="shared" si="12"/>
        <v>--------------</v>
      </c>
      <c r="D23" s="2" t="str">
        <f t="shared" si="12"/>
        <v>--------------</v>
      </c>
      <c r="E23" s="2" t="str">
        <f t="shared" si="12"/>
        <v>--------------</v>
      </c>
      <c r="F23" s="2" t="str">
        <f t="shared" si="12"/>
        <v>--------------</v>
      </c>
      <c r="G23" s="2" t="str">
        <f t="shared" si="12"/>
        <v>--------------</v>
      </c>
    </row>
    <row r="24" spans="1:7" x14ac:dyDescent="0.25">
      <c r="A24" s="2" t="str">
        <f t="shared" ref="A24:G24" si="13">CHOOSE(MOD(ROW(13:13),3)+1,"--------------",A$1,INDEX(A:A,ROUNDUP(ROW(13:13)/3,)+1))</f>
        <v>姓名</v>
      </c>
      <c r="B24" s="2" t="str">
        <f t="shared" si="13"/>
        <v>基本工资</v>
      </c>
      <c r="C24" s="2" t="str">
        <f t="shared" si="13"/>
        <v>岗位工资</v>
      </c>
      <c r="D24" s="2" t="str">
        <f t="shared" si="13"/>
        <v>补贴</v>
      </c>
      <c r="E24" s="2" t="str">
        <f t="shared" si="13"/>
        <v>奖金</v>
      </c>
      <c r="F24" s="2" t="str">
        <f t="shared" si="13"/>
        <v>保险</v>
      </c>
      <c r="G24" s="2" t="str">
        <f t="shared" si="13"/>
        <v>合计</v>
      </c>
    </row>
    <row r="25" spans="1:7" x14ac:dyDescent="0.25">
      <c r="A25" s="2" t="str">
        <f t="shared" ref="A25:G25" si="14">CHOOSE(MOD(ROW(14:14),3)+1,"--------------",A$1,INDEX(A:A,ROUNDUP(ROW(14:14)/3,)+1))</f>
        <v>朱强</v>
      </c>
      <c r="B25" s="2">
        <f t="shared" si="14"/>
        <v>500</v>
      </c>
      <c r="C25" s="2">
        <f t="shared" si="14"/>
        <v>800</v>
      </c>
      <c r="D25" s="2">
        <f t="shared" si="14"/>
        <v>50</v>
      </c>
      <c r="E25" s="2">
        <f t="shared" si="14"/>
        <v>15500</v>
      </c>
      <c r="F25" s="2">
        <f t="shared" si="14"/>
        <v>-300</v>
      </c>
      <c r="G25" s="2">
        <f t="shared" si="14"/>
        <v>16550</v>
      </c>
    </row>
    <row r="26" spans="1:7" x14ac:dyDescent="0.25">
      <c r="A26" s="2" t="str">
        <f t="shared" ref="A26:G26" si="15">CHOOSE(MOD(ROW(15:15),3)+1,"--------------",A$1,INDEX(A:A,ROUNDUP(ROW(15:15)/3,)+1))</f>
        <v>--------------</v>
      </c>
      <c r="B26" s="2" t="str">
        <f t="shared" si="15"/>
        <v>--------------</v>
      </c>
      <c r="C26" s="2" t="str">
        <f t="shared" si="15"/>
        <v>--------------</v>
      </c>
      <c r="D26" s="2" t="str">
        <f t="shared" si="15"/>
        <v>--------------</v>
      </c>
      <c r="E26" s="2" t="str">
        <f t="shared" si="15"/>
        <v>--------------</v>
      </c>
      <c r="F26" s="2" t="str">
        <f t="shared" si="15"/>
        <v>--------------</v>
      </c>
      <c r="G26" s="2" t="str">
        <f t="shared" si="15"/>
        <v>--------------</v>
      </c>
    </row>
    <row r="27" spans="1:7" x14ac:dyDescent="0.25">
      <c r="A27" s="2" t="str">
        <f t="shared" ref="A27:G27" si="16">CHOOSE(MOD(ROW(16:16),3)+1,"--------------",A$1,INDEX(A:A,ROUNDUP(ROW(16:16)/3,)+1))</f>
        <v>姓名</v>
      </c>
      <c r="B27" s="2" t="str">
        <f t="shared" si="16"/>
        <v>基本工资</v>
      </c>
      <c r="C27" s="2" t="str">
        <f t="shared" si="16"/>
        <v>岗位工资</v>
      </c>
      <c r="D27" s="2" t="str">
        <f t="shared" si="16"/>
        <v>补贴</v>
      </c>
      <c r="E27" s="2" t="str">
        <f t="shared" si="16"/>
        <v>奖金</v>
      </c>
      <c r="F27" s="2" t="str">
        <f t="shared" si="16"/>
        <v>保险</v>
      </c>
      <c r="G27" s="2" t="str">
        <f t="shared" si="16"/>
        <v>合计</v>
      </c>
    </row>
    <row r="28" spans="1:7" x14ac:dyDescent="0.25">
      <c r="A28" s="2" t="str">
        <f t="shared" ref="A28:G28" si="17">CHOOSE(MOD(ROW(17:17),3)+1,"--------------",A$1,INDEX(A:A,ROUNDUP(ROW(17:17)/3,)+1))</f>
        <v>张晓军</v>
      </c>
      <c r="B28" s="2">
        <f t="shared" si="17"/>
        <v>600</v>
      </c>
      <c r="C28" s="2">
        <f t="shared" si="17"/>
        <v>800</v>
      </c>
      <c r="D28" s="2">
        <f t="shared" si="17"/>
        <v>100</v>
      </c>
      <c r="E28" s="2">
        <f t="shared" si="17"/>
        <v>4037.5</v>
      </c>
      <c r="F28" s="2">
        <f t="shared" si="17"/>
        <v>-250</v>
      </c>
      <c r="G28" s="2">
        <f t="shared" si="17"/>
        <v>5287.5</v>
      </c>
    </row>
    <row r="29" spans="1:7" x14ac:dyDescent="0.25">
      <c r="A29" s="2" t="str">
        <f t="shared" ref="A29:G29" si="18">CHOOSE(MOD(ROW(18:18),3)+1,"--------------",A$1,INDEX(A:A,ROUNDUP(ROW(18:18)/3,)+1))</f>
        <v>--------------</v>
      </c>
      <c r="B29" s="2" t="str">
        <f t="shared" si="18"/>
        <v>--------------</v>
      </c>
      <c r="C29" s="2" t="str">
        <f t="shared" si="18"/>
        <v>--------------</v>
      </c>
      <c r="D29" s="2" t="str">
        <f t="shared" si="18"/>
        <v>--------------</v>
      </c>
      <c r="E29" s="2" t="str">
        <f t="shared" si="18"/>
        <v>--------------</v>
      </c>
      <c r="F29" s="2" t="str">
        <f t="shared" si="18"/>
        <v>--------------</v>
      </c>
      <c r="G29" s="2" t="str">
        <f t="shared" si="18"/>
        <v>--------------</v>
      </c>
    </row>
    <row r="30" spans="1:7" x14ac:dyDescent="0.25">
      <c r="A30" s="2" t="str">
        <f t="shared" ref="A30:G30" si="19">CHOOSE(MOD(ROW(19:19),3)+1,"--------------",A$1,INDEX(A:A,ROUNDUP(ROW(19:19)/3,)+1))</f>
        <v>姓名</v>
      </c>
      <c r="B30" s="2" t="str">
        <f t="shared" si="19"/>
        <v>基本工资</v>
      </c>
      <c r="C30" s="2" t="str">
        <f t="shared" si="19"/>
        <v>岗位工资</v>
      </c>
      <c r="D30" s="2" t="str">
        <f t="shared" si="19"/>
        <v>补贴</v>
      </c>
      <c r="E30" s="2" t="str">
        <f t="shared" si="19"/>
        <v>奖金</v>
      </c>
      <c r="F30" s="2" t="str">
        <f t="shared" si="19"/>
        <v>保险</v>
      </c>
      <c r="G30" s="2" t="str">
        <f t="shared" si="19"/>
        <v>合计</v>
      </c>
    </row>
    <row r="31" spans="1:7" x14ac:dyDescent="0.25">
      <c r="A31" s="2" t="str">
        <f t="shared" ref="A31:G31" si="20">CHOOSE(MOD(ROW(20:20),3)+1,"--------------",A$1,INDEX(A:A,ROUNDUP(ROW(20:20)/3,)+1))</f>
        <v>吴晓丽</v>
      </c>
      <c r="B31" s="2">
        <f t="shared" si="20"/>
        <v>600</v>
      </c>
      <c r="C31" s="2">
        <f t="shared" si="20"/>
        <v>800</v>
      </c>
      <c r="D31" s="2">
        <f t="shared" si="20"/>
        <v>40</v>
      </c>
      <c r="E31" s="2">
        <f t="shared" si="20"/>
        <v>3500</v>
      </c>
      <c r="F31" s="2">
        <f t="shared" si="20"/>
        <v>-300</v>
      </c>
      <c r="G31" s="2">
        <f t="shared" si="20"/>
        <v>4640</v>
      </c>
    </row>
    <row r="32" spans="1:7" x14ac:dyDescent="0.25">
      <c r="A32" s="2" t="str">
        <f t="shared" ref="A32:G32" si="21">CHOOSE(MOD(ROW(21:21),3)+1,"--------------",A$1,INDEX(A:A,ROUNDUP(ROW(21:21)/3,)+1))</f>
        <v>--------------</v>
      </c>
      <c r="B32" s="2" t="str">
        <f t="shared" si="21"/>
        <v>--------------</v>
      </c>
      <c r="C32" s="2" t="str">
        <f t="shared" si="21"/>
        <v>--------------</v>
      </c>
      <c r="D32" s="2" t="str">
        <f t="shared" si="21"/>
        <v>--------------</v>
      </c>
      <c r="E32" s="2" t="str">
        <f t="shared" si="21"/>
        <v>--------------</v>
      </c>
      <c r="F32" s="2" t="str">
        <f t="shared" si="21"/>
        <v>--------------</v>
      </c>
      <c r="G32" s="2" t="str">
        <f t="shared" si="21"/>
        <v>--------------</v>
      </c>
    </row>
    <row r="33" spans="1:7" x14ac:dyDescent="0.25">
      <c r="A33" s="2" t="str">
        <f t="shared" ref="A33:G33" si="22">CHOOSE(MOD(ROW(22:22),3)+1,"--------------",A$1,INDEX(A:A,ROUNDUP(ROW(22:22)/3,)+1))</f>
        <v>姓名</v>
      </c>
      <c r="B33" s="2" t="str">
        <f t="shared" si="22"/>
        <v>基本工资</v>
      </c>
      <c r="C33" s="2" t="str">
        <f t="shared" si="22"/>
        <v>岗位工资</v>
      </c>
      <c r="D33" s="2" t="str">
        <f t="shared" si="22"/>
        <v>补贴</v>
      </c>
      <c r="E33" s="2" t="str">
        <f t="shared" si="22"/>
        <v>奖金</v>
      </c>
      <c r="F33" s="2" t="str">
        <f t="shared" si="22"/>
        <v>保险</v>
      </c>
      <c r="G33" s="2" t="str">
        <f t="shared" si="22"/>
        <v>合计</v>
      </c>
    </row>
    <row r="34" spans="1:7" x14ac:dyDescent="0.25">
      <c r="A34" s="2" t="str">
        <f>CHOOSE(MOD(ROW(23:23),3)+1,"--------------",A$1,INDEX(A:A,ROUNDUP(ROW(23:23)/3,)+1))</f>
        <v>王勇</v>
      </c>
      <c r="B34" s="2">
        <f t="shared" ref="B34:G34" si="23">CHOOSE(MOD(ROW(23:23),3)+1,"--------------",B$1,INDEX(B:B,ROUNDUP(ROW(23:23)/3,)+1))</f>
        <v>400</v>
      </c>
      <c r="C34" s="2">
        <f t="shared" si="23"/>
        <v>800</v>
      </c>
      <c r="D34" s="2">
        <f t="shared" si="23"/>
        <v>50</v>
      </c>
      <c r="E34" s="2">
        <f t="shared" si="23"/>
        <v>10700</v>
      </c>
      <c r="F34" s="2">
        <f t="shared" si="23"/>
        <v>-280</v>
      </c>
      <c r="G34" s="2">
        <f t="shared" si="23"/>
        <v>11670</v>
      </c>
    </row>
    <row r="35" spans="1:7" x14ac:dyDescent="0.25">
      <c r="A35" s="2" t="str">
        <f t="shared" ref="A35:G35" si="24">CHOOSE(MOD(ROW(24:24),3)+1,"--------------",A$1,INDEX(A:A,ROUNDUP(ROW(24:24)/3,)+1))</f>
        <v>--------------</v>
      </c>
      <c r="B35" s="2" t="str">
        <f t="shared" si="24"/>
        <v>--------------</v>
      </c>
      <c r="C35" s="2" t="str">
        <f t="shared" si="24"/>
        <v>--------------</v>
      </c>
      <c r="D35" s="2" t="str">
        <f t="shared" si="24"/>
        <v>--------------</v>
      </c>
      <c r="E35" s="2" t="str">
        <f t="shared" si="24"/>
        <v>--------------</v>
      </c>
      <c r="F35" s="2" t="str">
        <f t="shared" si="24"/>
        <v>--------------</v>
      </c>
      <c r="G35" s="2" t="str">
        <f t="shared" si="24"/>
        <v>--------------</v>
      </c>
    </row>
    <row r="36" spans="1:7" x14ac:dyDescent="0.25">
      <c r="A36" s="2" t="str">
        <f t="shared" ref="A36:G36" si="25">CHOOSE(MOD(ROW(25:25),3)+1,"--------------",A$1,INDEX(A:A,ROUNDUP(ROW(25:25)/3,)+1))</f>
        <v>姓名</v>
      </c>
      <c r="B36" s="2" t="str">
        <f t="shared" si="25"/>
        <v>基本工资</v>
      </c>
      <c r="C36" s="2" t="str">
        <f t="shared" si="25"/>
        <v>岗位工资</v>
      </c>
      <c r="D36" s="2" t="str">
        <f t="shared" si="25"/>
        <v>补贴</v>
      </c>
      <c r="E36" s="2" t="str">
        <f t="shared" si="25"/>
        <v>奖金</v>
      </c>
      <c r="F36" s="2" t="str">
        <f t="shared" si="25"/>
        <v>保险</v>
      </c>
      <c r="G36" s="2" t="str">
        <f t="shared" si="25"/>
        <v>合计</v>
      </c>
    </row>
    <row r="37" spans="1:7" x14ac:dyDescent="0.25">
      <c r="A37" s="2" t="str">
        <f t="shared" ref="A37:G37" si="26">CHOOSE(MOD(ROW(26:26),3)+1,"--------------",A$1,INDEX(A:A,ROUNDUP(ROW(26:26)/3,)+1))</f>
        <v>马爱华</v>
      </c>
      <c r="B37" s="2">
        <f t="shared" si="26"/>
        <v>500</v>
      </c>
      <c r="C37" s="2">
        <f t="shared" si="26"/>
        <v>800</v>
      </c>
      <c r="D37" s="2">
        <f t="shared" si="26"/>
        <v>50</v>
      </c>
      <c r="E37" s="2">
        <f t="shared" si="26"/>
        <v>4462</v>
      </c>
      <c r="F37" s="2">
        <f t="shared" si="26"/>
        <v>-300</v>
      </c>
      <c r="G37" s="2">
        <f t="shared" si="26"/>
        <v>5512</v>
      </c>
    </row>
    <row r="38" spans="1:7" x14ac:dyDescent="0.25">
      <c r="B38" s="2" t="str">
        <f t="shared" ref="A38:G38" si="27">CHOOSE(MOD(ROW(27:27),3)+1,"--------------",B$1,INDEX(B:B,ROUNDUP(ROW(27:27)/3,)+1))</f>
        <v>--------------</v>
      </c>
      <c r="C38" s="2" t="str">
        <f t="shared" si="27"/>
        <v>--------------</v>
      </c>
      <c r="D38" s="2" t="str">
        <f t="shared" si="27"/>
        <v>--------------</v>
      </c>
      <c r="E38" s="2" t="str">
        <f t="shared" si="27"/>
        <v>--------------</v>
      </c>
      <c r="F38" s="2" t="str">
        <f t="shared" si="27"/>
        <v>--------------</v>
      </c>
      <c r="G38" s="2" t="str">
        <f t="shared" si="27"/>
        <v>--------------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F4B2-516B-40B3-9676-DB14ACB511BC}">
  <dimension ref="A1:G27"/>
  <sheetViews>
    <sheetView tabSelected="1" workbookViewId="0">
      <selection activeCell="I12" sqref="I12"/>
    </sheetView>
  </sheetViews>
  <sheetFormatPr defaultRowHeight="13.8" x14ac:dyDescent="0.25"/>
  <cols>
    <col min="8" max="8" width="18.21875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39</v>
      </c>
      <c r="B2">
        <v>500</v>
      </c>
      <c r="C2">
        <v>800</v>
      </c>
      <c r="D2">
        <v>100</v>
      </c>
      <c r="E2">
        <v>12600</v>
      </c>
      <c r="F2">
        <v>-200</v>
      </c>
      <c r="G2">
        <v>13800</v>
      </c>
    </row>
    <row r="3" spans="1:7" x14ac:dyDescent="0.25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</row>
    <row r="4" spans="1:7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</row>
    <row r="5" spans="1:7" x14ac:dyDescent="0.25">
      <c r="A5" t="s">
        <v>41</v>
      </c>
      <c r="B5">
        <v>500</v>
      </c>
      <c r="C5">
        <v>800</v>
      </c>
      <c r="D5">
        <v>50</v>
      </c>
      <c r="E5">
        <v>6450</v>
      </c>
      <c r="F5">
        <v>-350</v>
      </c>
      <c r="G5">
        <v>7450</v>
      </c>
    </row>
    <row r="6" spans="1:7" x14ac:dyDescent="0.25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42</v>
      </c>
      <c r="B8">
        <v>400</v>
      </c>
      <c r="C8">
        <v>800</v>
      </c>
      <c r="D8">
        <v>100</v>
      </c>
      <c r="E8">
        <v>2900</v>
      </c>
      <c r="F8">
        <v>-300</v>
      </c>
      <c r="G8">
        <v>3900</v>
      </c>
    </row>
    <row r="9" spans="1:7" x14ac:dyDescent="0.25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</row>
    <row r="10" spans="1:7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43</v>
      </c>
      <c r="B11">
        <v>400</v>
      </c>
      <c r="C11">
        <v>800</v>
      </c>
      <c r="D11">
        <v>100</v>
      </c>
      <c r="E11">
        <v>0</v>
      </c>
      <c r="F11">
        <v>-280</v>
      </c>
      <c r="G11">
        <v>1020</v>
      </c>
    </row>
    <row r="12" spans="1:7" x14ac:dyDescent="0.25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7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1:7" x14ac:dyDescent="0.25">
      <c r="A14" t="s">
        <v>44</v>
      </c>
      <c r="B14">
        <v>500</v>
      </c>
      <c r="C14">
        <v>800</v>
      </c>
      <c r="D14">
        <v>50</v>
      </c>
      <c r="E14">
        <v>15500</v>
      </c>
      <c r="F14">
        <v>-300</v>
      </c>
      <c r="G14">
        <v>16550</v>
      </c>
    </row>
    <row r="15" spans="1:7" x14ac:dyDescent="0.2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</row>
    <row r="16" spans="1:7" x14ac:dyDescent="0.2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</row>
    <row r="17" spans="1:7" x14ac:dyDescent="0.25">
      <c r="A17" t="s">
        <v>45</v>
      </c>
      <c r="B17">
        <v>600</v>
      </c>
      <c r="C17">
        <v>800</v>
      </c>
      <c r="D17">
        <v>100</v>
      </c>
      <c r="E17">
        <v>4037.5</v>
      </c>
      <c r="F17">
        <v>-250</v>
      </c>
      <c r="G17">
        <v>5287.5</v>
      </c>
    </row>
    <row r="18" spans="1:7" x14ac:dyDescent="0.25">
      <c r="A18" t="s">
        <v>40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</row>
    <row r="19" spans="1:7" x14ac:dyDescent="0.25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</row>
    <row r="20" spans="1:7" x14ac:dyDescent="0.25">
      <c r="A20" t="s">
        <v>46</v>
      </c>
      <c r="B20">
        <v>600</v>
      </c>
      <c r="C20">
        <v>800</v>
      </c>
      <c r="D20">
        <v>40</v>
      </c>
      <c r="E20">
        <v>3500</v>
      </c>
      <c r="F20">
        <v>-300</v>
      </c>
      <c r="G20">
        <v>4640</v>
      </c>
    </row>
    <row r="21" spans="1:7" x14ac:dyDescent="0.25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</row>
    <row r="22" spans="1:7" x14ac:dyDescent="0.25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</row>
    <row r="23" spans="1:7" x14ac:dyDescent="0.25">
      <c r="A23" t="s">
        <v>47</v>
      </c>
      <c r="B23">
        <v>400</v>
      </c>
      <c r="C23">
        <v>800</v>
      </c>
      <c r="D23">
        <v>50</v>
      </c>
      <c r="E23">
        <v>10700</v>
      </c>
      <c r="F23">
        <v>-280</v>
      </c>
      <c r="G23">
        <v>11670</v>
      </c>
    </row>
    <row r="24" spans="1:7" x14ac:dyDescent="0.25">
      <c r="A24" t="s">
        <v>40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</row>
    <row r="25" spans="1:7" x14ac:dyDescent="0.25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</row>
    <row r="26" spans="1:7" x14ac:dyDescent="0.25">
      <c r="A26" t="s">
        <v>48</v>
      </c>
      <c r="B26">
        <v>500</v>
      </c>
      <c r="C26">
        <v>800</v>
      </c>
      <c r="D26">
        <v>50</v>
      </c>
      <c r="E26">
        <v>4462</v>
      </c>
      <c r="F26">
        <v>-300</v>
      </c>
      <c r="G26">
        <v>5512</v>
      </c>
    </row>
    <row r="27" spans="1:7" x14ac:dyDescent="0.25"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操作比例表</vt:lpstr>
      <vt:lpstr>奖金</vt:lpstr>
      <vt:lpstr>工资</vt:lpstr>
      <vt:lpstr>工资条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yyl</cp:lastModifiedBy>
  <dcterms:created xsi:type="dcterms:W3CDTF">2018-01-14T16:04:54Z</dcterms:created>
  <dcterms:modified xsi:type="dcterms:W3CDTF">2018-03-04T14:54:29Z</dcterms:modified>
</cp:coreProperties>
</file>