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室\excel更新版\实验\"/>
    </mc:Choice>
  </mc:AlternateContent>
  <bookViews>
    <workbookView xWindow="0" yWindow="135" windowWidth="19320" windowHeight="6975"/>
  </bookViews>
  <sheets>
    <sheet name="Sheet1" sheetId="1" r:id="rId1"/>
    <sheet name="Sheet2" sheetId="2" r:id="rId2"/>
    <sheet name="Sheet3" sheetId="3" r:id="rId3"/>
  </sheets>
  <definedNames>
    <definedName name="area">Sheet1!$D$2:$D$55</definedName>
    <definedName name="price">Sheet1!$G$2:$G$55</definedName>
    <definedName name="标价">Sheet1!$G$2:$G$55</definedName>
  </definedNames>
  <calcPr calcId="162913" calcMode="manual"/>
</workbook>
</file>

<file path=xl/calcChain.xml><?xml version="1.0" encoding="utf-8"?>
<calcChain xmlns="http://schemas.openxmlformats.org/spreadsheetml/2006/main">
  <c r="M18" i="1" l="1"/>
  <c r="M16" i="1"/>
  <c r="M13" i="1"/>
  <c r="H13" i="1"/>
  <c r="J13" i="1" s="1"/>
  <c r="H2" i="1"/>
  <c r="I55" i="1"/>
  <c r="I54" i="1"/>
  <c r="M15" i="1" s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2" i="1"/>
  <c r="I30" i="1"/>
  <c r="I27" i="1"/>
  <c r="I29" i="1"/>
  <c r="I28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15" i="1"/>
  <c r="I9" i="1"/>
  <c r="I8" i="1"/>
  <c r="I7" i="1"/>
  <c r="I6" i="1"/>
  <c r="I5" i="1"/>
  <c r="I4" i="1"/>
  <c r="I3" i="1"/>
  <c r="I2" i="1"/>
  <c r="M17" i="1" l="1"/>
  <c r="M14" i="1"/>
  <c r="J2" i="1"/>
  <c r="M9" i="1"/>
  <c r="H55" i="1"/>
  <c r="J55" i="1" s="1"/>
  <c r="H54" i="1"/>
  <c r="J54" i="1" s="1"/>
  <c r="H53" i="1"/>
  <c r="J53" i="1" s="1"/>
  <c r="H52" i="1"/>
  <c r="J52" i="1" s="1"/>
  <c r="H51" i="1"/>
  <c r="J51" i="1" s="1"/>
  <c r="H50" i="1"/>
  <c r="J50" i="1" s="1"/>
  <c r="H49" i="1"/>
  <c r="J49" i="1" s="1"/>
  <c r="H48" i="1"/>
  <c r="J48" i="1" s="1"/>
  <c r="H47" i="1"/>
  <c r="J47" i="1" s="1"/>
  <c r="H44" i="1"/>
  <c r="J44" i="1" s="1"/>
  <c r="H46" i="1"/>
  <c r="J46" i="1" s="1"/>
  <c r="H45" i="1"/>
  <c r="J45" i="1" s="1"/>
  <c r="H43" i="1"/>
  <c r="J43" i="1" s="1"/>
  <c r="H42" i="1"/>
  <c r="J42" i="1" s="1"/>
  <c r="H41" i="1"/>
  <c r="J41" i="1" s="1"/>
  <c r="H40" i="1"/>
  <c r="J40" i="1" s="1"/>
  <c r="H39" i="1"/>
  <c r="J39" i="1" s="1"/>
  <c r="H38" i="1"/>
  <c r="J38" i="1" s="1"/>
  <c r="H36" i="1"/>
  <c r="J36" i="1" s="1"/>
  <c r="H35" i="1"/>
  <c r="J35" i="1" s="1"/>
  <c r="H34" i="1"/>
  <c r="J34" i="1" s="1"/>
  <c r="H33" i="1"/>
  <c r="J33" i="1" s="1"/>
  <c r="H32" i="1"/>
  <c r="J32" i="1" s="1"/>
  <c r="H31" i="1"/>
  <c r="J31" i="1" s="1"/>
  <c r="H30" i="1"/>
  <c r="J30" i="1" s="1"/>
  <c r="H29" i="1"/>
  <c r="J29" i="1" s="1"/>
  <c r="H28" i="1"/>
  <c r="J28" i="1" s="1"/>
  <c r="H27" i="1"/>
  <c r="J27" i="1" s="1"/>
  <c r="H26" i="1"/>
  <c r="J26" i="1" s="1"/>
  <c r="H25" i="1"/>
  <c r="J25" i="1" s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12" i="1"/>
  <c r="J12" i="1" s="1"/>
  <c r="H11" i="1"/>
  <c r="J11" i="1" s="1"/>
  <c r="H10" i="1"/>
  <c r="J10" i="1" s="1"/>
  <c r="H9" i="1"/>
  <c r="J9" i="1" s="1"/>
  <c r="H8" i="1"/>
  <c r="H7" i="1"/>
  <c r="J7" i="1" s="1"/>
  <c r="H5" i="1"/>
  <c r="J5" i="1" s="1"/>
  <c r="H3" i="1"/>
  <c r="J3" i="1" s="1"/>
  <c r="H37" i="1"/>
  <c r="J37" i="1" s="1"/>
  <c r="H6" i="1"/>
  <c r="J6" i="1" s="1"/>
  <c r="H4" i="1"/>
  <c r="J4" i="1" s="1"/>
  <c r="M10" i="1" l="1"/>
  <c r="J8" i="1"/>
  <c r="M11" i="1"/>
  <c r="M12" i="1"/>
</calcChain>
</file>

<file path=xl/sharedStrings.xml><?xml version="1.0" encoding="utf-8"?>
<sst xmlns="http://schemas.openxmlformats.org/spreadsheetml/2006/main" count="131" uniqueCount="26">
  <si>
    <t>闸北区</t>
  </si>
  <si>
    <t>徐汇区</t>
  </si>
  <si>
    <t>浦东新区</t>
  </si>
  <si>
    <t>面积</t>
    <phoneticPr fontId="1" type="noConversion"/>
  </si>
  <si>
    <t>类型</t>
    <phoneticPr fontId="1" type="noConversion"/>
  </si>
  <si>
    <t>公寓</t>
  </si>
  <si>
    <t>别墅</t>
  </si>
  <si>
    <t>车库</t>
    <phoneticPr fontId="1" type="noConversion"/>
  </si>
  <si>
    <t>标价</t>
    <phoneticPr fontId="1" type="noConversion"/>
  </si>
  <si>
    <t>房型</t>
    <phoneticPr fontId="1" type="noConversion"/>
  </si>
  <si>
    <t>地区</t>
    <phoneticPr fontId="1" type="noConversion"/>
  </si>
  <si>
    <t>挂牌时间</t>
    <phoneticPr fontId="1" type="noConversion"/>
  </si>
  <si>
    <t>闸北区</t>
    <phoneticPr fontId="1" type="noConversion"/>
  </si>
  <si>
    <t>②当前售价</t>
    <phoneticPr fontId="1" type="noConversion"/>
  </si>
  <si>
    <t>③有车库与无车库的可售套数比</t>
    <phoneticPr fontId="1" type="noConversion"/>
  </si>
  <si>
    <t>⑤单位价格平均值</t>
    <phoneticPr fontId="1" type="noConversion"/>
  </si>
  <si>
    <t>⑥售价评估</t>
    <phoneticPr fontId="1" type="noConversion"/>
  </si>
  <si>
    <t>⑦</t>
    <phoneticPr fontId="1" type="noConversion"/>
  </si>
  <si>
    <t>①房屋单价</t>
    <phoneticPr fontId="1" type="noConversion"/>
  </si>
  <si>
    <t>⑧</t>
    <phoneticPr fontId="1" type="noConversion"/>
  </si>
  <si>
    <t>④各地区每平米单价平均值</t>
    <phoneticPr fontId="1" type="noConversion"/>
  </si>
  <si>
    <t>2010/2/11售出额</t>
    <phoneticPr fontId="1" type="noConversion"/>
  </si>
  <si>
    <t>2010/6/25售出总</t>
    <phoneticPr fontId="1" type="noConversion"/>
  </si>
  <si>
    <t>两日前间隔日期数</t>
    <phoneticPr fontId="1" type="noConversion"/>
  </si>
  <si>
    <t>最高“当前售价”</t>
    <phoneticPr fontId="1" type="noConversion"/>
  </si>
  <si>
    <t>最低“标价”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</si>
</sst>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&quot;￥&quot;#,##0.00;&quot;￥&quot;\-#,##0.00"/>
    <numFmt numFmtId="177" formatCode="&quot;$&quot;#,##0_);[Red]\(&quot;$&quot;#,##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3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4" fontId="0" fillId="0" borderId="1" xfId="0" applyNumberFormat="1" applyBorder="1" applyAlignment="1"/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/>
    </xf>
    <xf numFmtId="176" fontId="0" fillId="0" borderId="1" xfId="0" applyNumberFormat="1" applyBorder="1" applyAlignment="1"/>
    <xf numFmtId="14" fontId="2" fillId="2" borderId="1" xfId="0" applyNumberFormat="1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7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C1" workbookViewId="0">
      <selection activeCell="L10" sqref="L10"/>
    </sheetView>
  </sheetViews>
  <sheetFormatPr defaultRowHeight="13.5"/>
  <cols>
    <col min="1" max="1" width="15.25" style="6" customWidth="1"/>
    <col min="2" max="2" width="10.5" bestFit="1" customWidth="1"/>
    <col min="3" max="3" width="9.5" bestFit="1" customWidth="1"/>
    <col min="4" max="4" width="11.375" customWidth="1"/>
    <col min="5" max="5" width="10.875" customWidth="1"/>
    <col min="6" max="6" width="13.5" customWidth="1"/>
    <col min="7" max="7" width="17" customWidth="1"/>
    <col min="8" max="8" width="11.875" customWidth="1"/>
    <col min="9" max="9" width="18.125" customWidth="1"/>
    <col min="10" max="10" width="13.25" customWidth="1"/>
    <col min="11" max="11" width="13.125" customWidth="1"/>
    <col min="12" max="12" width="19.5" customWidth="1"/>
    <col min="13" max="13" width="14.5" customWidth="1"/>
  </cols>
  <sheetData>
    <row r="1" spans="1:13" ht="25.5" customHeight="1">
      <c r="A1" s="9" t="s">
        <v>11</v>
      </c>
      <c r="B1" s="7" t="s">
        <v>10</v>
      </c>
      <c r="C1" s="7" t="s">
        <v>9</v>
      </c>
      <c r="D1" s="7" t="s">
        <v>3</v>
      </c>
      <c r="E1" s="7" t="s">
        <v>4</v>
      </c>
      <c r="F1" s="7" t="s">
        <v>7</v>
      </c>
      <c r="G1" s="7" t="s">
        <v>8</v>
      </c>
      <c r="H1" s="7" t="s">
        <v>18</v>
      </c>
      <c r="I1" s="7" t="s">
        <v>13</v>
      </c>
      <c r="J1" s="7" t="s">
        <v>16</v>
      </c>
    </row>
    <row r="2" spans="1:13">
      <c r="A2" s="5">
        <v>40190</v>
      </c>
      <c r="B2" s="1" t="s">
        <v>0</v>
      </c>
      <c r="C2" s="2">
        <v>3</v>
      </c>
      <c r="D2" s="3">
        <v>185</v>
      </c>
      <c r="E2" s="2" t="s">
        <v>5</v>
      </c>
      <c r="F2" s="2" t="b">
        <v>0</v>
      </c>
      <c r="G2" s="8">
        <v>2250000</v>
      </c>
      <c r="H2" s="10">
        <f t="shared" ref="H2:H36" si="0">G2/D2</f>
        <v>12162.162162162162</v>
      </c>
      <c r="I2" s="10">
        <f ca="1">(RAND()*(1.1-0.9)+0.9)*G2</f>
        <v>2325682.1650830582</v>
      </c>
      <c r="J2" s="11" t="str">
        <f>IF(H2=$M$13,"相当",IF(H2&gt;$M$13,"偏高","偏低"))</f>
        <v>偏低</v>
      </c>
    </row>
    <row r="3" spans="1:13">
      <c r="A3" s="5">
        <v>40192</v>
      </c>
      <c r="B3" s="4" t="s">
        <v>1</v>
      </c>
      <c r="C3" s="2">
        <v>3</v>
      </c>
      <c r="D3" s="3">
        <v>200</v>
      </c>
      <c r="E3" s="2" t="s">
        <v>6</v>
      </c>
      <c r="F3" s="2" t="b">
        <v>1</v>
      </c>
      <c r="G3" s="8">
        <v>3215000</v>
      </c>
      <c r="H3" s="10">
        <f t="shared" si="0"/>
        <v>16075</v>
      </c>
      <c r="I3" s="10">
        <f ca="1">(RAND()*(1.1-0.9)+0.9)*G3</f>
        <v>3378623.0357143646</v>
      </c>
      <c r="J3" s="11" t="str">
        <f>IF(H3=$M$13,"相当",IF(H3&gt;$M$13,"偏高","偏低"))</f>
        <v>偏低</v>
      </c>
    </row>
    <row r="4" spans="1:13">
      <c r="A4" s="5">
        <v>40194</v>
      </c>
      <c r="B4" s="1" t="s">
        <v>2</v>
      </c>
      <c r="C4" s="2">
        <v>2</v>
      </c>
      <c r="D4" s="3">
        <v>144</v>
      </c>
      <c r="E4" s="2" t="s">
        <v>5</v>
      </c>
      <c r="F4" s="2" t="b">
        <v>0</v>
      </c>
      <c r="G4" s="8">
        <v>2315000</v>
      </c>
      <c r="H4" s="10">
        <f t="shared" si="0"/>
        <v>16076.388888888889</v>
      </c>
      <c r="I4" s="10">
        <f ca="1">(RAND()*(1.1-0.9)+0.9)*G4</f>
        <v>2389546.1054275525</v>
      </c>
      <c r="J4" s="11" t="str">
        <f>IF(H4=$M$13,"相当",IF(H4&gt;$M$13,"偏高","偏低"))</f>
        <v>偏低</v>
      </c>
    </row>
    <row r="5" spans="1:13">
      <c r="A5" s="5">
        <v>40198</v>
      </c>
      <c r="B5" s="1" t="s">
        <v>2</v>
      </c>
      <c r="C5" s="2">
        <v>4</v>
      </c>
      <c r="D5" s="3">
        <v>279</v>
      </c>
      <c r="E5" s="2" t="s">
        <v>6</v>
      </c>
      <c r="F5" s="2" t="b">
        <v>0</v>
      </c>
      <c r="G5" s="8">
        <v>4379000</v>
      </c>
      <c r="H5" s="10">
        <f t="shared" si="0"/>
        <v>15695.340501792114</v>
      </c>
      <c r="I5" s="10">
        <f ca="1">(RAND()*(1.1-0.9)+0.9)*G5</f>
        <v>4711287.4221374067</v>
      </c>
      <c r="J5" s="11" t="str">
        <f>IF(H5=$M$13,"相当",IF(H5&gt;$M$13,"偏高","偏低"))</f>
        <v>偏低</v>
      </c>
    </row>
    <row r="6" spans="1:13">
      <c r="A6" s="5">
        <v>40208</v>
      </c>
      <c r="B6" s="1" t="s">
        <v>2</v>
      </c>
      <c r="C6" s="2">
        <v>4</v>
      </c>
      <c r="D6" s="3">
        <v>295</v>
      </c>
      <c r="E6" s="2" t="s">
        <v>6</v>
      </c>
      <c r="F6" s="2" t="b">
        <v>1</v>
      </c>
      <c r="G6" s="8">
        <v>5248500</v>
      </c>
      <c r="H6" s="10">
        <f t="shared" si="0"/>
        <v>17791.525423728814</v>
      </c>
      <c r="I6" s="10">
        <f ca="1">(RAND()*(1.1-0.9)+0.9)*G6</f>
        <v>5463685.5355506791</v>
      </c>
      <c r="J6" s="11" t="str">
        <f>IF(H6=$M$13,"相当",IF(H6&gt;$M$13,"偏高","偏低"))</f>
        <v>偏低</v>
      </c>
    </row>
    <row r="7" spans="1:13">
      <c r="A7" s="5">
        <v>40210</v>
      </c>
      <c r="B7" s="1" t="s">
        <v>2</v>
      </c>
      <c r="C7" s="2">
        <v>4</v>
      </c>
      <c r="D7" s="3">
        <v>202</v>
      </c>
      <c r="E7" s="2" t="s">
        <v>6</v>
      </c>
      <c r="F7" s="2" t="b">
        <v>0</v>
      </c>
      <c r="G7" s="8">
        <v>3297500</v>
      </c>
      <c r="H7" s="10">
        <f t="shared" si="0"/>
        <v>16324.257425742575</v>
      </c>
      <c r="I7" s="10">
        <f ca="1">(RAND()*(1.1-0.9)+0.9)*G7</f>
        <v>3035726.9503299259</v>
      </c>
      <c r="J7" s="11" t="str">
        <f>IF(H7=$M$13,"相当",IF(H7&gt;$M$13,"偏高","偏低"))</f>
        <v>偏低</v>
      </c>
    </row>
    <row r="8" spans="1:13">
      <c r="A8" s="5">
        <v>40214</v>
      </c>
      <c r="B8" s="1" t="s">
        <v>0</v>
      </c>
      <c r="C8" s="2">
        <v>4</v>
      </c>
      <c r="D8" s="3">
        <v>161</v>
      </c>
      <c r="E8" s="2" t="s">
        <v>5</v>
      </c>
      <c r="F8" s="2" t="b">
        <v>0</v>
      </c>
      <c r="G8" s="8">
        <v>2259900</v>
      </c>
      <c r="H8" s="10">
        <f t="shared" si="0"/>
        <v>14036.645962732919</v>
      </c>
      <c r="I8" s="10">
        <f ca="1">(RAND()*(1.1-0.9)+0.9)*G8</f>
        <v>2252115.6377463997</v>
      </c>
      <c r="J8" s="11" t="str">
        <f>IF(H8=$M$13,"相当",IF(H8&gt;$M$13,"偏高","偏低"))</f>
        <v>偏低</v>
      </c>
    </row>
    <row r="9" spans="1:13">
      <c r="A9" s="5">
        <v>40218</v>
      </c>
      <c r="B9" s="1" t="s">
        <v>2</v>
      </c>
      <c r="C9" s="2">
        <v>4</v>
      </c>
      <c r="D9" s="3">
        <v>260</v>
      </c>
      <c r="E9" s="2" t="s">
        <v>5</v>
      </c>
      <c r="F9" s="2" t="b">
        <v>1</v>
      </c>
      <c r="G9" s="8">
        <v>4325000</v>
      </c>
      <c r="H9" s="10">
        <f t="shared" si="0"/>
        <v>16634.615384615383</v>
      </c>
      <c r="I9" s="10">
        <f ca="1">(RAND()*(1.1-0.9)+0.9)*G9</f>
        <v>4413668.7414217182</v>
      </c>
      <c r="J9" s="11" t="str">
        <f>IF(H9=$M$13,"相当",IF(H9&gt;$M$13,"偏高","偏低"))</f>
        <v>偏低</v>
      </c>
      <c r="K9" s="20" t="s">
        <v>14</v>
      </c>
      <c r="L9" s="12"/>
      <c r="M9" s="13">
        <f>COUNTIF(F2:F55,TRUE)/COUNTIF(F2:F55,FALSE)</f>
        <v>0.54285714285714282</v>
      </c>
    </row>
    <row r="10" spans="1:13">
      <c r="A10" s="5">
        <v>40220</v>
      </c>
      <c r="B10" s="4" t="s">
        <v>2</v>
      </c>
      <c r="C10" s="2">
        <v>4</v>
      </c>
      <c r="D10" s="3">
        <v>205</v>
      </c>
      <c r="E10" s="2" t="s">
        <v>6</v>
      </c>
      <c r="F10" s="2" t="b">
        <v>1</v>
      </c>
      <c r="G10" s="8">
        <v>3208750</v>
      </c>
      <c r="H10" s="10">
        <f t="shared" si="0"/>
        <v>15652.439024390244</v>
      </c>
      <c r="I10" s="10">
        <f ca="1">(RAND()*(1.1-0.9)+0.9)*G10</f>
        <v>3127099.7367703631</v>
      </c>
      <c r="J10" s="11" t="str">
        <f>IF(H10=$M$13,"相当",IF(H10&gt;$M$13,"偏高","偏低"))</f>
        <v>偏低</v>
      </c>
      <c r="K10" s="21" t="s">
        <v>20</v>
      </c>
      <c r="L10" s="14" t="s">
        <v>12</v>
      </c>
      <c r="M10" s="19">
        <f>AVERAGEIF(B2:B55,L10,H2:H55)</f>
        <v>19548.457113834538</v>
      </c>
    </row>
    <row r="11" spans="1:13">
      <c r="A11" s="5">
        <v>40220</v>
      </c>
      <c r="B11" s="4" t="s">
        <v>2</v>
      </c>
      <c r="C11" s="2">
        <v>4</v>
      </c>
      <c r="D11" s="3">
        <v>177</v>
      </c>
      <c r="E11" s="2" t="s">
        <v>5</v>
      </c>
      <c r="F11" s="2" t="b">
        <v>0</v>
      </c>
      <c r="G11" s="8">
        <v>3227500</v>
      </c>
      <c r="H11" s="10">
        <f t="shared" si="0"/>
        <v>18234.463276836159</v>
      </c>
      <c r="I11" s="10">
        <f ca="1">(RAND()*(1.1-0.9)+0.9)*G11</f>
        <v>3097259.1388155082</v>
      </c>
      <c r="J11" s="11" t="str">
        <f>IF(H11=$M$13,"相当",IF(H11&gt;$M$13,"偏高","偏低"))</f>
        <v>偏低</v>
      </c>
      <c r="K11" s="21"/>
      <c r="L11" s="15" t="s">
        <v>1</v>
      </c>
      <c r="M11" s="19">
        <f>AVERAGEIF(B3:B56,L11,H3:H56)</f>
        <v>21359.60930616457</v>
      </c>
    </row>
    <row r="12" spans="1:13">
      <c r="A12" s="5">
        <v>40220</v>
      </c>
      <c r="B12" s="1" t="s">
        <v>0</v>
      </c>
      <c r="C12" s="2">
        <v>3</v>
      </c>
      <c r="D12" s="3">
        <v>197</v>
      </c>
      <c r="E12" s="2" t="s">
        <v>5</v>
      </c>
      <c r="F12" s="2" t="b">
        <v>0</v>
      </c>
      <c r="G12" s="8">
        <v>3259900</v>
      </c>
      <c r="H12" s="10">
        <f t="shared" si="0"/>
        <v>16547.715736040609</v>
      </c>
      <c r="I12" s="10">
        <f ca="1">(RAND()*(1.1-0.9)+0.9)*G12</f>
        <v>3531005.497251851</v>
      </c>
      <c r="J12" s="11" t="str">
        <f>IF(H12=$M$13,"相当",IF(H12&gt;$M$13,"偏高","偏低"))</f>
        <v>偏低</v>
      </c>
      <c r="K12" s="21"/>
      <c r="L12" s="14" t="s">
        <v>2</v>
      </c>
      <c r="M12" s="19">
        <f>AVERAGEIF(B4:B57,L12,H4:H57)</f>
        <v>17867.663599470714</v>
      </c>
    </row>
    <row r="13" spans="1:13">
      <c r="A13" s="5">
        <v>40223</v>
      </c>
      <c r="B13" s="1" t="s">
        <v>0</v>
      </c>
      <c r="C13" s="2">
        <v>2</v>
      </c>
      <c r="D13" s="3">
        <v>208</v>
      </c>
      <c r="E13" s="2" t="s">
        <v>6</v>
      </c>
      <c r="F13" s="2" t="b">
        <v>1</v>
      </c>
      <c r="G13" s="8">
        <v>4405000</v>
      </c>
      <c r="H13" s="10">
        <f t="shared" si="0"/>
        <v>21177.884615384617</v>
      </c>
      <c r="I13" s="10">
        <f ca="1">(RAND()*(1.1-0.9)+0.9)*G13</f>
        <v>4751486.1574651785</v>
      </c>
      <c r="J13" s="11" t="str">
        <f>IF(H13=$M$13,"相当",IF(H13&gt;$M$13,"偏高","偏低"))</f>
        <v>偏高</v>
      </c>
      <c r="K13" s="20" t="s">
        <v>15</v>
      </c>
      <c r="L13" s="12"/>
      <c r="M13" s="13">
        <f>SUM(price)/SUM(area)</f>
        <v>19464.560647407547</v>
      </c>
    </row>
    <row r="14" spans="1:13">
      <c r="A14" s="5">
        <v>40224</v>
      </c>
      <c r="B14" s="1" t="s">
        <v>2</v>
      </c>
      <c r="C14" s="2">
        <v>2</v>
      </c>
      <c r="D14" s="3">
        <v>197</v>
      </c>
      <c r="E14" s="2" t="s">
        <v>5</v>
      </c>
      <c r="F14" s="2" t="b">
        <v>0</v>
      </c>
      <c r="G14" s="8">
        <v>4236900</v>
      </c>
      <c r="H14" s="10">
        <f t="shared" si="0"/>
        <v>21507.10659898477</v>
      </c>
      <c r="I14" s="10">
        <f ca="1">(RAND()*(1.1-0.9)+0.9)*G14</f>
        <v>3872536.2946438007</v>
      </c>
      <c r="J14" s="11" t="str">
        <f>IF(H14=$M$13,"相当",IF(H14&gt;$M$13,"偏高","偏低"))</f>
        <v>偏高</v>
      </c>
      <c r="K14" s="20" t="s">
        <v>17</v>
      </c>
      <c r="L14" s="16" t="s">
        <v>21</v>
      </c>
      <c r="M14" s="13">
        <f ca="1">SUMIF(A2:A55,A10,I2:I55)</f>
        <v>9755364.3728377223</v>
      </c>
    </row>
    <row r="15" spans="1:13">
      <c r="A15" s="5">
        <v>40224</v>
      </c>
      <c r="B15" s="1" t="s">
        <v>2</v>
      </c>
      <c r="C15" s="2">
        <v>3</v>
      </c>
      <c r="D15" s="3">
        <v>148</v>
      </c>
      <c r="E15" s="2" t="s">
        <v>5</v>
      </c>
      <c r="F15" s="2" t="b">
        <v>0</v>
      </c>
      <c r="G15" s="8">
        <v>3240000</v>
      </c>
      <c r="H15" s="10">
        <f t="shared" si="0"/>
        <v>21891.891891891893</v>
      </c>
      <c r="I15" s="10">
        <f ca="1">(RAND()*(1.1-0.9)+0.9)*G15</f>
        <v>3233886.3029808942</v>
      </c>
      <c r="J15" s="11" t="str">
        <f>IF(H15=$M$13,"相当",IF(H15&gt;$M$13,"偏高","偏低"))</f>
        <v>偏高</v>
      </c>
      <c r="K15" s="20"/>
      <c r="L15" s="13" t="s">
        <v>22</v>
      </c>
      <c r="M15" s="13">
        <f>SUMIF(A3:A56,A55,K8:K127)</f>
        <v>0</v>
      </c>
    </row>
    <row r="16" spans="1:13">
      <c r="A16" s="5">
        <v>40226</v>
      </c>
      <c r="B16" s="1" t="s">
        <v>2</v>
      </c>
      <c r="C16" s="2">
        <v>4</v>
      </c>
      <c r="D16" s="3">
        <v>202</v>
      </c>
      <c r="E16" s="2" t="s">
        <v>6</v>
      </c>
      <c r="F16" s="2" t="b">
        <v>0</v>
      </c>
      <c r="G16" s="8">
        <v>3304900</v>
      </c>
      <c r="H16" s="10">
        <f t="shared" si="0"/>
        <v>16360.891089108911</v>
      </c>
      <c r="I16" s="10">
        <f ca="1">(RAND()*(1.1-0.9)+0.9)*G16</f>
        <v>3256387.9795547426</v>
      </c>
      <c r="J16" s="11" t="str">
        <f>IF(H16=$M$13,"相当",IF(H16&gt;$M$13,"偏高","偏低"))</f>
        <v>偏低</v>
      </c>
      <c r="K16" s="20"/>
      <c r="L16" s="13" t="s">
        <v>23</v>
      </c>
      <c r="M16" s="13">
        <f>NETWORKDAYS(A10,A55)</f>
        <v>97</v>
      </c>
    </row>
    <row r="17" spans="1:13">
      <c r="A17" s="5">
        <v>40230</v>
      </c>
      <c r="B17" s="1" t="s">
        <v>0</v>
      </c>
      <c r="C17" s="2">
        <v>4</v>
      </c>
      <c r="D17" s="3">
        <v>161</v>
      </c>
      <c r="E17" s="2" t="s">
        <v>6</v>
      </c>
      <c r="F17" s="2" t="b">
        <v>1</v>
      </c>
      <c r="G17" s="8">
        <v>3349900</v>
      </c>
      <c r="H17" s="10">
        <f t="shared" si="0"/>
        <v>20806.832298136647</v>
      </c>
      <c r="I17" s="10">
        <f ca="1">(RAND()*(1.1-0.9)+0.9)*G17</f>
        <v>3057635.1177105117</v>
      </c>
      <c r="J17" s="11" t="str">
        <f>IF(H17=$M$13,"相当",IF(H17&gt;$M$13,"偏高","偏低"))</f>
        <v>偏高</v>
      </c>
      <c r="K17" s="20" t="s">
        <v>19</v>
      </c>
      <c r="L17" s="13" t="s">
        <v>24</v>
      </c>
      <c r="M17" s="17">
        <f ca="1">MAX(I2:I55)</f>
        <v>6823673.39954165</v>
      </c>
    </row>
    <row r="18" spans="1:13">
      <c r="A18" s="5">
        <v>40238</v>
      </c>
      <c r="B18" s="1" t="s">
        <v>1</v>
      </c>
      <c r="C18" s="2">
        <v>4</v>
      </c>
      <c r="D18" s="3">
        <v>260</v>
      </c>
      <c r="E18" s="2" t="s">
        <v>6</v>
      </c>
      <c r="F18" s="2" t="b">
        <v>1</v>
      </c>
      <c r="G18" s="8">
        <v>4249000</v>
      </c>
      <c r="H18" s="10">
        <f t="shared" si="0"/>
        <v>16342.307692307691</v>
      </c>
      <c r="I18" s="10">
        <f ca="1">(RAND()*(1.1-0.9)+0.9)*G18</f>
        <v>4478467.7884666277</v>
      </c>
      <c r="J18" s="11" t="str">
        <f>IF(H18=$M$13,"相当",IF(H18&gt;$M$13,"偏高","偏低"))</f>
        <v>偏低</v>
      </c>
      <c r="K18" s="20"/>
      <c r="L18" s="18" t="s">
        <v>25</v>
      </c>
      <c r="M18" s="19">
        <f>MIN(price)</f>
        <v>1325000</v>
      </c>
    </row>
    <row r="19" spans="1:13">
      <c r="A19" s="5">
        <v>40241</v>
      </c>
      <c r="B19" s="1" t="s">
        <v>1</v>
      </c>
      <c r="C19" s="2">
        <v>4</v>
      </c>
      <c r="D19" s="3">
        <v>205</v>
      </c>
      <c r="E19" s="2" t="s">
        <v>6</v>
      </c>
      <c r="F19" s="2" t="b">
        <v>0</v>
      </c>
      <c r="G19" s="8">
        <v>3729500</v>
      </c>
      <c r="H19" s="10">
        <f t="shared" si="0"/>
        <v>18192.682926829268</v>
      </c>
      <c r="I19" s="10">
        <f ca="1">(RAND()*(1.1-0.9)+0.9)*G19</f>
        <v>3427004.8684938587</v>
      </c>
      <c r="J19" s="11" t="str">
        <f>IF(H19=$M$13,"相当",IF(H19&gt;$M$13,"偏高","偏低"))</f>
        <v>偏低</v>
      </c>
    </row>
    <row r="20" spans="1:13">
      <c r="A20" s="5">
        <v>40243</v>
      </c>
      <c r="B20" s="4" t="s">
        <v>0</v>
      </c>
      <c r="C20" s="2">
        <v>3</v>
      </c>
      <c r="D20" s="3">
        <v>177</v>
      </c>
      <c r="E20" s="2" t="s">
        <v>5</v>
      </c>
      <c r="F20" s="2" t="b">
        <v>0</v>
      </c>
      <c r="G20" s="8">
        <v>2359900</v>
      </c>
      <c r="H20" s="10">
        <f t="shared" si="0"/>
        <v>13332.768361581921</v>
      </c>
      <c r="I20" s="10">
        <f ca="1">(RAND()*(1.1-0.9)+0.9)*G20</f>
        <v>2150199.9712129775</v>
      </c>
      <c r="J20" s="11" t="str">
        <f>IF(H20=$M$13,"相当",IF(H20&gt;$M$13,"偏高","偏低"))</f>
        <v>偏低</v>
      </c>
    </row>
    <row r="21" spans="1:13">
      <c r="A21" s="5">
        <v>40248</v>
      </c>
      <c r="B21" s="1" t="s">
        <v>1</v>
      </c>
      <c r="C21" s="2">
        <v>3</v>
      </c>
      <c r="D21" s="3">
        <v>197</v>
      </c>
      <c r="E21" s="2" t="s">
        <v>6</v>
      </c>
      <c r="F21" s="2" t="b">
        <v>1</v>
      </c>
      <c r="G21" s="8">
        <v>3335000</v>
      </c>
      <c r="H21" s="10">
        <f t="shared" si="0"/>
        <v>16928.934010152283</v>
      </c>
      <c r="I21" s="10">
        <f ca="1">(RAND()*(1.1-0.9)+0.9)*G21</f>
        <v>3309240.6520666135</v>
      </c>
      <c r="J21" s="11" t="str">
        <f>IF(H21=$M$13,"相当",IF(H21&gt;$M$13,"偏高","偏低"))</f>
        <v>偏低</v>
      </c>
    </row>
    <row r="22" spans="1:13">
      <c r="A22" s="5">
        <v>40248</v>
      </c>
      <c r="B22" s="4" t="s">
        <v>2</v>
      </c>
      <c r="C22" s="2">
        <v>5</v>
      </c>
      <c r="D22" s="3">
        <v>185</v>
      </c>
      <c r="E22" s="2" t="s">
        <v>6</v>
      </c>
      <c r="F22" s="2" t="b">
        <v>1</v>
      </c>
      <c r="G22" s="8">
        <v>3360000</v>
      </c>
      <c r="H22" s="10">
        <f t="shared" si="0"/>
        <v>18162.162162162163</v>
      </c>
      <c r="I22" s="10">
        <f ca="1">(RAND()*(1.1-0.9)+0.9)*G22</f>
        <v>3477626.6449761274</v>
      </c>
      <c r="J22" s="11" t="str">
        <f>IF(H22=$M$13,"相当",IF(H22&gt;$M$13,"偏高","偏低"))</f>
        <v>偏低</v>
      </c>
      <c r="L22" s="11"/>
    </row>
    <row r="23" spans="1:13">
      <c r="A23" s="5">
        <v>40253</v>
      </c>
      <c r="B23" s="1" t="s">
        <v>0</v>
      </c>
      <c r="C23" s="2">
        <v>4</v>
      </c>
      <c r="D23" s="3">
        <v>138</v>
      </c>
      <c r="E23" s="2" t="s">
        <v>5</v>
      </c>
      <c r="F23" s="2" t="b">
        <v>1</v>
      </c>
      <c r="G23" s="8">
        <v>2349000</v>
      </c>
      <c r="H23" s="10">
        <f t="shared" si="0"/>
        <v>17021.739130434784</v>
      </c>
      <c r="I23" s="10">
        <f ca="1">(RAND()*(1.1-0.9)+0.9)*G23</f>
        <v>2458350.7018156955</v>
      </c>
      <c r="J23" s="11" t="str">
        <f>IF(H23=$M$13,"相当",IF(H23&gt;$M$13,"偏高","偏低"))</f>
        <v>偏低</v>
      </c>
    </row>
    <row r="24" spans="1:13">
      <c r="A24" s="5">
        <v>40255</v>
      </c>
      <c r="B24" s="1" t="s">
        <v>2</v>
      </c>
      <c r="C24" s="2">
        <v>3</v>
      </c>
      <c r="D24" s="3">
        <v>148</v>
      </c>
      <c r="E24" s="2" t="s">
        <v>5</v>
      </c>
      <c r="F24" s="2" t="b">
        <v>0</v>
      </c>
      <c r="G24" s="8">
        <v>4249000</v>
      </c>
      <c r="H24" s="10">
        <f t="shared" si="0"/>
        <v>28709.45945945946</v>
      </c>
      <c r="I24" s="10">
        <f ca="1">(RAND()*(1.1-0.9)+0.9)*G24</f>
        <v>4340219.7357745124</v>
      </c>
      <c r="J24" s="11" t="str">
        <f>IF(H24=$M$13,"相当",IF(H24&gt;$M$13,"偏高","偏低"))</f>
        <v>偏高</v>
      </c>
    </row>
    <row r="25" spans="1:13">
      <c r="A25" s="5">
        <v>40257</v>
      </c>
      <c r="B25" s="1" t="s">
        <v>1</v>
      </c>
      <c r="C25" s="2">
        <v>4</v>
      </c>
      <c r="D25" s="3">
        <v>218</v>
      </c>
      <c r="E25" s="2" t="s">
        <v>6</v>
      </c>
      <c r="F25" s="2" t="b">
        <v>0</v>
      </c>
      <c r="G25" s="8">
        <v>5309950</v>
      </c>
      <c r="H25" s="10">
        <f t="shared" si="0"/>
        <v>24357.568807339449</v>
      </c>
      <c r="I25" s="10">
        <f ca="1">(RAND()*(1.1-0.9)+0.9)*G25</f>
        <v>5828859.705986497</v>
      </c>
      <c r="J25" s="11" t="str">
        <f>IF(H25=$M$13,"相当",IF(H25&gt;$M$13,"偏高","偏低"))</f>
        <v>偏高</v>
      </c>
    </row>
    <row r="26" spans="1:13">
      <c r="A26" s="5">
        <v>40264</v>
      </c>
      <c r="B26" s="1" t="s">
        <v>1</v>
      </c>
      <c r="C26" s="2">
        <v>3</v>
      </c>
      <c r="D26" s="3">
        <v>213</v>
      </c>
      <c r="E26" s="2" t="s">
        <v>6</v>
      </c>
      <c r="F26" s="2" t="b">
        <v>0</v>
      </c>
      <c r="G26" s="8">
        <v>5325000</v>
      </c>
      <c r="H26" s="10">
        <f t="shared" si="0"/>
        <v>25000</v>
      </c>
      <c r="I26" s="10">
        <f ca="1">(RAND()*(1.1-0.9)+0.9)*G26</f>
        <v>5149406.7726411605</v>
      </c>
      <c r="J26" s="11" t="str">
        <f>IF(H26=$M$13,"相当",IF(H26&gt;$M$13,"偏高","偏低"))</f>
        <v>偏高</v>
      </c>
    </row>
    <row r="27" spans="1:13">
      <c r="A27" s="5">
        <v>40273</v>
      </c>
      <c r="B27" s="1" t="s">
        <v>1</v>
      </c>
      <c r="C27" s="2">
        <v>2</v>
      </c>
      <c r="D27" s="3">
        <v>180</v>
      </c>
      <c r="E27" s="2" t="s">
        <v>6</v>
      </c>
      <c r="F27" s="2" t="b">
        <v>0</v>
      </c>
      <c r="G27" s="8">
        <v>4285000</v>
      </c>
      <c r="H27" s="10">
        <f t="shared" si="0"/>
        <v>23805.555555555555</v>
      </c>
      <c r="I27" s="10">
        <f ca="1">(RAND()*(1.1-0.9)+0.9)*G27</f>
        <v>4408974.3479054719</v>
      </c>
      <c r="J27" s="11" t="str">
        <f>IF(H27=$M$13,"相当",IF(H27&gt;$M$13,"偏高","偏低"))</f>
        <v>偏高</v>
      </c>
    </row>
    <row r="28" spans="1:13">
      <c r="A28" s="5">
        <v>40274</v>
      </c>
      <c r="B28" s="1" t="s">
        <v>1</v>
      </c>
      <c r="C28" s="2">
        <v>4</v>
      </c>
      <c r="D28" s="3">
        <v>190</v>
      </c>
      <c r="E28" s="2" t="s">
        <v>6</v>
      </c>
      <c r="F28" s="2" t="b">
        <v>1</v>
      </c>
      <c r="G28" s="8">
        <v>6375000</v>
      </c>
      <c r="H28" s="10">
        <f t="shared" si="0"/>
        <v>33552.631578947367</v>
      </c>
      <c r="I28" s="10">
        <f ca="1">(RAND()*(1.1-0.9)+0.9)*G28</f>
        <v>6823673.39954165</v>
      </c>
      <c r="J28" s="11" t="str">
        <f>IF(H28=$M$13,"相当",IF(H28&gt;$M$13,"偏高","偏低"))</f>
        <v>偏高</v>
      </c>
    </row>
    <row r="29" spans="1:13">
      <c r="A29" s="5">
        <v>40277</v>
      </c>
      <c r="B29" s="1" t="s">
        <v>0</v>
      </c>
      <c r="C29" s="2">
        <v>4</v>
      </c>
      <c r="D29" s="3">
        <v>171</v>
      </c>
      <c r="E29" s="2" t="s">
        <v>5</v>
      </c>
      <c r="F29" s="2" t="b">
        <v>0</v>
      </c>
      <c r="G29" s="8">
        <v>4369900</v>
      </c>
      <c r="H29" s="10">
        <f t="shared" si="0"/>
        <v>25554.970760233919</v>
      </c>
      <c r="I29" s="10">
        <f ca="1">(RAND()*(1.1-0.9)+0.9)*G29</f>
        <v>4679450.1249273792</v>
      </c>
      <c r="J29" s="11" t="str">
        <f>IF(H29=$M$13,"相当",IF(H29&gt;$M$13,"偏高","偏低"))</f>
        <v>偏高</v>
      </c>
    </row>
    <row r="30" spans="1:13">
      <c r="A30" s="5">
        <v>40278</v>
      </c>
      <c r="B30" s="1" t="s">
        <v>0</v>
      </c>
      <c r="C30" s="2">
        <v>3</v>
      </c>
      <c r="D30" s="3">
        <v>186</v>
      </c>
      <c r="E30" s="2" t="s">
        <v>5</v>
      </c>
      <c r="F30" s="2" t="b">
        <v>0</v>
      </c>
      <c r="G30" s="8">
        <v>4214500</v>
      </c>
      <c r="H30" s="10">
        <f t="shared" si="0"/>
        <v>22658.602150537634</v>
      </c>
      <c r="I30" s="10">
        <f ca="1">(RAND()*(1.1-0.9)+0.9)*G30</f>
        <v>4604390.3102979502</v>
      </c>
      <c r="J30" s="11" t="str">
        <f>IF(H30=$M$13,"相当",IF(H30&gt;$M$13,"偏高","偏低"))</f>
        <v>偏高</v>
      </c>
    </row>
    <row r="31" spans="1:13">
      <c r="A31" s="5">
        <v>40278</v>
      </c>
      <c r="B31" s="1" t="s">
        <v>2</v>
      </c>
      <c r="C31" s="2">
        <v>3</v>
      </c>
      <c r="D31" s="3">
        <v>196</v>
      </c>
      <c r="E31" s="2" t="s">
        <v>6</v>
      </c>
      <c r="F31" s="2" t="b">
        <v>0</v>
      </c>
      <c r="G31" s="8">
        <v>3289000</v>
      </c>
      <c r="H31" s="10">
        <f t="shared" si="0"/>
        <v>16780.612244897959</v>
      </c>
      <c r="I31" s="10">
        <f ca="1">(RAND()*(1.1-0.9)+0.9)*G31</f>
        <v>3024259.8956004297</v>
      </c>
      <c r="J31" s="11" t="str">
        <f>IF(H31=$M$13,"相当",IF(H31&gt;$M$13,"偏高","偏低"))</f>
        <v>偏低</v>
      </c>
    </row>
    <row r="32" spans="1:13">
      <c r="A32" s="5">
        <v>40286</v>
      </c>
      <c r="B32" s="1" t="s">
        <v>1</v>
      </c>
      <c r="C32" s="2">
        <v>2</v>
      </c>
      <c r="D32" s="3">
        <v>245</v>
      </c>
      <c r="E32" s="2" t="s">
        <v>6</v>
      </c>
      <c r="F32" s="2" t="b">
        <v>1</v>
      </c>
      <c r="G32" s="8">
        <v>5273500</v>
      </c>
      <c r="H32" s="10">
        <f t="shared" si="0"/>
        <v>21524.489795918369</v>
      </c>
      <c r="I32" s="10">
        <f ca="1">(RAND()*(1.1-0.9)+0.9)*G32</f>
        <v>5221521.5923391609</v>
      </c>
      <c r="J32" s="11" t="str">
        <f>IF(H32=$M$13,"相当",IF(H32&gt;$M$13,"偏高","偏低"))</f>
        <v>偏高</v>
      </c>
    </row>
    <row r="33" spans="1:10">
      <c r="A33" s="5">
        <v>40287</v>
      </c>
      <c r="B33" s="1" t="s">
        <v>1</v>
      </c>
      <c r="C33" s="2">
        <v>3</v>
      </c>
      <c r="D33" s="3">
        <v>161</v>
      </c>
      <c r="E33" s="2" t="s">
        <v>6</v>
      </c>
      <c r="F33" s="2" t="b">
        <v>0</v>
      </c>
      <c r="G33" s="8">
        <v>4242500</v>
      </c>
      <c r="H33" s="10">
        <f t="shared" si="0"/>
        <v>26350.931677018634</v>
      </c>
      <c r="I33" s="10">
        <f ca="1">(RAND()*(1.1-0.9)+0.9)*G33</f>
        <v>4615876.9223114746</v>
      </c>
      <c r="J33" s="11" t="str">
        <f>IF(H33=$M$13,"相当",IF(H33&gt;$M$13,"偏高","偏低"))</f>
        <v>偏高</v>
      </c>
    </row>
    <row r="34" spans="1:10">
      <c r="A34" s="5">
        <v>40288</v>
      </c>
      <c r="B34" s="1" t="s">
        <v>0</v>
      </c>
      <c r="C34" s="2">
        <v>3</v>
      </c>
      <c r="D34" s="3">
        <v>260</v>
      </c>
      <c r="E34" s="2" t="s">
        <v>5</v>
      </c>
      <c r="F34" s="2" t="b">
        <v>0</v>
      </c>
      <c r="G34" s="8">
        <v>4379000</v>
      </c>
      <c r="H34" s="10">
        <f t="shared" si="0"/>
        <v>16842.307692307691</v>
      </c>
      <c r="I34" s="10">
        <f ca="1">(RAND()*(1.1-0.9)+0.9)*G34</f>
        <v>4297323.3896253798</v>
      </c>
      <c r="J34" s="11" t="str">
        <f>IF(H34=$M$13,"相当",IF(H34&gt;$M$13,"偏高","偏低"))</f>
        <v>偏低</v>
      </c>
    </row>
    <row r="35" spans="1:10">
      <c r="A35" s="5">
        <v>40290</v>
      </c>
      <c r="B35" s="1" t="s">
        <v>1</v>
      </c>
      <c r="C35" s="2">
        <v>3</v>
      </c>
      <c r="D35" s="3">
        <v>163</v>
      </c>
      <c r="E35" s="2" t="s">
        <v>6</v>
      </c>
      <c r="F35" s="2" t="b">
        <v>1</v>
      </c>
      <c r="G35" s="8">
        <v>3350000</v>
      </c>
      <c r="H35" s="10">
        <f t="shared" si="0"/>
        <v>20552.147239263802</v>
      </c>
      <c r="I35" s="10">
        <f ca="1">(RAND()*(1.1-0.9)+0.9)*G35</f>
        <v>3594169.7678450504</v>
      </c>
      <c r="J35" s="11" t="str">
        <f>IF(H35=$M$13,"相当",IF(H35&gt;$M$13,"偏高","偏低"))</f>
        <v>偏高</v>
      </c>
    </row>
    <row r="36" spans="1:10">
      <c r="A36" s="5">
        <v>40300</v>
      </c>
      <c r="B36" s="1" t="s">
        <v>1</v>
      </c>
      <c r="C36" s="2">
        <v>4</v>
      </c>
      <c r="D36" s="3">
        <v>189</v>
      </c>
      <c r="E36" s="2" t="s">
        <v>6</v>
      </c>
      <c r="F36" s="2" t="b">
        <v>0</v>
      </c>
      <c r="G36" s="8">
        <v>4354000</v>
      </c>
      <c r="H36" s="10">
        <f t="shared" si="0"/>
        <v>23037.037037037036</v>
      </c>
      <c r="I36" s="10">
        <f ca="1">(RAND()*(1.1-0.9)+0.9)*G36</f>
        <v>4677143.7181737442</v>
      </c>
      <c r="J36" s="11" t="str">
        <f>IF(H36=$M$13,"相当",IF(H36&gt;$M$13,"偏高","偏低"))</f>
        <v>偏高</v>
      </c>
    </row>
    <row r="37" spans="1:10">
      <c r="A37" s="5">
        <v>40304</v>
      </c>
      <c r="B37" s="1" t="s">
        <v>0</v>
      </c>
      <c r="C37" s="2">
        <v>5</v>
      </c>
      <c r="D37" s="3">
        <v>220</v>
      </c>
      <c r="E37" s="2" t="s">
        <v>6</v>
      </c>
      <c r="F37" s="2" t="b">
        <v>1</v>
      </c>
      <c r="G37" s="8">
        <v>4425900</v>
      </c>
      <c r="H37" s="10">
        <f t="shared" ref="H37" si="1">G37/D37</f>
        <v>20117.727272727272</v>
      </c>
      <c r="I37" s="10">
        <f ca="1">(RAND()*(1.1-0.9)+0.9)*G37</f>
        <v>4773938.7865543775</v>
      </c>
      <c r="J37" s="11" t="str">
        <f>IF(H37=$M$13,"相当",IF(H37&gt;$M$13,"偏高","偏低"))</f>
        <v>偏高</v>
      </c>
    </row>
    <row r="38" spans="1:10">
      <c r="A38" s="5">
        <v>40305</v>
      </c>
      <c r="B38" s="1" t="s">
        <v>2</v>
      </c>
      <c r="C38" s="2">
        <v>3</v>
      </c>
      <c r="D38" s="3">
        <v>285</v>
      </c>
      <c r="E38" s="2" t="s">
        <v>6</v>
      </c>
      <c r="F38" s="2" t="b">
        <v>0</v>
      </c>
      <c r="G38" s="8">
        <v>5204900</v>
      </c>
      <c r="H38" s="10">
        <f t="shared" ref="H38:H55" si="2">G38/D38</f>
        <v>18262.807017543859</v>
      </c>
      <c r="I38" s="10">
        <f ca="1">(RAND()*(1.1-0.9)+0.9)*G38</f>
        <v>5475705.2843925459</v>
      </c>
      <c r="J38" s="11" t="str">
        <f>IF(H38=$M$13,"相当",IF(H38&gt;$M$13,"偏高","偏低"))</f>
        <v>偏低</v>
      </c>
    </row>
    <row r="39" spans="1:10">
      <c r="A39" s="5">
        <v>40306</v>
      </c>
      <c r="B39" s="1" t="s">
        <v>1</v>
      </c>
      <c r="C39" s="2">
        <v>2</v>
      </c>
      <c r="D39" s="3">
        <v>158</v>
      </c>
      <c r="E39" s="2" t="s">
        <v>5</v>
      </c>
      <c r="F39" s="2" t="b">
        <v>0</v>
      </c>
      <c r="G39" s="8">
        <v>3239900</v>
      </c>
      <c r="H39" s="10">
        <f t="shared" si="2"/>
        <v>20505.696202531646</v>
      </c>
      <c r="I39" s="10">
        <f ca="1">(RAND()*(1.1-0.9)+0.9)*G39</f>
        <v>3396108.394945709</v>
      </c>
      <c r="J39" s="11" t="str">
        <f>IF(H39=$M$13,"相当",IF(H39&gt;$M$13,"偏高","偏低"))</f>
        <v>偏高</v>
      </c>
    </row>
    <row r="40" spans="1:10">
      <c r="A40" s="5">
        <v>40307</v>
      </c>
      <c r="B40" s="1" t="s">
        <v>2</v>
      </c>
      <c r="C40" s="2">
        <v>4</v>
      </c>
      <c r="D40" s="3">
        <v>151</v>
      </c>
      <c r="E40" s="2" t="s">
        <v>6</v>
      </c>
      <c r="F40" s="2" t="b">
        <v>0</v>
      </c>
      <c r="G40" s="8">
        <v>2269900</v>
      </c>
      <c r="H40" s="10">
        <f t="shared" si="2"/>
        <v>15032.450331125829</v>
      </c>
      <c r="I40" s="10">
        <f ca="1">(RAND()*(1.1-0.9)+0.9)*G40</f>
        <v>2492163.879107771</v>
      </c>
      <c r="J40" s="11" t="str">
        <f>IF(H40=$M$13,"相当",IF(H40&gt;$M$13,"偏高","偏低"))</f>
        <v>偏低</v>
      </c>
    </row>
    <row r="41" spans="1:10">
      <c r="A41" s="5">
        <v>40311</v>
      </c>
      <c r="B41" s="1" t="s">
        <v>2</v>
      </c>
      <c r="C41" s="2">
        <v>4</v>
      </c>
      <c r="D41" s="3">
        <v>144</v>
      </c>
      <c r="E41" s="2" t="s">
        <v>6</v>
      </c>
      <c r="F41" s="2" t="b">
        <v>0</v>
      </c>
      <c r="G41" s="8">
        <v>2338876</v>
      </c>
      <c r="H41" s="10">
        <f t="shared" si="2"/>
        <v>16242.194444444445</v>
      </c>
      <c r="I41" s="10">
        <f ca="1">(RAND()*(1.1-0.9)+0.9)*G41</f>
        <v>2370178.6013386715</v>
      </c>
      <c r="J41" s="11" t="str">
        <f>IF(H41=$M$13,"相当",IF(H41&gt;$M$13,"偏高","偏低"))</f>
        <v>偏低</v>
      </c>
    </row>
    <row r="42" spans="1:10">
      <c r="A42" s="5">
        <v>40315</v>
      </c>
      <c r="B42" s="1" t="s">
        <v>0</v>
      </c>
      <c r="C42" s="2">
        <v>3</v>
      </c>
      <c r="D42" s="3">
        <v>177</v>
      </c>
      <c r="E42" s="2" t="s">
        <v>5</v>
      </c>
      <c r="F42" s="2" t="b">
        <v>0</v>
      </c>
      <c r="G42" s="8">
        <v>3299000</v>
      </c>
      <c r="H42" s="10">
        <f t="shared" si="2"/>
        <v>18638.418079096045</v>
      </c>
      <c r="I42" s="10">
        <f ca="1">(RAND()*(1.1-0.9)+0.9)*G42</f>
        <v>3371517.8147242893</v>
      </c>
      <c r="J42" s="11" t="str">
        <f>IF(H42=$M$13,"相当",IF(H42&gt;$M$13,"偏高","偏低"))</f>
        <v>偏低</v>
      </c>
    </row>
    <row r="43" spans="1:10">
      <c r="A43" s="5">
        <v>40316</v>
      </c>
      <c r="B43" s="4" t="s">
        <v>1</v>
      </c>
      <c r="C43" s="2">
        <v>4</v>
      </c>
      <c r="D43" s="3">
        <v>219</v>
      </c>
      <c r="E43" s="2" t="s">
        <v>6</v>
      </c>
      <c r="F43" s="2" t="b">
        <v>0</v>
      </c>
      <c r="G43" s="8">
        <v>4229900</v>
      </c>
      <c r="H43" s="10">
        <f t="shared" si="2"/>
        <v>19314.611872146117</v>
      </c>
      <c r="I43" s="10">
        <f ca="1">(RAND()*(1.1-0.9)+0.9)*G43</f>
        <v>4515726.7863027584</v>
      </c>
      <c r="J43" s="11" t="str">
        <f>IF(H43=$M$13,"相当",IF(H43&gt;$M$13,"偏高","偏低"))</f>
        <v>偏低</v>
      </c>
    </row>
    <row r="44" spans="1:10">
      <c r="A44" s="5">
        <v>40322</v>
      </c>
      <c r="B44" s="1" t="s">
        <v>0</v>
      </c>
      <c r="C44" s="2">
        <v>3</v>
      </c>
      <c r="D44" s="3">
        <v>211</v>
      </c>
      <c r="E44" s="2" t="s">
        <v>5</v>
      </c>
      <c r="F44" s="2" t="b">
        <v>0</v>
      </c>
      <c r="G44" s="8">
        <v>3264900</v>
      </c>
      <c r="H44" s="10">
        <f t="shared" si="2"/>
        <v>15473.45971563981</v>
      </c>
      <c r="I44" s="10">
        <f ca="1">(RAND()*(1.1-0.9)+0.9)*G44</f>
        <v>3474228.3673190782</v>
      </c>
      <c r="J44" s="11" t="str">
        <f>IF(H44=$M$13,"相当",IF(H44&gt;$M$13,"偏高","偏低"))</f>
        <v>偏低</v>
      </c>
    </row>
    <row r="45" spans="1:10">
      <c r="A45" s="5">
        <v>40322</v>
      </c>
      <c r="B45" s="1" t="s">
        <v>1</v>
      </c>
      <c r="C45" s="2">
        <v>4</v>
      </c>
      <c r="D45" s="3">
        <v>194</v>
      </c>
      <c r="E45" s="2" t="s">
        <v>6</v>
      </c>
      <c r="F45" s="2" t="b">
        <v>0</v>
      </c>
      <c r="G45" s="8">
        <v>4364900</v>
      </c>
      <c r="H45" s="10">
        <f t="shared" si="2"/>
        <v>22499.484536082473</v>
      </c>
      <c r="I45" s="10">
        <f ca="1">(RAND()*(1.1-0.9)+0.9)*G45</f>
        <v>4667309.7681215471</v>
      </c>
      <c r="J45" s="11" t="str">
        <f>IF(H45=$M$13,"相当",IF(H45&gt;$M$13,"偏高","偏低"))</f>
        <v>偏高</v>
      </c>
    </row>
    <row r="46" spans="1:10">
      <c r="A46" s="5">
        <v>40324</v>
      </c>
      <c r="B46" s="4" t="s">
        <v>1</v>
      </c>
      <c r="C46" s="2">
        <v>4</v>
      </c>
      <c r="D46" s="3">
        <v>224</v>
      </c>
      <c r="E46" s="2" t="s">
        <v>6</v>
      </c>
      <c r="F46" s="2" t="b">
        <v>1</v>
      </c>
      <c r="G46" s="8">
        <v>5235910</v>
      </c>
      <c r="H46" s="10">
        <f t="shared" si="2"/>
        <v>23374.598214285714</v>
      </c>
      <c r="I46" s="10">
        <f ca="1">(RAND()*(1.1-0.9)+0.9)*G46</f>
        <v>5315106.4855240555</v>
      </c>
      <c r="J46" s="11" t="str">
        <f>IF(H46=$M$13,"相当",IF(H46&gt;$M$13,"偏高","偏低"))</f>
        <v>偏高</v>
      </c>
    </row>
    <row r="47" spans="1:10">
      <c r="A47" s="5">
        <v>40330</v>
      </c>
      <c r="B47" s="1" t="s">
        <v>2</v>
      </c>
      <c r="C47" s="2">
        <v>3</v>
      </c>
      <c r="D47" s="3">
        <v>151</v>
      </c>
      <c r="E47" s="2" t="s">
        <v>6</v>
      </c>
      <c r="F47" s="2" t="b">
        <v>1</v>
      </c>
      <c r="G47" s="8">
        <v>3205000</v>
      </c>
      <c r="H47" s="10">
        <f t="shared" si="2"/>
        <v>21225.165562913906</v>
      </c>
      <c r="I47" s="10">
        <f ca="1">(RAND()*(1.1-0.9)+0.9)*G47</f>
        <v>3349216.6527532316</v>
      </c>
      <c r="J47" s="11" t="str">
        <f>IF(H47=$M$13,"相当",IF(H47&gt;$M$13,"偏高","偏低"))</f>
        <v>偏高</v>
      </c>
    </row>
    <row r="48" spans="1:10">
      <c r="A48" s="5">
        <v>40331</v>
      </c>
      <c r="B48" s="1" t="s">
        <v>2</v>
      </c>
      <c r="C48" s="2">
        <v>4</v>
      </c>
      <c r="D48" s="3">
        <v>116</v>
      </c>
      <c r="E48" s="2" t="s">
        <v>6</v>
      </c>
      <c r="F48" s="2" t="b">
        <v>0</v>
      </c>
      <c r="G48" s="8">
        <v>1325000</v>
      </c>
      <c r="H48" s="10">
        <f t="shared" si="2"/>
        <v>11422.413793103447</v>
      </c>
      <c r="I48" s="10">
        <f ca="1">(RAND()*(1.1-0.9)+0.9)*G48</f>
        <v>1442827.3806056876</v>
      </c>
      <c r="J48" s="11" t="str">
        <f>IF(H48=$M$13,"相当",IF(H48&gt;$M$13,"偏高","偏低"))</f>
        <v>偏低</v>
      </c>
    </row>
    <row r="49" spans="1:10">
      <c r="A49" s="5">
        <v>40332</v>
      </c>
      <c r="B49" s="1" t="s">
        <v>0</v>
      </c>
      <c r="C49" s="2">
        <v>4</v>
      </c>
      <c r="D49" s="3">
        <v>178</v>
      </c>
      <c r="E49" s="2" t="s">
        <v>6</v>
      </c>
      <c r="F49" s="2" t="b">
        <v>0</v>
      </c>
      <c r="G49" s="8">
        <v>3398000</v>
      </c>
      <c r="H49" s="10">
        <f t="shared" si="2"/>
        <v>19089.887640449437</v>
      </c>
      <c r="I49" s="10">
        <f ca="1">(RAND()*(1.1-0.9)+0.9)*G49</f>
        <v>3168286.4535020366</v>
      </c>
      <c r="J49" s="11" t="str">
        <f>IF(H49=$M$13,"相当",IF(H49&gt;$M$13,"偏高","偏低"))</f>
        <v>偏低</v>
      </c>
    </row>
    <row r="50" spans="1:10">
      <c r="A50" s="5">
        <v>40334</v>
      </c>
      <c r="B50" s="1" t="s">
        <v>2</v>
      </c>
      <c r="C50" s="2">
        <v>4</v>
      </c>
      <c r="D50" s="3">
        <v>243</v>
      </c>
      <c r="E50" s="2" t="s">
        <v>6</v>
      </c>
      <c r="F50" s="2" t="b">
        <v>0</v>
      </c>
      <c r="G50" s="8">
        <v>4247500</v>
      </c>
      <c r="H50" s="10">
        <f t="shared" si="2"/>
        <v>17479.423868312759</v>
      </c>
      <c r="I50" s="10">
        <f ca="1">(RAND()*(1.1-0.9)+0.9)*G50</f>
        <v>4498056.262361628</v>
      </c>
      <c r="J50" s="11" t="str">
        <f>IF(H50=$M$13,"相当",IF(H50&gt;$M$13,"偏高","偏低"))</f>
        <v>偏低</v>
      </c>
    </row>
    <row r="51" spans="1:10">
      <c r="A51" s="5">
        <v>40343</v>
      </c>
      <c r="B51" s="1" t="s">
        <v>0</v>
      </c>
      <c r="C51" s="2">
        <v>8</v>
      </c>
      <c r="D51" s="3">
        <v>190</v>
      </c>
      <c r="E51" s="2" t="s">
        <v>6</v>
      </c>
      <c r="F51" s="2" t="b">
        <v>0</v>
      </c>
      <c r="G51" s="8">
        <v>5545000</v>
      </c>
      <c r="H51" s="10">
        <f t="shared" si="2"/>
        <v>29184.21052631579</v>
      </c>
      <c r="I51" s="10">
        <f ca="1">(RAND()*(1.1-0.9)+0.9)*G51</f>
        <v>5280943.501635897</v>
      </c>
      <c r="J51" s="11" t="str">
        <f>IF(H51=$M$13,"相当",IF(H51&gt;$M$13,"偏高","偏低"))</f>
        <v>偏高</v>
      </c>
    </row>
    <row r="52" spans="1:10">
      <c r="A52" s="5">
        <v>40346</v>
      </c>
      <c r="B52" s="1" t="s">
        <v>0</v>
      </c>
      <c r="C52" s="2">
        <v>5</v>
      </c>
      <c r="D52" s="3">
        <v>186</v>
      </c>
      <c r="E52" s="2" t="s">
        <v>5</v>
      </c>
      <c r="F52" s="2" t="b">
        <v>1</v>
      </c>
      <c r="G52" s="8">
        <v>6309900</v>
      </c>
      <c r="H52" s="10">
        <f t="shared" si="2"/>
        <v>33924.193548387098</v>
      </c>
      <c r="I52" s="10">
        <f ca="1">(RAND()*(1.1-0.9)+0.9)*G52</f>
        <v>6534139.4686179664</v>
      </c>
      <c r="J52" s="11" t="str">
        <f>IF(H52=$M$13,"相当",IF(H52&gt;$M$13,"偏高","偏低"))</f>
        <v>偏高</v>
      </c>
    </row>
    <row r="53" spans="1:10">
      <c r="A53" s="5">
        <v>40346</v>
      </c>
      <c r="B53" s="4" t="s">
        <v>1</v>
      </c>
      <c r="C53" s="2">
        <v>3</v>
      </c>
      <c r="D53" s="3">
        <v>232</v>
      </c>
      <c r="E53" s="2" t="s">
        <v>6</v>
      </c>
      <c r="F53" s="2" t="b">
        <v>0</v>
      </c>
      <c r="G53" s="8">
        <v>4365000</v>
      </c>
      <c r="H53" s="10">
        <f t="shared" si="2"/>
        <v>18814.655172413793</v>
      </c>
      <c r="I53" s="10">
        <f ca="1">(RAND()*(1.1-0.9)+0.9)*G53</f>
        <v>4015799.1535634743</v>
      </c>
      <c r="J53" s="11" t="str">
        <f>IF(H53=$M$13,"相当",IF(H53&gt;$M$13,"偏高","偏低"))</f>
        <v>偏低</v>
      </c>
    </row>
    <row r="54" spans="1:10">
      <c r="A54" s="5">
        <v>40350</v>
      </c>
      <c r="B54" s="1" t="s">
        <v>1</v>
      </c>
      <c r="C54" s="2">
        <v>4</v>
      </c>
      <c r="D54" s="3">
        <v>233</v>
      </c>
      <c r="E54" s="2" t="s">
        <v>5</v>
      </c>
      <c r="F54" s="2" t="b">
        <v>1</v>
      </c>
      <c r="G54" s="8">
        <v>3319000</v>
      </c>
      <c r="H54" s="10">
        <f t="shared" si="2"/>
        <v>14244.635193133046</v>
      </c>
      <c r="I54" s="10">
        <f ca="1">(RAND()*(1.1-0.9)+0.9)*G54</f>
        <v>3397043.4565034052</v>
      </c>
      <c r="J54" s="11" t="str">
        <f>IF(H54=$M$13,"相当",IF(H54&gt;$M$13,"偏高","偏低"))</f>
        <v>偏低</v>
      </c>
    </row>
    <row r="55" spans="1:10">
      <c r="A55" s="5">
        <v>40354</v>
      </c>
      <c r="B55" s="1" t="s">
        <v>0</v>
      </c>
      <c r="C55" s="2">
        <v>3</v>
      </c>
      <c r="D55" s="3">
        <v>212</v>
      </c>
      <c r="E55" s="2" t="s">
        <v>6</v>
      </c>
      <c r="F55" s="2" t="b">
        <v>1</v>
      </c>
      <c r="G55" s="8">
        <v>3339900</v>
      </c>
      <c r="H55" s="10">
        <f t="shared" si="2"/>
        <v>15754.245283018869</v>
      </c>
      <c r="I55" s="10">
        <f ca="1">(RAND()*(1.1-0.9)+0.9)*G55</f>
        <v>3395446.1475386908</v>
      </c>
      <c r="J55" s="11" t="str">
        <f>IF(H55=$M$13,"相当",IF(H55&gt;$M$13,"偏高","偏低"))</f>
        <v>偏低</v>
      </c>
    </row>
  </sheetData>
  <mergeCells count="5">
    <mergeCell ref="K9:L9"/>
    <mergeCell ref="K10:K12"/>
    <mergeCell ref="K13:L13"/>
    <mergeCell ref="K14:K16"/>
    <mergeCell ref="K17:K18"/>
  </mergeCells>
  <phoneticPr fontId="1" type="noConversion"/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area</vt:lpstr>
      <vt:lpstr>price</vt:lpstr>
      <vt:lpstr>标价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zhouli</cp:lastModifiedBy>
  <dcterms:created xsi:type="dcterms:W3CDTF">2009-12-04T13:13:14Z</dcterms:created>
  <dcterms:modified xsi:type="dcterms:W3CDTF">2018-03-01T13:31:38Z</dcterms:modified>
</cp:coreProperties>
</file>