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480" yWindow="90" windowWidth="18315" windowHeight="8250"/>
  </bookViews>
  <sheets>
    <sheet name="Sheet1" sheetId="1" r:id="rId1"/>
    <sheet name="源数据" sheetId="2" r:id="rId2"/>
    <sheet name="Sheet3" sheetId="3" r:id="rId3"/>
  </sheets>
  <calcPr calcId="125725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L31" i="1"/>
  <c r="C25" a="1"/>
  <c r="C25" s="1"/>
  <c r="C23" a="1"/>
  <c r="C23" s="1"/>
  <c r="F23"/>
  <c r="J23"/>
  <c r="C21" a="1"/>
  <c r="C21" s="1"/>
  <c r="C17" a="1"/>
  <c r="C17" s="1"/>
  <c r="C13" a="1"/>
  <c r="C13" s="1"/>
  <c r="J13"/>
  <c r="C9" a="1"/>
  <c r="C9" s="1"/>
  <c r="C27" a="1"/>
  <c r="C27" s="1"/>
  <c r="F13" l="1"/>
  <c r="L23"/>
  <c r="H23"/>
  <c r="D23"/>
  <c r="L13"/>
  <c r="H13"/>
  <c r="D13"/>
  <c r="M23"/>
  <c r="K23"/>
  <c r="I23"/>
  <c r="G23"/>
  <c r="E23"/>
  <c r="L9"/>
  <c r="H9"/>
  <c r="C28"/>
  <c r="J9"/>
  <c r="F9"/>
  <c r="M13"/>
  <c r="K13"/>
  <c r="I13"/>
  <c r="G13"/>
  <c r="E13"/>
  <c r="C31"/>
  <c r="C33" s="1"/>
  <c r="D9"/>
  <c r="L25"/>
  <c r="J25"/>
  <c r="H25"/>
  <c r="F25"/>
  <c r="D25"/>
  <c r="M25"/>
  <c r="K25"/>
  <c r="I25"/>
  <c r="G25"/>
  <c r="E25"/>
  <c r="L21"/>
  <c r="J21"/>
  <c r="H21"/>
  <c r="F21"/>
  <c r="D21"/>
  <c r="M21"/>
  <c r="K21"/>
  <c r="I21"/>
  <c r="G21"/>
  <c r="E21"/>
  <c r="L17"/>
  <c r="J17"/>
  <c r="H17"/>
  <c r="F17"/>
  <c r="D17"/>
  <c r="M17"/>
  <c r="K17"/>
  <c r="I17"/>
  <c r="G17"/>
  <c r="E17"/>
  <c r="M9"/>
  <c r="K9"/>
  <c r="I9"/>
  <c r="G9"/>
  <c r="E9"/>
  <c r="L27"/>
  <c r="J27"/>
  <c r="J28" s="1"/>
  <c r="H27"/>
  <c r="F27"/>
  <c r="F28" s="1"/>
  <c r="D27"/>
  <c r="M27"/>
  <c r="M28" s="1"/>
  <c r="K27"/>
  <c r="I27"/>
  <c r="I28" s="1"/>
  <c r="G27"/>
  <c r="E27"/>
  <c r="E28" s="1"/>
  <c r="G28" l="1"/>
  <c r="K28"/>
  <c r="G31"/>
  <c r="G33" s="1"/>
  <c r="K31"/>
  <c r="K33" s="1"/>
  <c r="D31"/>
  <c r="H31"/>
  <c r="D28"/>
  <c r="H28"/>
  <c r="L28"/>
  <c r="E31"/>
  <c r="E33" s="1"/>
  <c r="I31"/>
  <c r="I33" s="1"/>
  <c r="M31"/>
  <c r="M33" s="1"/>
  <c r="F31"/>
  <c r="F33" s="1"/>
  <c r="J31"/>
  <c r="J33" s="1"/>
  <c r="D33" l="1"/>
  <c r="C32" a="1"/>
  <c r="D32" s="1"/>
  <c r="C30" a="1"/>
  <c r="L33"/>
  <c r="H33"/>
  <c r="G32"/>
  <c r="I32" l="1"/>
  <c r="M32"/>
  <c r="H30"/>
  <c r="G30"/>
  <c r="L30"/>
  <c r="E30"/>
  <c r="M30"/>
  <c r="J30"/>
  <c r="C30"/>
  <c r="F30"/>
  <c r="K30"/>
  <c r="D30"/>
  <c r="I30"/>
  <c r="C34" a="1"/>
  <c r="F32"/>
  <c r="J32"/>
  <c r="K32"/>
  <c r="C32"/>
  <c r="E32"/>
  <c r="L32"/>
  <c r="H32"/>
  <c r="I34" l="1"/>
  <c r="K34"/>
  <c r="E34"/>
  <c r="D34"/>
  <c r="M34"/>
  <c r="L34"/>
  <c r="G34"/>
  <c r="C34"/>
  <c r="F34"/>
  <c r="H34"/>
  <c r="J34"/>
</calcChain>
</file>

<file path=xl/comments1.xml><?xml version="1.0" encoding="utf-8"?>
<comments xmlns="http://schemas.openxmlformats.org/spreadsheetml/2006/main">
  <authors>
    <author>walkinnet</author>
  </authors>
  <commentList>
    <comment ref="C30" authorId="0">
      <text>
        <r>
          <rPr>
            <sz val="12"/>
            <color indexed="81"/>
            <rFont val="宋体"/>
            <family val="3"/>
            <charset val="134"/>
          </rPr>
          <t>由此可看出，虽然某球员的进攻排名很前，但由于最后的出场系数的影响很可能导致其最终排名靠后。</t>
        </r>
      </text>
    </comment>
    <comment ref="B33" authorId="0">
      <text>
        <r>
          <rPr>
            <sz val="11"/>
            <color indexed="81"/>
            <rFont val="黑体"/>
            <family val="3"/>
            <charset val="134"/>
          </rPr>
          <t>出场系数=出场数/球员平均出场数。该系数是对其数据偶然几率的一种评估。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walkinnet</author>
  </authors>
  <commentList>
    <comment ref="B7" authorId="0">
      <text>
        <r>
          <rPr>
            <sz val="12"/>
            <color indexed="81"/>
            <rFont val="黑体"/>
            <family val="3"/>
            <charset val="134"/>
          </rPr>
          <t>该数据来自</t>
        </r>
        <r>
          <rPr>
            <sz val="12"/>
            <color indexed="81"/>
            <rFont val="Tahoma"/>
            <family val="2"/>
          </rPr>
          <t>NBA09-10</t>
        </r>
        <r>
          <rPr>
            <sz val="12"/>
            <color indexed="81"/>
            <rFont val="黑体"/>
            <family val="3"/>
            <charset val="134"/>
          </rPr>
          <t>赛季得分前十一位球员（截止到</t>
        </r>
        <r>
          <rPr>
            <sz val="12"/>
            <color indexed="81"/>
            <rFont val="Tahoma"/>
            <family val="2"/>
          </rPr>
          <t>1</t>
        </r>
        <r>
          <rPr>
            <sz val="12"/>
            <color indexed="81"/>
            <rFont val="黑体"/>
            <family val="3"/>
            <charset val="134"/>
          </rPr>
          <t>月</t>
        </r>
        <r>
          <rPr>
            <sz val="12"/>
            <color indexed="81"/>
            <rFont val="Tahoma"/>
            <family val="2"/>
          </rPr>
          <t>4</t>
        </r>
        <r>
          <rPr>
            <sz val="12"/>
            <color indexed="81"/>
            <rFont val="黑体"/>
            <family val="3"/>
            <charset val="134"/>
          </rPr>
          <t>号）</t>
        </r>
      </text>
    </comment>
  </commentList>
</comments>
</file>

<file path=xl/sharedStrings.xml><?xml version="1.0" encoding="utf-8"?>
<sst xmlns="http://schemas.openxmlformats.org/spreadsheetml/2006/main" count="160" uniqueCount="76">
  <si>
    <t>球员</t>
  </si>
  <si>
    <t>球队</t>
  </si>
  <si>
    <t>场次</t>
  </si>
  <si>
    <t>上场时间</t>
  </si>
  <si>
    <t>投中</t>
  </si>
  <si>
    <t>出手</t>
  </si>
  <si>
    <t>命中率</t>
  </si>
  <si>
    <t>进攻</t>
  </si>
  <si>
    <t>防守</t>
  </si>
  <si>
    <t>总计</t>
  </si>
  <si>
    <t>助攻</t>
  </si>
  <si>
    <t>失误</t>
  </si>
  <si>
    <t>抢断</t>
  </si>
  <si>
    <t>盖帽</t>
  </si>
  <si>
    <t>犯规</t>
  </si>
  <si>
    <t>得分</t>
  </si>
  <si>
    <t>凯文-马丁</t>
  </si>
  <si>
    <t>国王</t>
  </si>
  <si>
    <t>科比-布莱恩特</t>
  </si>
  <si>
    <t>湖人</t>
  </si>
  <si>
    <t>卡梅洛-安东尼</t>
  </si>
  <si>
    <t>掘金</t>
  </si>
  <si>
    <t>勒布朗-詹姆斯</t>
  </si>
  <si>
    <t>骑士</t>
  </si>
  <si>
    <t>凯文-杜兰特</t>
  </si>
  <si>
    <t>雷霆</t>
  </si>
  <si>
    <t>德韦恩-韦德</t>
  </si>
  <si>
    <t>热火</t>
  </si>
  <si>
    <t>蒙塔-埃利斯</t>
  </si>
  <si>
    <t>勇士</t>
  </si>
  <si>
    <t>德克-诺维茨基</t>
  </si>
  <si>
    <t>小牛</t>
  </si>
  <si>
    <t>丹尼-格兰杰</t>
  </si>
  <si>
    <t>步行者</t>
  </si>
  <si>
    <t>克里斯-波什</t>
  </si>
  <si>
    <t>猛龙</t>
  </si>
  <si>
    <t>布兰顿-罗伊</t>
  </si>
  <si>
    <t>开拓者</t>
  </si>
  <si>
    <t>投篮</t>
  </si>
  <si>
    <t>3分球</t>
  </si>
  <si>
    <t>罚球</t>
  </si>
  <si>
    <t>篮板</t>
  </si>
  <si>
    <t>其他</t>
  </si>
  <si>
    <t>进攻排名</t>
    <phoneticPr fontId="5" type="noConversion"/>
  </si>
  <si>
    <t>防守排名</t>
    <phoneticPr fontId="5" type="noConversion"/>
  </si>
  <si>
    <t>总排名</t>
    <phoneticPr fontId="5" type="noConversion"/>
  </si>
  <si>
    <t>进攻端评分(60%)</t>
    <phoneticPr fontId="5" type="noConversion"/>
  </si>
  <si>
    <t>进攻端评分(15%)</t>
    <phoneticPr fontId="5" type="noConversion"/>
  </si>
  <si>
    <t>进攻端评分(10%)</t>
    <phoneticPr fontId="5" type="noConversion"/>
  </si>
  <si>
    <t>进攻端加权分</t>
    <phoneticPr fontId="5" type="noConversion"/>
  </si>
  <si>
    <t>防守端评分1(50%)</t>
    <phoneticPr fontId="5" type="noConversion"/>
  </si>
  <si>
    <t>防守端评分2(20%)</t>
    <phoneticPr fontId="5" type="noConversion"/>
  </si>
  <si>
    <t>防守端评分3(30%)</t>
    <phoneticPr fontId="5" type="noConversion"/>
  </si>
  <si>
    <t>防守端加权分</t>
    <phoneticPr fontId="5" type="noConversion"/>
  </si>
  <si>
    <t>总评分*出场系数</t>
    <phoneticPr fontId="5" type="noConversion"/>
  </si>
  <si>
    <t>值</t>
  </si>
  <si>
    <t>求和项:篮板数</t>
  </si>
  <si>
    <t>求和项:罚球命中率</t>
  </si>
  <si>
    <t>求和项:2分命中率</t>
  </si>
  <si>
    <t>求和项:三分命中率</t>
  </si>
  <si>
    <t>求和项:助攻</t>
  </si>
  <si>
    <t>求和项:抢断</t>
  </si>
  <si>
    <t>求和项:盖帽</t>
  </si>
  <si>
    <t>求和项:得分</t>
  </si>
  <si>
    <t>投篮命中率</t>
    <phoneticPr fontId="5" type="noConversion"/>
  </si>
  <si>
    <t>3分命中率</t>
    <phoneticPr fontId="5" type="noConversion"/>
  </si>
  <si>
    <t>罚球命中率</t>
    <phoneticPr fontId="5" type="noConversion"/>
  </si>
  <si>
    <t>行标签</t>
  </si>
  <si>
    <t>平均值项:抢断</t>
  </si>
  <si>
    <t>平均值项:得分</t>
  </si>
  <si>
    <t>平均值项:2分命中率</t>
  </si>
  <si>
    <t>平均值项:3分命中率</t>
  </si>
  <si>
    <t>平均值项:罚球命中率</t>
  </si>
  <si>
    <t>平均值项:篮板总数</t>
  </si>
  <si>
    <t>平均值</t>
  </si>
  <si>
    <t>分析及排名</t>
    <phoneticPr fontId="5" type="noConversion"/>
  </si>
</sst>
</file>

<file path=xl/styles.xml><?xml version="1.0" encoding="utf-8"?>
<styleSheet xmlns="http://schemas.openxmlformats.org/spreadsheetml/2006/main">
  <numFmts count="4">
    <numFmt numFmtId="176" formatCode="0.0_ "/>
    <numFmt numFmtId="177" formatCode="0;_尀"/>
    <numFmt numFmtId="178" formatCode="0.00_ "/>
    <numFmt numFmtId="179" formatCode="0.00;_尀"/>
  </numFmts>
  <fonts count="15">
    <font>
      <sz val="11"/>
      <color theme="1"/>
      <name val="宋体"/>
      <family val="2"/>
      <charset val="134"/>
      <scheme val="minor"/>
    </font>
    <font>
      <sz val="9"/>
      <color rgb="FF333333"/>
      <name val="ˎ̥"/>
      <family val="2"/>
    </font>
    <font>
      <b/>
      <sz val="9"/>
      <color rgb="FF333333"/>
      <name val="ˎ̥"/>
      <family val="2"/>
    </font>
    <font>
      <u/>
      <sz val="11"/>
      <color theme="10"/>
      <name val="宋体"/>
      <family val="3"/>
      <charset val="134"/>
    </font>
    <font>
      <i/>
      <sz val="9"/>
      <color rgb="FF333333"/>
      <name val="ˎ̥"/>
      <family val="2"/>
    </font>
    <font>
      <sz val="9"/>
      <name val="宋体"/>
      <family val="2"/>
      <charset val="134"/>
      <scheme val="minor"/>
    </font>
    <font>
      <u/>
      <sz val="11"/>
      <name val="宋体"/>
      <family val="3"/>
      <charset val="134"/>
    </font>
    <font>
      <u/>
      <sz val="11"/>
      <name val="宋体"/>
      <family val="2"/>
      <charset val="134"/>
      <scheme val="minor"/>
    </font>
    <font>
      <b/>
      <sz val="12"/>
      <color theme="1"/>
      <name val="黑体"/>
      <family val="3"/>
      <charset val="134"/>
    </font>
    <font>
      <sz val="9"/>
      <color indexed="81"/>
      <name val="Tahoma"/>
      <family val="2"/>
    </font>
    <font>
      <b/>
      <sz val="11"/>
      <color theme="1"/>
      <name val="黑体"/>
      <family val="3"/>
      <charset val="134"/>
    </font>
    <font>
      <sz val="12"/>
      <color indexed="81"/>
      <name val="宋体"/>
      <family val="3"/>
      <charset val="134"/>
    </font>
    <font>
      <sz val="11"/>
      <color indexed="81"/>
      <name val="黑体"/>
      <family val="3"/>
      <charset val="134"/>
    </font>
    <font>
      <sz val="12"/>
      <color indexed="81"/>
      <name val="黑体"/>
      <family val="3"/>
      <charset val="134"/>
    </font>
    <font>
      <sz val="12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Alignment="1" applyProtection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 applyProtection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1" applyFont="1" applyAlignment="1" applyProtection="1">
      <alignment horizontal="center" vertical="center" wrapText="1"/>
    </xf>
    <xf numFmtId="0" fontId="7" fillId="0" borderId="0" xfId="0" applyFont="1">
      <alignment vertical="center"/>
    </xf>
    <xf numFmtId="176" fontId="1" fillId="0" borderId="0" xfId="0" applyNumberFormat="1" applyFont="1" applyAlignment="1">
      <alignment vertical="center" wrapText="1"/>
    </xf>
    <xf numFmtId="176" fontId="0" fillId="0" borderId="0" xfId="0" applyNumberFormat="1">
      <alignment vertical="center"/>
    </xf>
    <xf numFmtId="0" fontId="8" fillId="0" borderId="0" xfId="0" applyFont="1" applyAlignment="1">
      <alignment vertical="center" wrapText="1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1" fillId="0" borderId="0" xfId="0" applyNumberFormat="1" applyFont="1" applyAlignment="1">
      <alignment vertical="center" wrapText="1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33"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76" formatCode="0.0_ "/>
    </dxf>
    <dxf>
      <numFmt numFmtId="176" formatCode="0.0_ "/>
    </dxf>
    <dxf>
      <numFmt numFmtId="176" formatCode="0.0_ "/>
    </dxf>
    <dxf>
      <numFmt numFmtId="176" formatCode="0.0_ "/>
    </dxf>
    <dxf>
      <numFmt numFmtId="176" formatCode="0.0_ 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Y val="50"/>
      <c:depthPercent val="280"/>
      <c:perspective val="30"/>
    </c:view3D>
    <c:floor>
      <c:spPr>
        <a:solidFill>
          <a:schemeClr val="bg1">
            <a:lumMod val="75000"/>
          </a:schemeClr>
        </a:solidFill>
        <a:scene3d>
          <a:camera prst="orthographicFront"/>
          <a:lightRig rig="threePt" dir="t"/>
        </a:scene3d>
        <a:sp3d>
          <a:contourClr>
            <a:srgbClr val="000000"/>
          </a:contourClr>
        </a:sp3d>
      </c:spPr>
    </c:floor>
    <c:sideWall>
      <c:spPr>
        <a:gradFill flip="none" rotWithShape="1">
          <a:gsLst>
            <a:gs pos="0">
              <a:schemeClr val="accent2">
                <a:lumMod val="40000"/>
                <a:lumOff val="60000"/>
              </a:schemeClr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2700000" scaled="0"/>
          <a:tileRect/>
        </a:gradFill>
      </c:spPr>
    </c:sideWall>
    <c:backWall>
      <c:spPr>
        <a:gradFill flip="none" rotWithShape="1">
          <a:gsLst>
            <a:gs pos="0">
              <a:schemeClr val="accent2">
                <a:lumMod val="40000"/>
                <a:lumOff val="60000"/>
              </a:schemeClr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2700000" scaled="0"/>
          <a:tileRect/>
        </a:gradFill>
      </c:spPr>
    </c:backWall>
    <c:plotArea>
      <c:layout>
        <c:manualLayout>
          <c:layoutTarget val="inner"/>
          <c:xMode val="edge"/>
          <c:yMode val="edge"/>
          <c:x val="4.8973221892068708E-2"/>
          <c:y val="2.3247694038245205E-2"/>
          <c:w val="0.80807979104826122"/>
          <c:h val="0.64023487064117046"/>
        </c:manualLayout>
      </c:layout>
      <c:bar3DChart>
        <c:barDir val="col"/>
        <c:grouping val="standard"/>
        <c:ser>
          <c:idx val="0"/>
          <c:order val="0"/>
          <c:tx>
            <c:strRef>
              <c:f>源数据!$H$7</c:f>
              <c:strCache>
                <c:ptCount val="1"/>
                <c:pt idx="0">
                  <c:v>投篮命中率</c:v>
                </c:pt>
              </c:strCache>
            </c:strRef>
          </c:tx>
          <c:cat>
            <c:strRef>
              <c:f>源数据!$B$8:$B$18</c:f>
              <c:strCache>
                <c:ptCount val="11"/>
                <c:pt idx="0">
                  <c:v>凯文-马丁</c:v>
                </c:pt>
                <c:pt idx="1">
                  <c:v>科比-布莱恩特</c:v>
                </c:pt>
                <c:pt idx="2">
                  <c:v>卡梅洛-安东尼</c:v>
                </c:pt>
                <c:pt idx="3">
                  <c:v>勒布朗-詹姆斯</c:v>
                </c:pt>
                <c:pt idx="4">
                  <c:v>凯文-杜兰特</c:v>
                </c:pt>
                <c:pt idx="5">
                  <c:v>德韦恩-韦德</c:v>
                </c:pt>
                <c:pt idx="6">
                  <c:v>蒙塔-埃利斯</c:v>
                </c:pt>
                <c:pt idx="7">
                  <c:v>德克-诺维茨基</c:v>
                </c:pt>
                <c:pt idx="8">
                  <c:v>丹尼-格兰杰</c:v>
                </c:pt>
                <c:pt idx="9">
                  <c:v>克里斯-波什</c:v>
                </c:pt>
                <c:pt idx="10">
                  <c:v>布兰顿-罗伊</c:v>
                </c:pt>
              </c:strCache>
            </c:strRef>
          </c:cat>
          <c:val>
            <c:numRef>
              <c:f>源数据!$H$8:$H$18</c:f>
              <c:numCache>
                <c:formatCode>General</c:formatCode>
                <c:ptCount val="11"/>
                <c:pt idx="0">
                  <c:v>42.3</c:v>
                </c:pt>
                <c:pt idx="1">
                  <c:v>48.6</c:v>
                </c:pt>
                <c:pt idx="2">
                  <c:v>47</c:v>
                </c:pt>
                <c:pt idx="3">
                  <c:v>50.4</c:v>
                </c:pt>
                <c:pt idx="4">
                  <c:v>47.8</c:v>
                </c:pt>
                <c:pt idx="5">
                  <c:v>44.3</c:v>
                </c:pt>
                <c:pt idx="6">
                  <c:v>47</c:v>
                </c:pt>
                <c:pt idx="7">
                  <c:v>47.7</c:v>
                </c:pt>
                <c:pt idx="8">
                  <c:v>41</c:v>
                </c:pt>
                <c:pt idx="9">
                  <c:v>51.9</c:v>
                </c:pt>
                <c:pt idx="10">
                  <c:v>46.8</c:v>
                </c:pt>
              </c:numCache>
            </c:numRef>
          </c:val>
        </c:ser>
        <c:ser>
          <c:idx val="1"/>
          <c:order val="1"/>
          <c:tx>
            <c:strRef>
              <c:f>源数据!$K$7</c:f>
              <c:strCache>
                <c:ptCount val="1"/>
                <c:pt idx="0">
                  <c:v>3分命中率</c:v>
                </c:pt>
              </c:strCache>
            </c:strRef>
          </c:tx>
          <c:cat>
            <c:strRef>
              <c:f>源数据!$B$8:$B$18</c:f>
              <c:strCache>
                <c:ptCount val="11"/>
                <c:pt idx="0">
                  <c:v>凯文-马丁</c:v>
                </c:pt>
                <c:pt idx="1">
                  <c:v>科比-布莱恩特</c:v>
                </c:pt>
                <c:pt idx="2">
                  <c:v>卡梅洛-安东尼</c:v>
                </c:pt>
                <c:pt idx="3">
                  <c:v>勒布朗-詹姆斯</c:v>
                </c:pt>
                <c:pt idx="4">
                  <c:v>凯文-杜兰特</c:v>
                </c:pt>
                <c:pt idx="5">
                  <c:v>德韦恩-韦德</c:v>
                </c:pt>
                <c:pt idx="6">
                  <c:v>蒙塔-埃利斯</c:v>
                </c:pt>
                <c:pt idx="7">
                  <c:v>德克-诺维茨基</c:v>
                </c:pt>
                <c:pt idx="8">
                  <c:v>丹尼-格兰杰</c:v>
                </c:pt>
                <c:pt idx="9">
                  <c:v>克里斯-波什</c:v>
                </c:pt>
                <c:pt idx="10">
                  <c:v>布兰顿-罗伊</c:v>
                </c:pt>
              </c:strCache>
            </c:strRef>
          </c:cat>
          <c:val>
            <c:numRef>
              <c:f>源数据!$K$8:$K$18</c:f>
              <c:numCache>
                <c:formatCode>General</c:formatCode>
                <c:ptCount val="11"/>
                <c:pt idx="0">
                  <c:v>44.7</c:v>
                </c:pt>
                <c:pt idx="1">
                  <c:v>31.7</c:v>
                </c:pt>
                <c:pt idx="2">
                  <c:v>35.5</c:v>
                </c:pt>
                <c:pt idx="3">
                  <c:v>35.9</c:v>
                </c:pt>
                <c:pt idx="4">
                  <c:v>31.9</c:v>
                </c:pt>
                <c:pt idx="5">
                  <c:v>26.7</c:v>
                </c:pt>
                <c:pt idx="6">
                  <c:v>29.3</c:v>
                </c:pt>
                <c:pt idx="7">
                  <c:v>38.700000000000003</c:v>
                </c:pt>
                <c:pt idx="8">
                  <c:v>35.6</c:v>
                </c:pt>
                <c:pt idx="9">
                  <c:v>46.2</c:v>
                </c:pt>
                <c:pt idx="10">
                  <c:v>34.5</c:v>
                </c:pt>
              </c:numCache>
            </c:numRef>
          </c:val>
        </c:ser>
        <c:ser>
          <c:idx val="2"/>
          <c:order val="2"/>
          <c:tx>
            <c:strRef>
              <c:f>源数据!$N$7</c:f>
              <c:strCache>
                <c:ptCount val="1"/>
                <c:pt idx="0">
                  <c:v>罚球命中率</c:v>
                </c:pt>
              </c:strCache>
            </c:strRef>
          </c:tx>
          <c:cat>
            <c:strRef>
              <c:f>源数据!$B$8:$B$18</c:f>
              <c:strCache>
                <c:ptCount val="11"/>
                <c:pt idx="0">
                  <c:v>凯文-马丁</c:v>
                </c:pt>
                <c:pt idx="1">
                  <c:v>科比-布莱恩特</c:v>
                </c:pt>
                <c:pt idx="2">
                  <c:v>卡梅洛-安东尼</c:v>
                </c:pt>
                <c:pt idx="3">
                  <c:v>勒布朗-詹姆斯</c:v>
                </c:pt>
                <c:pt idx="4">
                  <c:v>凯文-杜兰特</c:v>
                </c:pt>
                <c:pt idx="5">
                  <c:v>德韦恩-韦德</c:v>
                </c:pt>
                <c:pt idx="6">
                  <c:v>蒙塔-埃利斯</c:v>
                </c:pt>
                <c:pt idx="7">
                  <c:v>德克-诺维茨基</c:v>
                </c:pt>
                <c:pt idx="8">
                  <c:v>丹尼-格兰杰</c:v>
                </c:pt>
                <c:pt idx="9">
                  <c:v>克里斯-波什</c:v>
                </c:pt>
                <c:pt idx="10">
                  <c:v>布兰顿-罗伊</c:v>
                </c:pt>
              </c:strCache>
            </c:strRef>
          </c:cat>
          <c:val>
            <c:numRef>
              <c:f>源数据!$N$8:$N$18</c:f>
              <c:numCache>
                <c:formatCode>General</c:formatCode>
                <c:ptCount val="11"/>
                <c:pt idx="0">
                  <c:v>85.7</c:v>
                </c:pt>
                <c:pt idx="1">
                  <c:v>84.9</c:v>
                </c:pt>
                <c:pt idx="2">
                  <c:v>86.1</c:v>
                </c:pt>
                <c:pt idx="3">
                  <c:v>78.3</c:v>
                </c:pt>
                <c:pt idx="4">
                  <c:v>86.4</c:v>
                </c:pt>
                <c:pt idx="5">
                  <c:v>76.900000000000006</c:v>
                </c:pt>
                <c:pt idx="6">
                  <c:v>76.400000000000006</c:v>
                </c:pt>
                <c:pt idx="7">
                  <c:v>88.2</c:v>
                </c:pt>
                <c:pt idx="8">
                  <c:v>82.3</c:v>
                </c:pt>
                <c:pt idx="9">
                  <c:v>77.8</c:v>
                </c:pt>
                <c:pt idx="10">
                  <c:v>79.400000000000006</c:v>
                </c:pt>
              </c:numCache>
            </c:numRef>
          </c:val>
        </c:ser>
        <c:gapDepth val="190"/>
        <c:shape val="box"/>
        <c:axId val="176462464"/>
        <c:axId val="176488832"/>
        <c:axId val="167378432"/>
      </c:bar3DChart>
      <c:catAx>
        <c:axId val="176462464"/>
        <c:scaling>
          <c:orientation val="minMax"/>
        </c:scaling>
        <c:axPos val="b"/>
        <c:tickLblPos val="nextTo"/>
        <c:crossAx val="176488832"/>
        <c:crosses val="autoZero"/>
        <c:auto val="1"/>
        <c:lblAlgn val="ctr"/>
        <c:lblOffset val="100"/>
      </c:catAx>
      <c:valAx>
        <c:axId val="176488832"/>
        <c:scaling>
          <c:orientation val="minMax"/>
          <c:max val="100"/>
          <c:min val="20"/>
        </c:scaling>
        <c:axPos val="l"/>
        <c:numFmt formatCode="General" sourceLinked="1"/>
        <c:tickLblPos val="nextTo"/>
        <c:crossAx val="176462464"/>
        <c:crosses val="autoZero"/>
        <c:crossBetween val="between"/>
      </c:valAx>
      <c:serAx>
        <c:axId val="167378432"/>
        <c:scaling>
          <c:orientation val="minMax"/>
        </c:scaling>
        <c:axPos val="b"/>
        <c:tickLblPos val="nextTo"/>
        <c:crossAx val="176488832"/>
        <c:crosses val="autoZero"/>
      </c:ser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[Book2.xlsx]Sheet1!数据透视表3</c:name>
    <c:fmtId val="0"/>
  </c:pivotSource>
  <c:chart>
    <c:pivotFmts>
      <c:pivotFmt>
        <c:idx val="0"/>
        <c:spPr>
          <a:noFill/>
        </c:spPr>
        <c:marker>
          <c:symbol val="none"/>
        </c:marker>
      </c:pivotFmt>
      <c:pivotFmt>
        <c:idx val="1"/>
        <c:spPr>
          <a:noFill/>
        </c:spPr>
        <c:marker>
          <c:symbol val="none"/>
        </c:marker>
      </c:pivotFmt>
      <c:pivotFmt>
        <c:idx val="2"/>
        <c:spPr>
          <a:noFill/>
        </c:spPr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</c:pivotFmt>
      <c:pivotFmt>
        <c:idx val="5"/>
      </c:pivotFmt>
    </c:pivotFmts>
    <c:plotArea>
      <c:layout/>
      <c:barChart>
        <c:barDir val="col"/>
        <c:grouping val="clustered"/>
        <c:ser>
          <c:idx val="1"/>
          <c:order val="1"/>
          <c:tx>
            <c:strRef>
              <c:f>Sheet1!$D$79:$D$80</c:f>
              <c:strCache>
                <c:ptCount val="1"/>
                <c:pt idx="0">
                  <c:v>平均值项:得分</c:v>
                </c:pt>
              </c:strCache>
            </c:strRef>
          </c:tx>
          <c:cat>
            <c:strRef>
              <c:f>Sheet1!$B$81:$B$92</c:f>
              <c:strCache>
                <c:ptCount val="11"/>
                <c:pt idx="0">
                  <c:v>布兰顿-罗伊</c:v>
                </c:pt>
                <c:pt idx="1">
                  <c:v>丹尼-格兰杰</c:v>
                </c:pt>
                <c:pt idx="2">
                  <c:v>德克-诺维茨基</c:v>
                </c:pt>
                <c:pt idx="3">
                  <c:v>德韦恩-韦德</c:v>
                </c:pt>
                <c:pt idx="4">
                  <c:v>卡梅洛-安东尼</c:v>
                </c:pt>
                <c:pt idx="5">
                  <c:v>凯文-杜兰特</c:v>
                </c:pt>
                <c:pt idx="6">
                  <c:v>凯文-马丁</c:v>
                </c:pt>
                <c:pt idx="7">
                  <c:v>科比-布莱恩特</c:v>
                </c:pt>
                <c:pt idx="8">
                  <c:v>克里斯-波什</c:v>
                </c:pt>
                <c:pt idx="9">
                  <c:v>勒布朗-詹姆斯</c:v>
                </c:pt>
                <c:pt idx="10">
                  <c:v>蒙塔-埃利斯</c:v>
                </c:pt>
              </c:strCache>
            </c:strRef>
          </c:cat>
          <c:val>
            <c:numRef>
              <c:f>Sheet1!$D$81:$D$92</c:f>
              <c:numCache>
                <c:formatCode>General</c:formatCode>
                <c:ptCount val="11"/>
                <c:pt idx="0">
                  <c:v>22.8</c:v>
                </c:pt>
                <c:pt idx="1">
                  <c:v>24.4</c:v>
                </c:pt>
                <c:pt idx="2">
                  <c:v>24.9</c:v>
                </c:pt>
                <c:pt idx="3">
                  <c:v>26.4</c:v>
                </c:pt>
                <c:pt idx="4">
                  <c:v>30</c:v>
                </c:pt>
                <c:pt idx="5">
                  <c:v>28.4</c:v>
                </c:pt>
                <c:pt idx="6">
                  <c:v>30.6</c:v>
                </c:pt>
                <c:pt idx="7">
                  <c:v>30.2</c:v>
                </c:pt>
                <c:pt idx="8">
                  <c:v>23.7</c:v>
                </c:pt>
                <c:pt idx="9">
                  <c:v>28.9</c:v>
                </c:pt>
                <c:pt idx="10">
                  <c:v>25.7</c:v>
                </c:pt>
              </c:numCache>
            </c:numRef>
          </c:val>
        </c:ser>
        <c:ser>
          <c:idx val="2"/>
          <c:order val="2"/>
          <c:tx>
            <c:strRef>
              <c:f>Sheet1!$E$79:$E$80</c:f>
              <c:strCache>
                <c:ptCount val="1"/>
                <c:pt idx="0">
                  <c:v>平均值项:2分命中率</c:v>
                </c:pt>
              </c:strCache>
            </c:strRef>
          </c:tx>
          <c:spPr>
            <a:noFill/>
          </c:spPr>
          <c:cat>
            <c:strRef>
              <c:f>Sheet1!$B$81:$B$92</c:f>
              <c:strCache>
                <c:ptCount val="11"/>
                <c:pt idx="0">
                  <c:v>布兰顿-罗伊</c:v>
                </c:pt>
                <c:pt idx="1">
                  <c:v>丹尼-格兰杰</c:v>
                </c:pt>
                <c:pt idx="2">
                  <c:v>德克-诺维茨基</c:v>
                </c:pt>
                <c:pt idx="3">
                  <c:v>德韦恩-韦德</c:v>
                </c:pt>
                <c:pt idx="4">
                  <c:v>卡梅洛-安东尼</c:v>
                </c:pt>
                <c:pt idx="5">
                  <c:v>凯文-杜兰特</c:v>
                </c:pt>
                <c:pt idx="6">
                  <c:v>凯文-马丁</c:v>
                </c:pt>
                <c:pt idx="7">
                  <c:v>科比-布莱恩特</c:v>
                </c:pt>
                <c:pt idx="8">
                  <c:v>克里斯-波什</c:v>
                </c:pt>
                <c:pt idx="9">
                  <c:v>勒布朗-詹姆斯</c:v>
                </c:pt>
                <c:pt idx="10">
                  <c:v>蒙塔-埃利斯</c:v>
                </c:pt>
              </c:strCache>
            </c:strRef>
          </c:cat>
          <c:val>
            <c:numRef>
              <c:f>Sheet1!$E$81:$E$92</c:f>
              <c:numCache>
                <c:formatCode>General</c:formatCode>
                <c:ptCount val="11"/>
                <c:pt idx="0">
                  <c:v>46.8</c:v>
                </c:pt>
                <c:pt idx="1">
                  <c:v>41</c:v>
                </c:pt>
                <c:pt idx="2">
                  <c:v>47.7</c:v>
                </c:pt>
                <c:pt idx="3">
                  <c:v>44.3</c:v>
                </c:pt>
                <c:pt idx="4">
                  <c:v>47</c:v>
                </c:pt>
                <c:pt idx="5">
                  <c:v>47.8</c:v>
                </c:pt>
                <c:pt idx="6">
                  <c:v>42.3</c:v>
                </c:pt>
                <c:pt idx="7">
                  <c:v>48.6</c:v>
                </c:pt>
                <c:pt idx="8">
                  <c:v>51.9</c:v>
                </c:pt>
                <c:pt idx="9">
                  <c:v>50.4</c:v>
                </c:pt>
                <c:pt idx="10">
                  <c:v>47</c:v>
                </c:pt>
              </c:numCache>
            </c:numRef>
          </c:val>
        </c:ser>
        <c:ser>
          <c:idx val="3"/>
          <c:order val="3"/>
          <c:tx>
            <c:strRef>
              <c:f>Sheet1!$F$79:$F$80</c:f>
              <c:strCache>
                <c:ptCount val="1"/>
                <c:pt idx="0">
                  <c:v>平均值项:3分命中率</c:v>
                </c:pt>
              </c:strCache>
            </c:strRef>
          </c:tx>
          <c:spPr>
            <a:noFill/>
          </c:spPr>
          <c:cat>
            <c:strRef>
              <c:f>Sheet1!$B$81:$B$92</c:f>
              <c:strCache>
                <c:ptCount val="11"/>
                <c:pt idx="0">
                  <c:v>布兰顿-罗伊</c:v>
                </c:pt>
                <c:pt idx="1">
                  <c:v>丹尼-格兰杰</c:v>
                </c:pt>
                <c:pt idx="2">
                  <c:v>德克-诺维茨基</c:v>
                </c:pt>
                <c:pt idx="3">
                  <c:v>德韦恩-韦德</c:v>
                </c:pt>
                <c:pt idx="4">
                  <c:v>卡梅洛-安东尼</c:v>
                </c:pt>
                <c:pt idx="5">
                  <c:v>凯文-杜兰特</c:v>
                </c:pt>
                <c:pt idx="6">
                  <c:v>凯文-马丁</c:v>
                </c:pt>
                <c:pt idx="7">
                  <c:v>科比-布莱恩特</c:v>
                </c:pt>
                <c:pt idx="8">
                  <c:v>克里斯-波什</c:v>
                </c:pt>
                <c:pt idx="9">
                  <c:v>勒布朗-詹姆斯</c:v>
                </c:pt>
                <c:pt idx="10">
                  <c:v>蒙塔-埃利斯</c:v>
                </c:pt>
              </c:strCache>
            </c:strRef>
          </c:cat>
          <c:val>
            <c:numRef>
              <c:f>Sheet1!$F$81:$F$92</c:f>
              <c:numCache>
                <c:formatCode>General</c:formatCode>
                <c:ptCount val="11"/>
                <c:pt idx="0">
                  <c:v>34.5</c:v>
                </c:pt>
                <c:pt idx="1">
                  <c:v>35.6</c:v>
                </c:pt>
                <c:pt idx="2">
                  <c:v>38.700000000000003</c:v>
                </c:pt>
                <c:pt idx="3">
                  <c:v>26.7</c:v>
                </c:pt>
                <c:pt idx="4">
                  <c:v>35.5</c:v>
                </c:pt>
                <c:pt idx="5">
                  <c:v>31.9</c:v>
                </c:pt>
                <c:pt idx="6">
                  <c:v>44.7</c:v>
                </c:pt>
                <c:pt idx="7">
                  <c:v>31.7</c:v>
                </c:pt>
                <c:pt idx="8">
                  <c:v>46.2</c:v>
                </c:pt>
                <c:pt idx="9">
                  <c:v>35.9</c:v>
                </c:pt>
                <c:pt idx="10">
                  <c:v>29.3</c:v>
                </c:pt>
              </c:numCache>
            </c:numRef>
          </c:val>
        </c:ser>
        <c:ser>
          <c:idx val="4"/>
          <c:order val="4"/>
          <c:tx>
            <c:strRef>
              <c:f>Sheet1!$G$79:$G$80</c:f>
              <c:strCache>
                <c:ptCount val="1"/>
                <c:pt idx="0">
                  <c:v>平均值项:罚球命中率</c:v>
                </c:pt>
              </c:strCache>
            </c:strRef>
          </c:tx>
          <c:spPr>
            <a:noFill/>
          </c:spPr>
          <c:cat>
            <c:strRef>
              <c:f>Sheet1!$B$81:$B$92</c:f>
              <c:strCache>
                <c:ptCount val="11"/>
                <c:pt idx="0">
                  <c:v>布兰顿-罗伊</c:v>
                </c:pt>
                <c:pt idx="1">
                  <c:v>丹尼-格兰杰</c:v>
                </c:pt>
                <c:pt idx="2">
                  <c:v>德克-诺维茨基</c:v>
                </c:pt>
                <c:pt idx="3">
                  <c:v>德韦恩-韦德</c:v>
                </c:pt>
                <c:pt idx="4">
                  <c:v>卡梅洛-安东尼</c:v>
                </c:pt>
                <c:pt idx="5">
                  <c:v>凯文-杜兰特</c:v>
                </c:pt>
                <c:pt idx="6">
                  <c:v>凯文-马丁</c:v>
                </c:pt>
                <c:pt idx="7">
                  <c:v>科比-布莱恩特</c:v>
                </c:pt>
                <c:pt idx="8">
                  <c:v>克里斯-波什</c:v>
                </c:pt>
                <c:pt idx="9">
                  <c:v>勒布朗-詹姆斯</c:v>
                </c:pt>
                <c:pt idx="10">
                  <c:v>蒙塔-埃利斯</c:v>
                </c:pt>
              </c:strCache>
            </c:strRef>
          </c:cat>
          <c:val>
            <c:numRef>
              <c:f>Sheet1!$G$81:$G$92</c:f>
              <c:numCache>
                <c:formatCode>General</c:formatCode>
                <c:ptCount val="11"/>
                <c:pt idx="0">
                  <c:v>79.400000000000006</c:v>
                </c:pt>
                <c:pt idx="1">
                  <c:v>82.3</c:v>
                </c:pt>
                <c:pt idx="2">
                  <c:v>88.2</c:v>
                </c:pt>
                <c:pt idx="3">
                  <c:v>76.900000000000006</c:v>
                </c:pt>
                <c:pt idx="4">
                  <c:v>86.1</c:v>
                </c:pt>
                <c:pt idx="5">
                  <c:v>86.4</c:v>
                </c:pt>
                <c:pt idx="6">
                  <c:v>85.7</c:v>
                </c:pt>
                <c:pt idx="7">
                  <c:v>84.9</c:v>
                </c:pt>
                <c:pt idx="8">
                  <c:v>77.8</c:v>
                </c:pt>
                <c:pt idx="9">
                  <c:v>78.3</c:v>
                </c:pt>
                <c:pt idx="10">
                  <c:v>76.400000000000006</c:v>
                </c:pt>
              </c:numCache>
            </c:numRef>
          </c:val>
        </c:ser>
        <c:axId val="176523136"/>
        <c:axId val="176524672"/>
      </c:barChart>
      <c:lineChart>
        <c:grouping val="standard"/>
        <c:ser>
          <c:idx val="0"/>
          <c:order val="0"/>
          <c:tx>
            <c:strRef>
              <c:f>Sheet1!$C$79:$C$80</c:f>
              <c:strCache>
                <c:ptCount val="1"/>
                <c:pt idx="0">
                  <c:v>平均值项:抢断</c:v>
                </c:pt>
              </c:strCache>
            </c:strRef>
          </c:tx>
          <c:cat>
            <c:strRef>
              <c:f>Sheet1!$B$81:$B$92</c:f>
              <c:strCache>
                <c:ptCount val="11"/>
                <c:pt idx="0">
                  <c:v>布兰顿-罗伊</c:v>
                </c:pt>
                <c:pt idx="1">
                  <c:v>丹尼-格兰杰</c:v>
                </c:pt>
                <c:pt idx="2">
                  <c:v>德克-诺维茨基</c:v>
                </c:pt>
                <c:pt idx="3">
                  <c:v>德韦恩-韦德</c:v>
                </c:pt>
                <c:pt idx="4">
                  <c:v>卡梅洛-安东尼</c:v>
                </c:pt>
                <c:pt idx="5">
                  <c:v>凯文-杜兰特</c:v>
                </c:pt>
                <c:pt idx="6">
                  <c:v>凯文-马丁</c:v>
                </c:pt>
                <c:pt idx="7">
                  <c:v>科比-布莱恩特</c:v>
                </c:pt>
                <c:pt idx="8">
                  <c:v>克里斯-波什</c:v>
                </c:pt>
                <c:pt idx="9">
                  <c:v>勒布朗-詹姆斯</c:v>
                </c:pt>
                <c:pt idx="10">
                  <c:v>蒙塔-埃利斯</c:v>
                </c:pt>
              </c:strCache>
            </c:strRef>
          </c:cat>
          <c:val>
            <c:numRef>
              <c:f>Sheet1!$C$81:$C$92</c:f>
              <c:numCache>
                <c:formatCode>General</c:formatCode>
                <c:ptCount val="11"/>
                <c:pt idx="0">
                  <c:v>0.9</c:v>
                </c:pt>
                <c:pt idx="1">
                  <c:v>1.6</c:v>
                </c:pt>
                <c:pt idx="2">
                  <c:v>1.1000000000000001</c:v>
                </c:pt>
                <c:pt idx="3">
                  <c:v>1.6</c:v>
                </c:pt>
                <c:pt idx="4">
                  <c:v>1.2</c:v>
                </c:pt>
                <c:pt idx="5">
                  <c:v>1.5</c:v>
                </c:pt>
                <c:pt idx="6">
                  <c:v>2</c:v>
                </c:pt>
                <c:pt idx="7">
                  <c:v>2</c:v>
                </c:pt>
                <c:pt idx="8">
                  <c:v>0.5</c:v>
                </c:pt>
                <c:pt idx="9">
                  <c:v>1.5</c:v>
                </c:pt>
                <c:pt idx="10">
                  <c:v>2.2999999999999998</c:v>
                </c:pt>
              </c:numCache>
            </c:numRef>
          </c:val>
        </c:ser>
        <c:ser>
          <c:idx val="5"/>
          <c:order val="5"/>
          <c:tx>
            <c:strRef>
              <c:f>Sheet1!$H$79:$H$80</c:f>
              <c:strCache>
                <c:ptCount val="1"/>
                <c:pt idx="0">
                  <c:v>平均值项:篮板总数</c:v>
                </c:pt>
              </c:strCache>
            </c:strRef>
          </c:tx>
          <c:cat>
            <c:strRef>
              <c:f>Sheet1!$B$81:$B$92</c:f>
              <c:strCache>
                <c:ptCount val="11"/>
                <c:pt idx="0">
                  <c:v>布兰顿-罗伊</c:v>
                </c:pt>
                <c:pt idx="1">
                  <c:v>丹尼-格兰杰</c:v>
                </c:pt>
                <c:pt idx="2">
                  <c:v>德克-诺维茨基</c:v>
                </c:pt>
                <c:pt idx="3">
                  <c:v>德韦恩-韦德</c:v>
                </c:pt>
                <c:pt idx="4">
                  <c:v>卡梅洛-安东尼</c:v>
                </c:pt>
                <c:pt idx="5">
                  <c:v>凯文-杜兰特</c:v>
                </c:pt>
                <c:pt idx="6">
                  <c:v>凯文-马丁</c:v>
                </c:pt>
                <c:pt idx="7">
                  <c:v>科比-布莱恩特</c:v>
                </c:pt>
                <c:pt idx="8">
                  <c:v>克里斯-波什</c:v>
                </c:pt>
                <c:pt idx="9">
                  <c:v>勒布朗-詹姆斯</c:v>
                </c:pt>
                <c:pt idx="10">
                  <c:v>蒙塔-埃利斯</c:v>
                </c:pt>
              </c:strCache>
            </c:strRef>
          </c:cat>
          <c:val>
            <c:numRef>
              <c:f>Sheet1!$H$81:$H$92</c:f>
              <c:numCache>
                <c:formatCode>General</c:formatCode>
                <c:ptCount val="11"/>
                <c:pt idx="0">
                  <c:v>4.7</c:v>
                </c:pt>
                <c:pt idx="1">
                  <c:v>6.1</c:v>
                </c:pt>
                <c:pt idx="2">
                  <c:v>8</c:v>
                </c:pt>
                <c:pt idx="3">
                  <c:v>5</c:v>
                </c:pt>
                <c:pt idx="4">
                  <c:v>6.4</c:v>
                </c:pt>
                <c:pt idx="5">
                  <c:v>6.9</c:v>
                </c:pt>
                <c:pt idx="6">
                  <c:v>5.4</c:v>
                </c:pt>
                <c:pt idx="7">
                  <c:v>5.6</c:v>
                </c:pt>
                <c:pt idx="8">
                  <c:v>11.3</c:v>
                </c:pt>
                <c:pt idx="9">
                  <c:v>7.1</c:v>
                </c:pt>
                <c:pt idx="10">
                  <c:v>4.3</c:v>
                </c:pt>
              </c:numCache>
            </c:numRef>
          </c:val>
        </c:ser>
        <c:marker val="1"/>
        <c:axId val="176532096"/>
        <c:axId val="176530560"/>
      </c:lineChart>
      <c:catAx>
        <c:axId val="176523136"/>
        <c:scaling>
          <c:orientation val="minMax"/>
        </c:scaling>
        <c:axPos val="b"/>
        <c:tickLblPos val="nextTo"/>
        <c:crossAx val="176524672"/>
        <c:crosses val="autoZero"/>
        <c:auto val="1"/>
        <c:lblAlgn val="ctr"/>
        <c:lblOffset val="100"/>
      </c:catAx>
      <c:valAx>
        <c:axId val="176524672"/>
        <c:scaling>
          <c:orientation val="minMax"/>
          <c:max val="90"/>
        </c:scaling>
        <c:axPos val="l"/>
        <c:majorGridlines/>
        <c:numFmt formatCode="General" sourceLinked="1"/>
        <c:tickLblPos val="nextTo"/>
        <c:crossAx val="176523136"/>
        <c:crosses val="autoZero"/>
        <c:crossBetween val="between"/>
      </c:valAx>
      <c:valAx>
        <c:axId val="176530560"/>
        <c:scaling>
          <c:orientation val="minMax"/>
        </c:scaling>
        <c:axPos val="r"/>
        <c:numFmt formatCode="General" sourceLinked="1"/>
        <c:tickLblPos val="nextTo"/>
        <c:crossAx val="176532096"/>
        <c:crosses val="max"/>
        <c:crossBetween val="between"/>
      </c:valAx>
      <c:catAx>
        <c:axId val="176532096"/>
        <c:scaling>
          <c:orientation val="minMax"/>
        </c:scaling>
        <c:delete val="1"/>
        <c:axPos val="b"/>
        <c:tickLblPos val="none"/>
        <c:crossAx val="176530560"/>
        <c:crosses val="autoZero"/>
        <c:auto val="1"/>
        <c:lblAlgn val="ctr"/>
        <c:lblOffset val="100"/>
      </c:catAx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2"/>
          <c:order val="0"/>
          <c:tx>
            <c:strRef>
              <c:f>Sheet1!$A$30:$B$30</c:f>
              <c:strCache>
                <c:ptCount val="1"/>
                <c:pt idx="0">
                  <c:v>分析及排名 进攻排名</c:v>
                </c:pt>
              </c:strCache>
            </c:strRef>
          </c:tx>
          <c:marker>
            <c:symbol val="none"/>
          </c:marker>
          <c:dLbls>
            <c:txPr>
              <a:bodyPr/>
              <a:lstStyle/>
              <a:p>
                <a:pPr>
                  <a:defRPr sz="1200">
                    <a:solidFill>
                      <a:schemeClr val="accent3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Val val="1"/>
          </c:dLbls>
          <c:cat>
            <c:strRef>
              <c:f>Sheet1!$C$3:$M$3</c:f>
              <c:strCache>
                <c:ptCount val="11"/>
                <c:pt idx="0">
                  <c:v>凯文-马丁</c:v>
                </c:pt>
                <c:pt idx="1">
                  <c:v>科比-布莱恩特</c:v>
                </c:pt>
                <c:pt idx="2">
                  <c:v>卡梅洛-安东尼</c:v>
                </c:pt>
                <c:pt idx="3">
                  <c:v>勒布朗-詹姆斯</c:v>
                </c:pt>
                <c:pt idx="4">
                  <c:v>凯文-杜兰特</c:v>
                </c:pt>
                <c:pt idx="5">
                  <c:v>德韦恩-韦德</c:v>
                </c:pt>
                <c:pt idx="6">
                  <c:v>蒙塔-埃利斯</c:v>
                </c:pt>
                <c:pt idx="7">
                  <c:v>德克-诺维茨基</c:v>
                </c:pt>
                <c:pt idx="8">
                  <c:v>丹尼-格兰杰</c:v>
                </c:pt>
                <c:pt idx="9">
                  <c:v>克里斯-波什</c:v>
                </c:pt>
                <c:pt idx="10">
                  <c:v>布兰顿-罗伊</c:v>
                </c:pt>
              </c:strCache>
            </c:strRef>
          </c:cat>
          <c:val>
            <c:numRef>
              <c:f>Sheet1!$C$30:$M$30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9</c:v>
                </c:pt>
                <c:pt idx="9">
                  <c:v>7</c:v>
                </c:pt>
                <c:pt idx="10">
                  <c:v>11</c:v>
                </c:pt>
              </c:numCache>
            </c:numRef>
          </c:val>
        </c:ser>
        <c:ser>
          <c:idx val="4"/>
          <c:order val="1"/>
          <c:tx>
            <c:strRef>
              <c:f>Sheet1!$A$32:$B$32</c:f>
              <c:strCache>
                <c:ptCount val="1"/>
                <c:pt idx="0">
                  <c:v>分析及排名 防守排名</c:v>
                </c:pt>
              </c:strCache>
            </c:strRef>
          </c:tx>
          <c:marker>
            <c:symbol val="none"/>
          </c:marker>
          <c:dLbls>
            <c:txPr>
              <a:bodyPr/>
              <a:lstStyle/>
              <a:p>
                <a:pPr>
                  <a:defRPr sz="1200">
                    <a:solidFill>
                      <a:schemeClr val="tx2">
                        <a:lumMod val="60000"/>
                        <a:lumOff val="40000"/>
                      </a:schemeClr>
                    </a:solidFill>
                  </a:defRPr>
                </a:pPr>
                <a:endParaRPr lang="zh-CN"/>
              </a:p>
            </c:txPr>
            <c:showVal val="1"/>
          </c:dLbls>
          <c:cat>
            <c:strRef>
              <c:f>Sheet1!$C$3:$M$3</c:f>
              <c:strCache>
                <c:ptCount val="11"/>
                <c:pt idx="0">
                  <c:v>凯文-马丁</c:v>
                </c:pt>
                <c:pt idx="1">
                  <c:v>科比-布莱恩特</c:v>
                </c:pt>
                <c:pt idx="2">
                  <c:v>卡梅洛-安东尼</c:v>
                </c:pt>
                <c:pt idx="3">
                  <c:v>勒布朗-詹姆斯</c:v>
                </c:pt>
                <c:pt idx="4">
                  <c:v>凯文-杜兰特</c:v>
                </c:pt>
                <c:pt idx="5">
                  <c:v>德韦恩-韦德</c:v>
                </c:pt>
                <c:pt idx="6">
                  <c:v>蒙塔-埃利斯</c:v>
                </c:pt>
                <c:pt idx="7">
                  <c:v>德克-诺维茨基</c:v>
                </c:pt>
                <c:pt idx="8">
                  <c:v>丹尼-格兰杰</c:v>
                </c:pt>
                <c:pt idx="9">
                  <c:v>克里斯-波什</c:v>
                </c:pt>
                <c:pt idx="10">
                  <c:v>布兰顿-罗伊</c:v>
                </c:pt>
              </c:strCache>
            </c:strRef>
          </c:cat>
          <c:val>
            <c:numRef>
              <c:f>Sheet1!$C$32:$M$32</c:f>
              <c:numCache>
                <c:formatCode>0;_尀</c:formatCode>
                <c:ptCount val="11"/>
                <c:pt idx="0">
                  <c:v>9</c:v>
                </c:pt>
                <c:pt idx="1">
                  <c:v>9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</c:v>
                </c:pt>
                <c:pt idx="8">
                  <c:v>6</c:v>
                </c:pt>
                <c:pt idx="9">
                  <c:v>2</c:v>
                </c:pt>
                <c:pt idx="10">
                  <c:v>11</c:v>
                </c:pt>
              </c:numCache>
            </c:numRef>
          </c:val>
        </c:ser>
        <c:ser>
          <c:idx val="6"/>
          <c:order val="2"/>
          <c:tx>
            <c:strRef>
              <c:f>Sheet1!$A$34:$B$34</c:f>
              <c:strCache>
                <c:ptCount val="1"/>
                <c:pt idx="0">
                  <c:v>分析及排名 总排名</c:v>
                </c:pt>
              </c:strCache>
            </c:strRef>
          </c:tx>
          <c:spPr>
            <a:ln w="50800" cap="sq" cmpd="sng">
              <a:solidFill>
                <a:srgbClr val="FF0000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sz="1600" b="1">
                    <a:solidFill>
                      <a:srgbClr val="FF0000"/>
                    </a:solidFill>
                  </a:defRPr>
                </a:pPr>
                <a:endParaRPr lang="zh-CN"/>
              </a:p>
            </c:txPr>
            <c:showVal val="1"/>
          </c:dLbls>
          <c:cat>
            <c:strRef>
              <c:f>Sheet1!$C$3:$M$3</c:f>
              <c:strCache>
                <c:ptCount val="11"/>
                <c:pt idx="0">
                  <c:v>凯文-马丁</c:v>
                </c:pt>
                <c:pt idx="1">
                  <c:v>科比-布莱恩特</c:v>
                </c:pt>
                <c:pt idx="2">
                  <c:v>卡梅洛-安东尼</c:v>
                </c:pt>
                <c:pt idx="3">
                  <c:v>勒布朗-詹姆斯</c:v>
                </c:pt>
                <c:pt idx="4">
                  <c:v>凯文-杜兰特</c:v>
                </c:pt>
                <c:pt idx="5">
                  <c:v>德韦恩-韦德</c:v>
                </c:pt>
                <c:pt idx="6">
                  <c:v>蒙塔-埃利斯</c:v>
                </c:pt>
                <c:pt idx="7">
                  <c:v>德克-诺维茨基</c:v>
                </c:pt>
                <c:pt idx="8">
                  <c:v>丹尼-格兰杰</c:v>
                </c:pt>
                <c:pt idx="9">
                  <c:v>克里斯-波什</c:v>
                </c:pt>
                <c:pt idx="10">
                  <c:v>布兰顿-罗伊</c:v>
                </c:pt>
              </c:strCache>
            </c:strRef>
          </c:cat>
          <c:val>
            <c:numRef>
              <c:f>Sheet1!$C$34:$M$34</c:f>
              <c:numCache>
                <c:formatCode>General</c:formatCode>
                <c:ptCount val="11"/>
                <c:pt idx="0">
                  <c:v>11</c:v>
                </c:pt>
                <c:pt idx="1">
                  <c:v>4</c:v>
                </c:pt>
                <c:pt idx="2">
                  <c:v>5</c:v>
                </c:pt>
                <c:pt idx="3">
                  <c:v>1</c:v>
                </c:pt>
                <c:pt idx="4">
                  <c:v>3</c:v>
                </c:pt>
                <c:pt idx="5">
                  <c:v>8</c:v>
                </c:pt>
                <c:pt idx="6">
                  <c:v>7</c:v>
                </c:pt>
                <c:pt idx="7">
                  <c:v>2</c:v>
                </c:pt>
                <c:pt idx="8">
                  <c:v>10</c:v>
                </c:pt>
                <c:pt idx="9">
                  <c:v>6</c:v>
                </c:pt>
                <c:pt idx="10">
                  <c:v>9</c:v>
                </c:pt>
              </c:numCache>
            </c:numRef>
          </c:val>
        </c:ser>
        <c:marker val="1"/>
        <c:axId val="178186880"/>
        <c:axId val="178221440"/>
      </c:lineChart>
      <c:catAx>
        <c:axId val="178186880"/>
        <c:scaling>
          <c:orientation val="minMax"/>
        </c:scaling>
        <c:axPos val="b"/>
        <c:majorGridlines/>
        <c:tickLblPos val="nextTo"/>
        <c:crossAx val="178221440"/>
        <c:crosses val="autoZero"/>
        <c:auto val="1"/>
        <c:lblAlgn val="ctr"/>
        <c:lblOffset val="100"/>
      </c:catAx>
      <c:valAx>
        <c:axId val="178221440"/>
        <c:scaling>
          <c:orientation val="minMax"/>
        </c:scaling>
        <c:axPos val="l"/>
        <c:majorGridlines/>
        <c:numFmt formatCode="General" sourceLinked="1"/>
        <c:tickLblPos val="nextTo"/>
        <c:crossAx val="178186880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83344</xdr:rowOff>
    </xdr:from>
    <xdr:to>
      <xdr:col>7</xdr:col>
      <xdr:colOff>904874</xdr:colOff>
      <xdr:row>61</xdr:row>
      <xdr:rowOff>83344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61</xdr:row>
      <xdr:rowOff>95251</xdr:rowOff>
    </xdr:from>
    <xdr:to>
      <xdr:col>7</xdr:col>
      <xdr:colOff>926404</xdr:colOff>
      <xdr:row>78</xdr:row>
      <xdr:rowOff>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166688</xdr:colOff>
      <xdr:row>46</xdr:row>
      <xdr:rowOff>71437</xdr:rowOff>
    </xdr:from>
    <xdr:to>
      <xdr:col>13</xdr:col>
      <xdr:colOff>642938</xdr:colOff>
      <xdr:row>59</xdr:row>
      <xdr:rowOff>13047</xdr:rowOff>
    </xdr:to>
    <xdr:sp macro="" textlink="">
      <xdr:nvSpPr>
        <xdr:cNvPr id="4" name="TextBox 3"/>
        <xdr:cNvSpPr txBox="1"/>
      </xdr:nvSpPr>
      <xdr:spPr>
        <a:xfrm>
          <a:off x="10996483" y="11305718"/>
          <a:ext cx="5043030" cy="2146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2000">
              <a:latin typeface="Times New Roman" pitchFamily="18" charset="0"/>
              <a:cs typeface="Times New Roman" pitchFamily="18" charset="0"/>
            </a:rPr>
            <a:t>角度一（命中率方面）：左图是关于调查球员投篮命中率的对比图，由图可见，</a:t>
          </a:r>
          <a:r>
            <a:rPr lang="en-US" altLang="zh-CN" sz="2000">
              <a:latin typeface="Times New Roman" pitchFamily="18" charset="0"/>
              <a:cs typeface="Times New Roman" pitchFamily="18" charset="0"/>
            </a:rPr>
            <a:t>NBA</a:t>
          </a:r>
          <a:r>
            <a:rPr lang="en-US" altLang="zh-CN" sz="2000" baseline="0">
              <a:latin typeface="Times New Roman" pitchFamily="18" charset="0"/>
              <a:cs typeface="Times New Roman" pitchFamily="18" charset="0"/>
            </a:rPr>
            <a:t> </a:t>
          </a:r>
          <a:r>
            <a:rPr lang="zh-CN" altLang="en-US" sz="2000" baseline="0">
              <a:latin typeface="Times New Roman" pitchFamily="18" charset="0"/>
              <a:cs typeface="Times New Roman" pitchFamily="18" charset="0"/>
            </a:rPr>
            <a:t>顶尖球员在罚球命中率以及</a:t>
          </a:r>
          <a:r>
            <a:rPr lang="en-US" altLang="zh-CN" sz="2000" baseline="0">
              <a:latin typeface="Times New Roman" pitchFamily="18" charset="0"/>
              <a:cs typeface="Times New Roman" pitchFamily="18" charset="0"/>
            </a:rPr>
            <a:t>2</a:t>
          </a:r>
          <a:r>
            <a:rPr lang="zh-CN" altLang="en-US" sz="2000" baseline="0">
              <a:latin typeface="Times New Roman" pitchFamily="18" charset="0"/>
              <a:cs typeface="Times New Roman" pitchFamily="18" charset="0"/>
            </a:rPr>
            <a:t>分命中率上相差并不大，但在</a:t>
          </a:r>
          <a:r>
            <a:rPr lang="en-US" altLang="zh-CN" sz="2000" baseline="0">
              <a:latin typeface="Times New Roman" pitchFamily="18" charset="0"/>
              <a:cs typeface="Times New Roman" pitchFamily="18" charset="0"/>
            </a:rPr>
            <a:t>3</a:t>
          </a:r>
          <a:r>
            <a:rPr lang="zh-CN" altLang="en-US" sz="2000" baseline="0">
              <a:latin typeface="Times New Roman" pitchFamily="18" charset="0"/>
              <a:cs typeface="Times New Roman" pitchFamily="18" charset="0"/>
            </a:rPr>
            <a:t>分命中率上有明显的差距。查看数据后发现，这与球员</a:t>
          </a:r>
          <a:r>
            <a:rPr lang="en-US" altLang="zh-CN" sz="2000" baseline="0">
              <a:latin typeface="Times New Roman" pitchFamily="18" charset="0"/>
              <a:cs typeface="Times New Roman" pitchFamily="18" charset="0"/>
            </a:rPr>
            <a:t>3</a:t>
          </a:r>
          <a:r>
            <a:rPr lang="zh-CN" altLang="en-US" sz="2000" baseline="0">
              <a:latin typeface="Times New Roman" pitchFamily="18" charset="0"/>
              <a:cs typeface="Times New Roman" pitchFamily="18" charset="0"/>
            </a:rPr>
            <a:t>分出手次数有一定关系。</a:t>
          </a:r>
          <a:endParaRPr lang="en-US" altLang="zh-CN" sz="2000" baseline="0">
            <a:latin typeface="Times New Roman" pitchFamily="18" charset="0"/>
            <a:cs typeface="Times New Roman" pitchFamily="18" charset="0"/>
          </a:endParaRPr>
        </a:p>
        <a:p>
          <a:endParaRPr lang="zh-CN" altLang="en-US" sz="20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352294</xdr:colOff>
      <xdr:row>64</xdr:row>
      <xdr:rowOff>78289</xdr:rowOff>
    </xdr:from>
    <xdr:to>
      <xdr:col>13</xdr:col>
      <xdr:colOff>195720</xdr:colOff>
      <xdr:row>76</xdr:row>
      <xdr:rowOff>91336</xdr:rowOff>
    </xdr:to>
    <xdr:sp macro="" textlink="">
      <xdr:nvSpPr>
        <xdr:cNvPr id="5" name="TextBox 4"/>
        <xdr:cNvSpPr txBox="1"/>
      </xdr:nvSpPr>
      <xdr:spPr>
        <a:xfrm>
          <a:off x="11182089" y="14365789"/>
          <a:ext cx="4410206" cy="2048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800">
              <a:latin typeface="黑体" pitchFamily="49" charset="-122"/>
              <a:ea typeface="黑体" pitchFamily="49" charset="-122"/>
            </a:rPr>
            <a:t>角度二（篮板方面得出球员位置差异）：由右图，我们可从篮板总数看出克里斯</a:t>
          </a:r>
          <a:r>
            <a:rPr lang="en-US" altLang="zh-CN" sz="1800">
              <a:latin typeface="黑体" pitchFamily="49" charset="-122"/>
              <a:ea typeface="黑体" pitchFamily="49" charset="-122"/>
            </a:rPr>
            <a:t>-</a:t>
          </a:r>
          <a:r>
            <a:rPr lang="zh-CN" altLang="en-US" sz="1800">
              <a:latin typeface="黑体" pitchFamily="49" charset="-122"/>
              <a:ea typeface="黑体" pitchFamily="49" charset="-122"/>
            </a:rPr>
            <a:t>波什超出平均许多，从而断定其位置为中锋或大前锋，在对其防守端分值的计算时需乘以一个调整系数。</a:t>
          </a:r>
        </a:p>
      </xdr:txBody>
    </xdr:sp>
    <xdr:clientData/>
  </xdr:twoCellAnchor>
  <xdr:twoCellAnchor>
    <xdr:from>
      <xdr:col>1</xdr:col>
      <xdr:colOff>1</xdr:colOff>
      <xdr:row>92</xdr:row>
      <xdr:rowOff>13045</xdr:rowOff>
    </xdr:from>
    <xdr:to>
      <xdr:col>6</xdr:col>
      <xdr:colOff>1278700</xdr:colOff>
      <xdr:row>116</xdr:row>
      <xdr:rowOff>130479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1474418</xdr:colOff>
      <xdr:row>97</xdr:row>
      <xdr:rowOff>52191</xdr:rowOff>
    </xdr:from>
    <xdr:to>
      <xdr:col>13</xdr:col>
      <xdr:colOff>208768</xdr:colOff>
      <xdr:row>107</xdr:row>
      <xdr:rowOff>130479</xdr:rowOff>
    </xdr:to>
    <xdr:sp macro="" textlink="">
      <xdr:nvSpPr>
        <xdr:cNvPr id="8" name="TextBox 7"/>
        <xdr:cNvSpPr txBox="1"/>
      </xdr:nvSpPr>
      <xdr:spPr>
        <a:xfrm>
          <a:off x="10751507" y="19937259"/>
          <a:ext cx="4853836" cy="17745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2000" b="1"/>
            <a:t>角度三（排名情况）：左图中红线表示的是总排名。蓝线和绿线表示了进攻和防守的排名，而其相对的位置则反映了球员在哪一端的表现更为出色。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alkinnet" refreshedDate="40183.708831828706" createdVersion="3" refreshedVersion="3" minRefreshableVersion="3" recordCount="11">
  <cacheSource type="worksheet">
    <worksheetSource ref="B7:W18" sheet="源数据"/>
  </cacheSource>
  <cacheFields count="22">
    <cacheField name="球员" numFmtId="0">
      <sharedItems count="11">
        <s v="凯文-马丁"/>
        <s v="科比-布莱恩特"/>
        <s v="卡梅洛-安东尼"/>
        <s v="勒布朗-詹姆斯"/>
        <s v="凯文-杜兰特"/>
        <s v="德韦恩-韦德"/>
        <s v="蒙塔-埃利斯"/>
        <s v="德克-诺维茨基"/>
        <s v="丹尼-格兰杰"/>
        <s v="克里斯-波什"/>
        <s v="布兰顿-罗伊"/>
      </sharedItems>
    </cacheField>
    <cacheField name="球队" numFmtId="0">
      <sharedItems count="11">
        <s v="国王"/>
        <s v="湖人"/>
        <s v="掘金"/>
        <s v="骑士"/>
        <s v="雷霆"/>
        <s v="热火"/>
        <s v="勇士"/>
        <s v="小牛"/>
        <s v="步行者"/>
        <s v="猛龙"/>
        <s v="开拓者"/>
      </sharedItems>
    </cacheField>
    <cacheField name="场次" numFmtId="0">
      <sharedItems containsSemiMixedTypes="0" containsString="0" containsNumber="1" containsInteger="1" minValue="5" maxValue="36"/>
    </cacheField>
    <cacheField name="上场时间" numFmtId="0">
      <sharedItems containsSemiMixedTypes="0" containsString="0" containsNumber="1" minValue="35" maxValue="41.7"/>
    </cacheField>
    <cacheField name="投中" numFmtId="0">
      <sharedItems containsSemiMixedTypes="0" containsString="0" containsNumber="1" minValue="7.7" maxValue="11.2"/>
    </cacheField>
    <cacheField name="出手" numFmtId="0">
      <sharedItems containsSemiMixedTypes="0" containsString="0" containsNumber="1" minValue="16" maxValue="23"/>
    </cacheField>
    <cacheField name="命中率" numFmtId="0">
      <sharedItems containsSemiMixedTypes="0" containsString="0" containsNumber="1" minValue="41" maxValue="51.9" count="10">
        <n v="42.3"/>
        <n v="48.6"/>
        <n v="47"/>
        <n v="50.4"/>
        <n v="47.8"/>
        <n v="44.3"/>
        <n v="47.7"/>
        <n v="41"/>
        <n v="51.9"/>
        <n v="46.8"/>
      </sharedItems>
    </cacheField>
    <cacheField name="投中2" numFmtId="0">
      <sharedItems containsSemiMixedTypes="0" containsString="0" containsNumber="1" minValue="0.2" maxValue="3.4"/>
    </cacheField>
    <cacheField name="出手2" numFmtId="0">
      <sharedItems containsSemiMixedTypes="0" containsString="0" containsNumber="1" minValue="0.4" maxValue="8.6"/>
    </cacheField>
    <cacheField name="命中率2" numFmtId="0">
      <sharedItems containsSemiMixedTypes="0" containsString="0" containsNumber="1" minValue="26.7" maxValue="46.2"/>
    </cacheField>
    <cacheField name="投中3" numFmtId="0">
      <sharedItems containsSemiMixedTypes="0" containsString="0" containsNumber="1" minValue="4.8" maxValue="8.5"/>
    </cacheField>
    <cacheField name="出手3" numFmtId="0">
      <sharedItems containsSemiMixedTypes="0" containsString="0" containsNumber="1" minValue="6.2" maxValue="9.9"/>
    </cacheField>
    <cacheField name="命中率3" numFmtId="0">
      <sharedItems containsSemiMixedTypes="0" containsString="0" containsNumber="1" minValue="76.400000000000006" maxValue="88.2"/>
    </cacheField>
    <cacheField name="进攻" numFmtId="0">
      <sharedItems containsSemiMixedTypes="0" containsString="0" containsNumber="1" minValue="0.8" maxValue="3.3"/>
    </cacheField>
    <cacheField name="防守" numFmtId="0">
      <sharedItems containsSemiMixedTypes="0" containsString="0" containsNumber="1" minValue="3.4" maxValue="8.1"/>
    </cacheField>
    <cacheField name="总计" numFmtId="0">
      <sharedItems containsSemiMixedTypes="0" containsString="0" containsNumber="1" minValue="4.3" maxValue="11.3"/>
    </cacheField>
    <cacheField name="助攻" numFmtId="0">
      <sharedItems containsSemiMixedTypes="0" containsString="0" containsNumber="1" minValue="1.9" maxValue="7.8"/>
    </cacheField>
    <cacheField name="失误" numFmtId="0">
      <sharedItems containsSemiMixedTypes="0" containsString="0" containsNumber="1" minValue="1.4" maxValue="4.3"/>
    </cacheField>
    <cacheField name="抢断" numFmtId="0">
      <sharedItems containsSemiMixedTypes="0" containsString="0" containsNumber="1" minValue="0.5" maxValue="2.2999999999999998"/>
    </cacheField>
    <cacheField name="盖帽" numFmtId="0">
      <sharedItems containsSemiMixedTypes="0" containsString="0" containsNumber="1" minValue="0.1" maxValue="1.3"/>
    </cacheField>
    <cacheField name="犯规" numFmtId="0">
      <sharedItems containsSemiMixedTypes="0" containsString="0" containsNumber="1" minValue="1.2" maxValue="3.4"/>
    </cacheField>
    <cacheField name="得分" numFmtId="0">
      <sharedItems containsSemiMixedTypes="0" containsString="0" containsNumber="1" minValue="22.8" maxValue="30.6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alkinnet" refreshedDate="40183.732516782409" createdVersion="3" refreshedVersion="3" minRefreshableVersion="3" recordCount="11">
  <cacheSource type="worksheet">
    <worksheetSource ref="B62:W73" sheet="Sheet1"/>
  </cacheSource>
  <cacheFields count="22">
    <cacheField name="球员" numFmtId="0">
      <sharedItems count="11">
        <s v="凯文-马丁"/>
        <s v="科比-布莱恩特"/>
        <s v="卡梅洛-安东尼"/>
        <s v="勒布朗-詹姆斯"/>
        <s v="凯文-杜兰特"/>
        <s v="德韦恩-韦德"/>
        <s v="蒙塔-埃利斯"/>
        <s v="德克-诺维茨基"/>
        <s v="丹尼-格兰杰"/>
        <s v="克里斯-波什"/>
        <s v="布兰顿-罗伊"/>
      </sharedItems>
    </cacheField>
    <cacheField name="球队" numFmtId="0">
      <sharedItems/>
    </cacheField>
    <cacheField name="场次" numFmtId="0">
      <sharedItems containsSemiMixedTypes="0" containsString="0" containsNumber="1" containsInteger="1" minValue="5" maxValue="36"/>
    </cacheField>
    <cacheField name="上场时间" numFmtId="0">
      <sharedItems containsSemiMixedTypes="0" containsString="0" containsNumber="1" minValue="35" maxValue="41.7"/>
    </cacheField>
    <cacheField name="投中" numFmtId="0">
      <sharedItems containsSemiMixedTypes="0" containsString="0" containsNumber="1" minValue="7.7" maxValue="11.2"/>
    </cacheField>
    <cacheField name="出手" numFmtId="0">
      <sharedItems containsSemiMixedTypes="0" containsString="0" containsNumber="1" minValue="16" maxValue="23"/>
    </cacheField>
    <cacheField name="命中率" numFmtId="0">
      <sharedItems containsSemiMixedTypes="0" containsString="0" containsNumber="1" minValue="41" maxValue="51.9"/>
    </cacheField>
    <cacheField name="投中2" numFmtId="0">
      <sharedItems containsSemiMixedTypes="0" containsString="0" containsNumber="1" minValue="0.2" maxValue="3.4"/>
    </cacheField>
    <cacheField name="出手2" numFmtId="0">
      <sharedItems containsSemiMixedTypes="0" containsString="0" containsNumber="1" minValue="0.4" maxValue="8.6"/>
    </cacheField>
    <cacheField name="命中率2" numFmtId="0">
      <sharedItems containsSemiMixedTypes="0" containsString="0" containsNumber="1" minValue="26.7" maxValue="46.2" count="11">
        <n v="44.7"/>
        <n v="31.7"/>
        <n v="35.5"/>
        <n v="35.9"/>
        <n v="31.9"/>
        <n v="26.7"/>
        <n v="29.3"/>
        <n v="38.700000000000003"/>
        <n v="35.6"/>
        <n v="46.2"/>
        <n v="34.5"/>
      </sharedItems>
    </cacheField>
    <cacheField name="投中3" numFmtId="0">
      <sharedItems containsSemiMixedTypes="0" containsString="0" containsNumber="1" minValue="4.8" maxValue="8.5"/>
    </cacheField>
    <cacheField name="出手3" numFmtId="0">
      <sharedItems containsSemiMixedTypes="0" containsString="0" containsNumber="1" minValue="6.2" maxValue="9.9"/>
    </cacheField>
    <cacheField name="命中率3" numFmtId="0">
      <sharedItems containsSemiMixedTypes="0" containsString="0" containsNumber="1" minValue="76.400000000000006" maxValue="88.2"/>
    </cacheField>
    <cacheField name="进攻" numFmtId="0">
      <sharedItems containsSemiMixedTypes="0" containsString="0" containsNumber="1" minValue="0.8" maxValue="3.3"/>
    </cacheField>
    <cacheField name="防守" numFmtId="0">
      <sharedItems containsSemiMixedTypes="0" containsString="0" containsNumber="1" minValue="3.4" maxValue="8.1"/>
    </cacheField>
    <cacheField name="总计" numFmtId="0">
      <sharedItems containsSemiMixedTypes="0" containsString="0" containsNumber="1" minValue="4.3" maxValue="11.3"/>
    </cacheField>
    <cacheField name="助攻" numFmtId="0">
      <sharedItems containsSemiMixedTypes="0" containsString="0" containsNumber="1" minValue="1.9" maxValue="7.8"/>
    </cacheField>
    <cacheField name="失误" numFmtId="0">
      <sharedItems containsSemiMixedTypes="0" containsString="0" containsNumber="1" minValue="1.4" maxValue="4.3"/>
    </cacheField>
    <cacheField name="抢断" numFmtId="0">
      <sharedItems containsSemiMixedTypes="0" containsString="0" containsNumber="1" minValue="0.5" maxValue="2.2999999999999998"/>
    </cacheField>
    <cacheField name="盖帽" numFmtId="0">
      <sharedItems containsSemiMixedTypes="0" containsString="0" containsNumber="1" minValue="0.1" maxValue="1.3"/>
    </cacheField>
    <cacheField name="犯规" numFmtId="0">
      <sharedItems containsSemiMixedTypes="0" containsString="0" containsNumber="1" minValue="1.2" maxValue="3.4"/>
    </cacheField>
    <cacheField name="得分" numFmtId="0">
      <sharedItems containsSemiMixedTypes="0" containsString="0" containsNumber="1" minValue="22.8" maxValue="30.6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n v="5"/>
    <n v="41.7"/>
    <n v="9.4"/>
    <n v="22.2"/>
    <x v="0"/>
    <n v="3.4"/>
    <n v="7.6"/>
    <n v="44.7"/>
    <n v="8.4"/>
    <n v="9.8000000000000007"/>
    <n v="85.7"/>
    <n v="1.2"/>
    <n v="4.2"/>
    <n v="5.4"/>
    <n v="2.6"/>
    <n v="1.4"/>
    <n v="2"/>
    <n v="0.2"/>
    <n v="1.2"/>
    <n v="30.6"/>
  </r>
  <r>
    <x v="1"/>
    <x v="1"/>
    <n v="33"/>
    <n v="38.5"/>
    <n v="11.2"/>
    <n v="23"/>
    <x v="1"/>
    <n v="1.2"/>
    <n v="3.7"/>
    <n v="31.7"/>
    <n v="6.7"/>
    <n v="7.9"/>
    <n v="84.9"/>
    <n v="1.2"/>
    <n v="4.4000000000000004"/>
    <n v="5.6"/>
    <n v="4.5999999999999996"/>
    <n v="3.1"/>
    <n v="2"/>
    <n v="0.2"/>
    <n v="2.7"/>
    <n v="30.2"/>
  </r>
  <r>
    <x v="2"/>
    <x v="2"/>
    <n v="32"/>
    <n v="37.6"/>
    <n v="10.3"/>
    <n v="22"/>
    <x v="2"/>
    <n v="0.8"/>
    <n v="2.4"/>
    <n v="35.5"/>
    <n v="8.5"/>
    <n v="9.9"/>
    <n v="86.1"/>
    <n v="2.1"/>
    <n v="4.3"/>
    <n v="6.4"/>
    <n v="3.3"/>
    <n v="2.9"/>
    <n v="1.2"/>
    <n v="0.3"/>
    <n v="3.4"/>
    <n v="30"/>
  </r>
  <r>
    <x v="3"/>
    <x v="3"/>
    <n v="36"/>
    <n v="38.4"/>
    <n v="10.1"/>
    <n v="20"/>
    <x v="3"/>
    <n v="1.7"/>
    <n v="4.5999999999999996"/>
    <n v="35.9"/>
    <n v="7"/>
    <n v="9"/>
    <n v="78.3"/>
    <n v="1"/>
    <n v="6.1"/>
    <n v="7.1"/>
    <n v="7.8"/>
    <n v="3.5"/>
    <n v="1.5"/>
    <n v="0.9"/>
    <n v="1.8"/>
    <n v="28.9"/>
  </r>
  <r>
    <x v="4"/>
    <x v="4"/>
    <n v="34"/>
    <n v="40"/>
    <n v="9.6999999999999993"/>
    <n v="20.3"/>
    <x v="4"/>
    <n v="1.4"/>
    <n v="4.2"/>
    <n v="31.9"/>
    <n v="7.7"/>
    <n v="8.9"/>
    <n v="86.4"/>
    <n v="1.1000000000000001"/>
    <n v="5.8"/>
    <n v="6.9"/>
    <n v="3"/>
    <n v="3.9"/>
    <n v="1.5"/>
    <n v="0.9"/>
    <n v="2.5"/>
    <n v="28.4"/>
  </r>
  <r>
    <x v="5"/>
    <x v="5"/>
    <n v="32"/>
    <n v="37"/>
    <n v="9.1"/>
    <n v="20.6"/>
    <x v="5"/>
    <n v="0.9"/>
    <n v="3.3"/>
    <n v="26.7"/>
    <n v="7.3"/>
    <n v="9.5"/>
    <n v="76.900000000000006"/>
    <n v="1.3"/>
    <n v="3.8"/>
    <n v="5"/>
    <n v="6.2"/>
    <n v="3.3"/>
    <n v="1.6"/>
    <n v="1.2"/>
    <n v="2.4"/>
    <n v="26.4"/>
  </r>
  <r>
    <x v="6"/>
    <x v="6"/>
    <n v="32"/>
    <n v="41.5"/>
    <n v="10.199999999999999"/>
    <n v="21.7"/>
    <x v="2"/>
    <n v="0.5"/>
    <n v="1.8"/>
    <n v="29.3"/>
    <n v="4.8"/>
    <n v="6.2"/>
    <n v="76.400000000000006"/>
    <n v="0.8"/>
    <n v="3.4"/>
    <n v="4.3"/>
    <n v="5.2"/>
    <n v="4.3"/>
    <n v="2.2999999999999998"/>
    <n v="0.4"/>
    <n v="3"/>
    <n v="25.7"/>
  </r>
  <r>
    <x v="7"/>
    <x v="7"/>
    <n v="33"/>
    <n v="37.4"/>
    <n v="8.9"/>
    <n v="18.8"/>
    <x v="6"/>
    <n v="0.7"/>
    <n v="1.9"/>
    <n v="38.700000000000003"/>
    <n v="6.3"/>
    <n v="7.2"/>
    <n v="88.2"/>
    <n v="1"/>
    <n v="7"/>
    <n v="8"/>
    <n v="2.5"/>
    <n v="1.9"/>
    <n v="1.1000000000000001"/>
    <n v="1.3"/>
    <n v="2.4"/>
    <n v="24.9"/>
  </r>
  <r>
    <x v="8"/>
    <x v="8"/>
    <n v="17"/>
    <n v="36.6"/>
    <n v="7.7"/>
    <n v="18.7"/>
    <x v="7"/>
    <n v="3.1"/>
    <n v="8.6"/>
    <n v="35.6"/>
    <n v="6"/>
    <n v="7.3"/>
    <n v="82.3"/>
    <n v="0.8"/>
    <n v="5.4"/>
    <n v="6.1"/>
    <n v="2.7"/>
    <n v="2.9"/>
    <n v="1.6"/>
    <n v="1"/>
    <n v="3.3"/>
    <n v="24.4"/>
  </r>
  <r>
    <x v="9"/>
    <x v="9"/>
    <n v="35"/>
    <n v="35"/>
    <n v="8.3000000000000007"/>
    <n v="16"/>
    <x v="8"/>
    <n v="0.2"/>
    <n v="0.4"/>
    <n v="46.2"/>
    <n v="7"/>
    <n v="9"/>
    <n v="77.8"/>
    <n v="3.3"/>
    <n v="8.1"/>
    <n v="11.3"/>
    <n v="1.9"/>
    <n v="2.1"/>
    <n v="0.5"/>
    <n v="1.1000000000000001"/>
    <n v="2.4"/>
    <n v="23.7"/>
  </r>
  <r>
    <x v="10"/>
    <x v="10"/>
    <n v="35"/>
    <n v="38.9"/>
    <n v="8.1"/>
    <n v="17.399999999999999"/>
    <x v="9"/>
    <n v="1.4"/>
    <n v="4"/>
    <n v="34.5"/>
    <n v="5.2"/>
    <n v="6.5"/>
    <n v="79.400000000000006"/>
    <n v="1.1000000000000001"/>
    <n v="3.6"/>
    <n v="4.7"/>
    <n v="5"/>
    <n v="2.4"/>
    <n v="0.9"/>
    <n v="0.1"/>
    <n v="2.2999999999999998"/>
    <n v="22.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">
  <r>
    <x v="0"/>
    <s v="国王"/>
    <n v="5"/>
    <n v="41.7"/>
    <n v="9.4"/>
    <n v="22.2"/>
    <n v="42.3"/>
    <n v="3.4"/>
    <n v="7.6"/>
    <x v="0"/>
    <n v="8.4"/>
    <n v="9.8000000000000007"/>
    <n v="85.7"/>
    <n v="1.2"/>
    <n v="4.2"/>
    <n v="5.4"/>
    <n v="2.6"/>
    <n v="1.4"/>
    <n v="2"/>
    <n v="0.2"/>
    <n v="1.2"/>
    <n v="30.6"/>
  </r>
  <r>
    <x v="1"/>
    <s v="湖人"/>
    <n v="33"/>
    <n v="38.5"/>
    <n v="11.2"/>
    <n v="23"/>
    <n v="48.6"/>
    <n v="1.2"/>
    <n v="3.7"/>
    <x v="1"/>
    <n v="6.7"/>
    <n v="7.9"/>
    <n v="84.9"/>
    <n v="1.2"/>
    <n v="4.4000000000000004"/>
    <n v="5.6"/>
    <n v="4.5999999999999996"/>
    <n v="3.1"/>
    <n v="2"/>
    <n v="0.2"/>
    <n v="2.7"/>
    <n v="30.2"/>
  </r>
  <r>
    <x v="2"/>
    <s v="掘金"/>
    <n v="32"/>
    <n v="37.6"/>
    <n v="10.3"/>
    <n v="22"/>
    <n v="47"/>
    <n v="0.8"/>
    <n v="2.4"/>
    <x v="2"/>
    <n v="8.5"/>
    <n v="9.9"/>
    <n v="86.1"/>
    <n v="2.1"/>
    <n v="4.3"/>
    <n v="6.4"/>
    <n v="3.3"/>
    <n v="2.9"/>
    <n v="1.2"/>
    <n v="0.3"/>
    <n v="3.4"/>
    <n v="30"/>
  </r>
  <r>
    <x v="3"/>
    <s v="骑士"/>
    <n v="36"/>
    <n v="38.4"/>
    <n v="10.1"/>
    <n v="20"/>
    <n v="50.4"/>
    <n v="1.7"/>
    <n v="4.5999999999999996"/>
    <x v="3"/>
    <n v="7"/>
    <n v="9"/>
    <n v="78.3"/>
    <n v="1"/>
    <n v="6.1"/>
    <n v="7.1"/>
    <n v="7.8"/>
    <n v="3.5"/>
    <n v="1.5"/>
    <n v="0.9"/>
    <n v="1.8"/>
    <n v="28.9"/>
  </r>
  <r>
    <x v="4"/>
    <s v="雷霆"/>
    <n v="34"/>
    <n v="40"/>
    <n v="9.6999999999999993"/>
    <n v="20.3"/>
    <n v="47.8"/>
    <n v="1.4"/>
    <n v="4.2"/>
    <x v="4"/>
    <n v="7.7"/>
    <n v="8.9"/>
    <n v="86.4"/>
    <n v="1.1000000000000001"/>
    <n v="5.8"/>
    <n v="6.9"/>
    <n v="3"/>
    <n v="3.9"/>
    <n v="1.5"/>
    <n v="0.9"/>
    <n v="2.5"/>
    <n v="28.4"/>
  </r>
  <r>
    <x v="5"/>
    <s v="热火"/>
    <n v="32"/>
    <n v="37"/>
    <n v="9.1"/>
    <n v="20.6"/>
    <n v="44.3"/>
    <n v="0.9"/>
    <n v="3.3"/>
    <x v="5"/>
    <n v="7.3"/>
    <n v="9.5"/>
    <n v="76.900000000000006"/>
    <n v="1.3"/>
    <n v="3.8"/>
    <n v="5"/>
    <n v="6.2"/>
    <n v="3.3"/>
    <n v="1.6"/>
    <n v="1.2"/>
    <n v="2.4"/>
    <n v="26.4"/>
  </r>
  <r>
    <x v="6"/>
    <s v="勇士"/>
    <n v="32"/>
    <n v="41.5"/>
    <n v="10.199999999999999"/>
    <n v="21.7"/>
    <n v="47"/>
    <n v="0.5"/>
    <n v="1.8"/>
    <x v="6"/>
    <n v="4.8"/>
    <n v="6.2"/>
    <n v="76.400000000000006"/>
    <n v="0.8"/>
    <n v="3.4"/>
    <n v="4.3"/>
    <n v="5.2"/>
    <n v="4.3"/>
    <n v="2.2999999999999998"/>
    <n v="0.4"/>
    <n v="3"/>
    <n v="25.7"/>
  </r>
  <r>
    <x v="7"/>
    <s v="小牛"/>
    <n v="33"/>
    <n v="37.4"/>
    <n v="8.9"/>
    <n v="18.8"/>
    <n v="47.7"/>
    <n v="0.7"/>
    <n v="1.9"/>
    <x v="7"/>
    <n v="6.3"/>
    <n v="7.2"/>
    <n v="88.2"/>
    <n v="1"/>
    <n v="7"/>
    <n v="8"/>
    <n v="2.5"/>
    <n v="1.9"/>
    <n v="1.1000000000000001"/>
    <n v="1.3"/>
    <n v="2.4"/>
    <n v="24.9"/>
  </r>
  <r>
    <x v="8"/>
    <s v="步行者"/>
    <n v="17"/>
    <n v="36.6"/>
    <n v="7.7"/>
    <n v="18.7"/>
    <n v="41"/>
    <n v="3.1"/>
    <n v="8.6"/>
    <x v="8"/>
    <n v="6"/>
    <n v="7.3"/>
    <n v="82.3"/>
    <n v="0.8"/>
    <n v="5.4"/>
    <n v="6.1"/>
    <n v="2.7"/>
    <n v="2.9"/>
    <n v="1.6"/>
    <n v="1"/>
    <n v="3.3"/>
    <n v="24.4"/>
  </r>
  <r>
    <x v="9"/>
    <s v="猛龙"/>
    <n v="35"/>
    <n v="35"/>
    <n v="8.3000000000000007"/>
    <n v="16"/>
    <n v="51.9"/>
    <n v="0.2"/>
    <n v="0.4"/>
    <x v="9"/>
    <n v="7"/>
    <n v="9"/>
    <n v="77.8"/>
    <n v="3.3"/>
    <n v="8.1"/>
    <n v="11.3"/>
    <n v="1.9"/>
    <n v="2.1"/>
    <n v="0.5"/>
    <n v="1.1000000000000001"/>
    <n v="2.4"/>
    <n v="23.7"/>
  </r>
  <r>
    <x v="10"/>
    <s v="开拓者"/>
    <n v="35"/>
    <n v="38.9"/>
    <n v="8.1"/>
    <n v="17.399999999999999"/>
    <n v="46.8"/>
    <n v="1.4"/>
    <n v="4"/>
    <x v="10"/>
    <n v="5.2"/>
    <n v="6.5"/>
    <n v="79.400000000000006"/>
    <n v="1.1000000000000001"/>
    <n v="3.6"/>
    <n v="4.7"/>
    <n v="5"/>
    <n v="2.4"/>
    <n v="0.9"/>
    <n v="0.1"/>
    <n v="2.2999999999999998"/>
    <n v="2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1" applyNumberFormats="0" applyBorderFormats="0" applyFontFormats="0" applyPatternFormats="0" applyAlignmentFormats="0" applyWidthHeightFormats="1" dataCaption="值" grandTotalCaption="平均值" updatedVersion="3" minRefreshableVersion="3" showCalcMbrs="0" useAutoFormatting="1" itemPrintTitles="1" createdVersion="3" indent="0" outline="1" outlineData="1" multipleFieldFilters="0" chartFormat="7">
  <location ref="B79:H92" firstHeaderRow="1" firstDataRow="2" firstDataCol="1"/>
  <pivotFields count="22">
    <pivotField axis="axisRow" showAll="0">
      <items count="12">
        <item x="10"/>
        <item x="8"/>
        <item x="7"/>
        <item x="5"/>
        <item x="2"/>
        <item x="4"/>
        <item x="0"/>
        <item x="1"/>
        <item x="9"/>
        <item x="3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>
      <items count="12">
        <item x="5"/>
        <item x="6"/>
        <item x="1"/>
        <item x="4"/>
        <item x="10"/>
        <item x="2"/>
        <item x="8"/>
        <item x="3"/>
        <item x="7"/>
        <item x="0"/>
        <item x="9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平均值项:抢断" fld="18" subtotal="average" baseField="0" baseItem="0"/>
    <dataField name="平均值项:得分" fld="21" subtotal="average" baseField="0" baseItem="0"/>
    <dataField name="平均值项:2分命中率" fld="6" subtotal="average" baseField="0" baseItem="0"/>
    <dataField name="平均值项:3分命中率" fld="9" subtotal="average" baseField="0" baseItem="0"/>
    <dataField name="平均值项:罚球命中率" fld="12" subtotal="average" baseField="0" baseItem="0"/>
    <dataField name="平均值项:篮板总数" fld="15" subtotal="average" baseField="0" baseItem="0"/>
  </dataFields>
  <formats count="5">
    <format dxfId="32">
      <pivotArea field="0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31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30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29">
      <pivotArea field="0" grandRow="1" outline="0" collapsedLevelsAreSubtotals="1" axis="axisRow" fieldPosition="0">
        <references count="1">
          <reference field="4294967294" count="1" selected="0">
            <x v="4"/>
          </reference>
        </references>
      </pivotArea>
    </format>
    <format dxfId="28">
      <pivotArea field="0" grandRow="1" outline="0" collapsedLevelsAreSubtotals="1" axis="axisRow" fieldPosition="0">
        <references count="1">
          <reference field="4294967294" count="1" selected="0">
            <x v="5"/>
          </reference>
        </references>
      </pivotArea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1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compact="0" compactData="0" gridDropZones="1" multipleFieldFilters="0">
  <location ref="C20:K33" firstHeaderRow="1" firstDataRow="2" firstDataCol="1"/>
  <pivotFields count="22">
    <pivotField axis="axisRow" compact="0" outline="0" showAll="0" sortType="descending">
      <items count="12">
        <item x="6"/>
        <item x="3"/>
        <item x="9"/>
        <item x="1"/>
        <item x="0"/>
        <item x="4"/>
        <item x="2"/>
        <item x="5"/>
        <item x="7"/>
        <item x="8"/>
        <item x="10"/>
        <item t="default"/>
      </items>
    </pivotField>
    <pivotField compact="0" outline="0" showAll="0">
      <items count="12">
        <item x="8"/>
        <item x="0"/>
        <item x="1"/>
        <item x="2"/>
        <item x="10"/>
        <item x="4"/>
        <item x="9"/>
        <item x="3"/>
        <item x="5"/>
        <item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11">
        <item x="7"/>
        <item x="0"/>
        <item x="5"/>
        <item x="9"/>
        <item x="2"/>
        <item x="6"/>
        <item x="4"/>
        <item x="1"/>
        <item x="3"/>
        <item x="8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求和项:2分命中率" fld="6" baseField="0" baseItem="0"/>
    <dataField name="求和项:三分命中率" fld="9" baseField="0" baseItem="0"/>
    <dataField name="求和项:罚球命中率" fld="12" baseField="0" baseItem="0"/>
    <dataField name="求和项:篮板数" fld="15" baseField="0" baseItem="0"/>
    <dataField name="求和项:助攻" fld="16" baseField="0" baseItem="0"/>
    <dataField name="求和项:抢断" fld="18" baseField="0" baseItem="0"/>
    <dataField name="求和项:盖帽" fld="19" baseField="0" baseItem="0"/>
    <dataField name="求和项:得分" fld="21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cripts.sportscn.com/nba/playerstats.php?pos=ALL&amp;all=0&amp;conf=&amp;season=season_2009&amp;sort=12" TargetMode="External"/><Relationship Id="rId18" Type="http://schemas.openxmlformats.org/officeDocument/2006/relationships/hyperlink" Target="http://scripts.sportscn.com/nba/teams/teamhome.php?tid=sac" TargetMode="External"/><Relationship Id="rId26" Type="http://schemas.openxmlformats.org/officeDocument/2006/relationships/hyperlink" Target="http://scripts.sportscn.com/nba/teams/teamhome.php?tid=okc" TargetMode="External"/><Relationship Id="rId39" Type="http://schemas.openxmlformats.org/officeDocument/2006/relationships/hyperlink" Target="http://scripts.sportscn.com/nba/playerstats.php?pos=ALL&amp;all=0&amp;conf=&amp;season=season_2009&amp;sort=11" TargetMode="External"/><Relationship Id="rId3" Type="http://schemas.openxmlformats.org/officeDocument/2006/relationships/hyperlink" Target="http://scripts.sportscn.com/nba/playerstats.php?pos=ALL&amp;all=0&amp;conf=&amp;season=season_2009&amp;sort=2" TargetMode="External"/><Relationship Id="rId21" Type="http://schemas.openxmlformats.org/officeDocument/2006/relationships/hyperlink" Target="http://scripts.sportscn.com/nba/players/playerhome.php?pid=3706" TargetMode="External"/><Relationship Id="rId34" Type="http://schemas.openxmlformats.org/officeDocument/2006/relationships/hyperlink" Target="http://scripts.sportscn.com/nba/teams/teamhome.php?tid=ind" TargetMode="External"/><Relationship Id="rId42" Type="http://schemas.openxmlformats.org/officeDocument/2006/relationships/hyperlink" Target="http://scripts.sportscn.com/nba/playerstats.php?pos=ALL&amp;all=0&amp;conf=&amp;season=season_2009&amp;sort=14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http://scripts.sportscn.com/nba/playerstats.php?pos=ALL&amp;all=0&amp;conf=&amp;season=season_2009&amp;sort=6" TargetMode="External"/><Relationship Id="rId12" Type="http://schemas.openxmlformats.org/officeDocument/2006/relationships/hyperlink" Target="http://scripts.sportscn.com/nba/playerstats.php?pos=ALL&amp;all=0&amp;conf=&amp;season=season_2009&amp;sort=11" TargetMode="External"/><Relationship Id="rId17" Type="http://schemas.openxmlformats.org/officeDocument/2006/relationships/hyperlink" Target="http://scripts.sportscn.com/nba/players/playerhome.php?pid=3843" TargetMode="External"/><Relationship Id="rId25" Type="http://schemas.openxmlformats.org/officeDocument/2006/relationships/hyperlink" Target="http://scripts.sportscn.com/nba/players/playerhome.php?pid=4244" TargetMode="External"/><Relationship Id="rId33" Type="http://schemas.openxmlformats.org/officeDocument/2006/relationships/hyperlink" Target="http://scripts.sportscn.com/nba/players/playerhome.php?pid=3943" TargetMode="External"/><Relationship Id="rId38" Type="http://schemas.openxmlformats.org/officeDocument/2006/relationships/hyperlink" Target="http://scripts.sportscn.com/nba/teams/teamhome.php?tid=por" TargetMode="External"/><Relationship Id="rId46" Type="http://schemas.openxmlformats.org/officeDocument/2006/relationships/hyperlink" Target="http://scripts.sportscn.com/nba/playerstats.php?pos=ALL&amp;all=0&amp;conf=&amp;season=season_2009&amp;sort=0" TargetMode="External"/><Relationship Id="rId2" Type="http://schemas.openxmlformats.org/officeDocument/2006/relationships/hyperlink" Target="http://scripts.sportscn.com/nba/playerstats.php?pos=ALL&amp;all=0&amp;conf=&amp;season=season_2009&amp;sort=1" TargetMode="External"/><Relationship Id="rId16" Type="http://schemas.openxmlformats.org/officeDocument/2006/relationships/hyperlink" Target="http://scripts.sportscn.com/nba/playerstats.php?pos=ALL&amp;all=0&amp;conf=&amp;season=season_2009&amp;sort=0" TargetMode="External"/><Relationship Id="rId20" Type="http://schemas.openxmlformats.org/officeDocument/2006/relationships/hyperlink" Target="http://scripts.sportscn.com/nba/teams/teamhome.php?tid=lal" TargetMode="External"/><Relationship Id="rId29" Type="http://schemas.openxmlformats.org/officeDocument/2006/relationships/hyperlink" Target="http://scripts.sportscn.com/nba/players/playerhome.php?pid=3966" TargetMode="External"/><Relationship Id="rId41" Type="http://schemas.openxmlformats.org/officeDocument/2006/relationships/hyperlink" Target="http://scripts.sportscn.com/nba/playerstats.php?pos=ALL&amp;all=0&amp;conf=&amp;season=season_2009&amp;sort=13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http://scripts.sportscn.com/nba/playerstats.php?pos=ALL&amp;all=0&amp;conf=&amp;season=season_2009&amp;sort=5" TargetMode="External"/><Relationship Id="rId11" Type="http://schemas.openxmlformats.org/officeDocument/2006/relationships/hyperlink" Target="http://scripts.sportscn.com/nba/playerstats.php?pos=ALL&amp;all=0&amp;conf=&amp;season=season_2009&amp;sort=10" TargetMode="External"/><Relationship Id="rId24" Type="http://schemas.openxmlformats.org/officeDocument/2006/relationships/hyperlink" Target="http://scripts.sportscn.com/nba/teams/teamhome.php?tid=cle" TargetMode="External"/><Relationship Id="rId32" Type="http://schemas.openxmlformats.org/officeDocument/2006/relationships/hyperlink" Target="http://scripts.sportscn.com/nba/teams/teamhome.php?tid=dal" TargetMode="External"/><Relationship Id="rId37" Type="http://schemas.openxmlformats.org/officeDocument/2006/relationships/hyperlink" Target="http://scripts.sportscn.com/nba/players/playerhome.php?pid=4134" TargetMode="External"/><Relationship Id="rId40" Type="http://schemas.openxmlformats.org/officeDocument/2006/relationships/hyperlink" Target="http://scripts.sportscn.com/nba/playerstats.php?pos=ALL&amp;all=0&amp;conf=&amp;season=season_2009&amp;sort=12" TargetMode="External"/><Relationship Id="rId45" Type="http://schemas.openxmlformats.org/officeDocument/2006/relationships/hyperlink" Target="http://scripts.sportscn.com/nba/playerstats.php?pos=ALL&amp;all=0&amp;conf=&amp;season=season_2009&amp;sort=17" TargetMode="External"/><Relationship Id="rId5" Type="http://schemas.openxmlformats.org/officeDocument/2006/relationships/hyperlink" Target="http://scripts.sportscn.com/nba/playerstats.php?pos=ALL&amp;all=0&amp;conf=&amp;season=season_2009&amp;sort=4" TargetMode="External"/><Relationship Id="rId15" Type="http://schemas.openxmlformats.org/officeDocument/2006/relationships/hyperlink" Target="http://scripts.sportscn.com/nba/playerstats.php?pos=ALL&amp;all=0&amp;conf=&amp;season=season_2009&amp;sort=16" TargetMode="External"/><Relationship Id="rId23" Type="http://schemas.openxmlformats.org/officeDocument/2006/relationships/hyperlink" Target="http://scripts.sportscn.com/nba/players/playerhome.php?pid=3704" TargetMode="External"/><Relationship Id="rId28" Type="http://schemas.openxmlformats.org/officeDocument/2006/relationships/hyperlink" Target="http://scripts.sportscn.com/nba/teams/teamhome.php?tid=mia" TargetMode="External"/><Relationship Id="rId36" Type="http://schemas.openxmlformats.org/officeDocument/2006/relationships/hyperlink" Target="http://scripts.sportscn.com/nba/teams/teamhome.php?tid=tor" TargetMode="External"/><Relationship Id="rId49" Type="http://schemas.openxmlformats.org/officeDocument/2006/relationships/comments" Target="../comments1.xml"/><Relationship Id="rId10" Type="http://schemas.openxmlformats.org/officeDocument/2006/relationships/hyperlink" Target="http://scripts.sportscn.com/nba/playerstats.php?pos=ALL&amp;all=0&amp;conf=&amp;season=season_2009&amp;sort=9" TargetMode="External"/><Relationship Id="rId19" Type="http://schemas.openxmlformats.org/officeDocument/2006/relationships/hyperlink" Target="http://scripts.sportscn.com/nba/players/playerhome.php?pid=3118" TargetMode="External"/><Relationship Id="rId31" Type="http://schemas.openxmlformats.org/officeDocument/2006/relationships/hyperlink" Target="http://scripts.sportscn.com/nba/players/playerhome.php?pid=3252" TargetMode="External"/><Relationship Id="rId44" Type="http://schemas.openxmlformats.org/officeDocument/2006/relationships/hyperlink" Target="http://scripts.sportscn.com/nba/playerstats.php?pos=ALL&amp;all=0&amp;conf=&amp;season=season_2009&amp;sort=16" TargetMode="External"/><Relationship Id="rId4" Type="http://schemas.openxmlformats.org/officeDocument/2006/relationships/hyperlink" Target="http://scripts.sportscn.com/nba/playerstats.php?pos=ALL&amp;all=0&amp;conf=&amp;season=season_2009&amp;sort=3" TargetMode="External"/><Relationship Id="rId9" Type="http://schemas.openxmlformats.org/officeDocument/2006/relationships/hyperlink" Target="http://scripts.sportscn.com/nba/playerstats.php?pos=ALL&amp;all=0&amp;conf=&amp;season=season_2009&amp;sort=8" TargetMode="External"/><Relationship Id="rId14" Type="http://schemas.openxmlformats.org/officeDocument/2006/relationships/hyperlink" Target="http://scripts.sportscn.com/nba/playerstats.php?pos=ALL&amp;all=0&amp;conf=&amp;season=season_2009&amp;sort=15" TargetMode="External"/><Relationship Id="rId22" Type="http://schemas.openxmlformats.org/officeDocument/2006/relationships/hyperlink" Target="http://scripts.sportscn.com/nba/teams/teamhome.php?tid=den" TargetMode="External"/><Relationship Id="rId27" Type="http://schemas.openxmlformats.org/officeDocument/2006/relationships/hyperlink" Target="http://scripts.sportscn.com/nba/players/playerhome.php?pid=3708" TargetMode="External"/><Relationship Id="rId30" Type="http://schemas.openxmlformats.org/officeDocument/2006/relationships/hyperlink" Target="http://scripts.sportscn.com/nba/teams/teamhome.php?tid=gsw" TargetMode="External"/><Relationship Id="rId35" Type="http://schemas.openxmlformats.org/officeDocument/2006/relationships/hyperlink" Target="http://scripts.sportscn.com/nba/players/playerhome.php?pid=3707" TargetMode="External"/><Relationship Id="rId43" Type="http://schemas.openxmlformats.org/officeDocument/2006/relationships/hyperlink" Target="http://scripts.sportscn.com/nba/playerstats.php?pos=ALL&amp;all=0&amp;conf=&amp;season=season_2009&amp;sort=15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://scripts.sportscn.com/nba/playerstats.php?pos=ALL&amp;all=0&amp;conf=&amp;season=season_2009&amp;sort=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cripts.sportscn.com/nba/playerstats.php?pos=ALL&amp;all=0&amp;conf=&amp;season=season_2009&amp;sort=7" TargetMode="External"/><Relationship Id="rId13" Type="http://schemas.openxmlformats.org/officeDocument/2006/relationships/hyperlink" Target="http://scripts.sportscn.com/nba/playerstats.php?pos=ALL&amp;all=0&amp;conf=&amp;season=season_2009&amp;sort=12" TargetMode="External"/><Relationship Id="rId18" Type="http://schemas.openxmlformats.org/officeDocument/2006/relationships/hyperlink" Target="http://scripts.sportscn.com/nba/playerstats.php?pos=ALL&amp;all=0&amp;conf=&amp;season=season_2009&amp;sort=17" TargetMode="External"/><Relationship Id="rId26" Type="http://schemas.openxmlformats.org/officeDocument/2006/relationships/hyperlink" Target="http://scripts.sportscn.com/nba/players/playerhome.php?pid=3704" TargetMode="External"/><Relationship Id="rId39" Type="http://schemas.openxmlformats.org/officeDocument/2006/relationships/hyperlink" Target="http://scripts.sportscn.com/nba/teams/teamhome.php?tid=tor" TargetMode="External"/><Relationship Id="rId3" Type="http://schemas.openxmlformats.org/officeDocument/2006/relationships/hyperlink" Target="http://scripts.sportscn.com/nba/playerstats.php?pos=ALL&amp;all=0&amp;conf=&amp;season=season_2009&amp;sort=2" TargetMode="External"/><Relationship Id="rId21" Type="http://schemas.openxmlformats.org/officeDocument/2006/relationships/hyperlink" Target="http://scripts.sportscn.com/nba/teams/teamhome.php?tid=sac" TargetMode="External"/><Relationship Id="rId34" Type="http://schemas.openxmlformats.org/officeDocument/2006/relationships/hyperlink" Target="http://scripts.sportscn.com/nba/players/playerhome.php?pid=3252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scripts.sportscn.com/nba/playerstats.php?pos=ALL&amp;all=0&amp;conf=&amp;season=season_2009&amp;sort=6" TargetMode="External"/><Relationship Id="rId12" Type="http://schemas.openxmlformats.org/officeDocument/2006/relationships/hyperlink" Target="http://scripts.sportscn.com/nba/playerstats.php?pos=ALL&amp;all=0&amp;conf=&amp;season=season_2009&amp;sort=11" TargetMode="External"/><Relationship Id="rId17" Type="http://schemas.openxmlformats.org/officeDocument/2006/relationships/hyperlink" Target="http://scripts.sportscn.com/nba/playerstats.php?pos=ALL&amp;all=0&amp;conf=&amp;season=season_2009&amp;sort=16" TargetMode="External"/><Relationship Id="rId25" Type="http://schemas.openxmlformats.org/officeDocument/2006/relationships/hyperlink" Target="http://scripts.sportscn.com/nba/teams/teamhome.php?tid=den" TargetMode="External"/><Relationship Id="rId33" Type="http://schemas.openxmlformats.org/officeDocument/2006/relationships/hyperlink" Target="http://scripts.sportscn.com/nba/teams/teamhome.php?tid=gsw" TargetMode="External"/><Relationship Id="rId38" Type="http://schemas.openxmlformats.org/officeDocument/2006/relationships/hyperlink" Target="http://scripts.sportscn.com/nba/players/playerhome.php?pid=3707" TargetMode="External"/><Relationship Id="rId2" Type="http://schemas.openxmlformats.org/officeDocument/2006/relationships/hyperlink" Target="http://scripts.sportscn.com/nba/playerstats.php?pos=ALL&amp;all=0&amp;conf=&amp;season=season_2009&amp;sort=1" TargetMode="External"/><Relationship Id="rId16" Type="http://schemas.openxmlformats.org/officeDocument/2006/relationships/hyperlink" Target="http://scripts.sportscn.com/nba/playerstats.php?pos=ALL&amp;all=0&amp;conf=&amp;season=season_2009&amp;sort=15" TargetMode="External"/><Relationship Id="rId20" Type="http://schemas.openxmlformats.org/officeDocument/2006/relationships/hyperlink" Target="http://scripts.sportscn.com/nba/players/playerhome.php?pid=3843" TargetMode="External"/><Relationship Id="rId29" Type="http://schemas.openxmlformats.org/officeDocument/2006/relationships/hyperlink" Target="http://scripts.sportscn.com/nba/teams/teamhome.php?tid=okc" TargetMode="External"/><Relationship Id="rId41" Type="http://schemas.openxmlformats.org/officeDocument/2006/relationships/hyperlink" Target="http://scripts.sportscn.com/nba/teams/teamhome.php?tid=por" TargetMode="External"/><Relationship Id="rId1" Type="http://schemas.openxmlformats.org/officeDocument/2006/relationships/pivotTable" Target="../pivotTables/pivotTable2.xml"/><Relationship Id="rId6" Type="http://schemas.openxmlformats.org/officeDocument/2006/relationships/hyperlink" Target="http://scripts.sportscn.com/nba/playerstats.php?pos=ALL&amp;all=0&amp;conf=&amp;season=season_2009&amp;sort=5" TargetMode="External"/><Relationship Id="rId11" Type="http://schemas.openxmlformats.org/officeDocument/2006/relationships/hyperlink" Target="http://scripts.sportscn.com/nba/playerstats.php?pos=ALL&amp;all=0&amp;conf=&amp;season=season_2009&amp;sort=10" TargetMode="External"/><Relationship Id="rId24" Type="http://schemas.openxmlformats.org/officeDocument/2006/relationships/hyperlink" Target="http://scripts.sportscn.com/nba/players/playerhome.php?pid=3706" TargetMode="External"/><Relationship Id="rId32" Type="http://schemas.openxmlformats.org/officeDocument/2006/relationships/hyperlink" Target="http://scripts.sportscn.com/nba/players/playerhome.php?pid=3966" TargetMode="External"/><Relationship Id="rId37" Type="http://schemas.openxmlformats.org/officeDocument/2006/relationships/hyperlink" Target="http://scripts.sportscn.com/nba/teams/teamhome.php?tid=ind" TargetMode="External"/><Relationship Id="rId40" Type="http://schemas.openxmlformats.org/officeDocument/2006/relationships/hyperlink" Target="http://scripts.sportscn.com/nba/players/playerhome.php?pid=4134" TargetMode="External"/><Relationship Id="rId5" Type="http://schemas.openxmlformats.org/officeDocument/2006/relationships/hyperlink" Target="http://scripts.sportscn.com/nba/playerstats.php?pos=ALL&amp;all=0&amp;conf=&amp;season=season_2009&amp;sort=4" TargetMode="External"/><Relationship Id="rId15" Type="http://schemas.openxmlformats.org/officeDocument/2006/relationships/hyperlink" Target="http://scripts.sportscn.com/nba/playerstats.php?pos=ALL&amp;all=0&amp;conf=&amp;season=season_2009&amp;sort=14" TargetMode="External"/><Relationship Id="rId23" Type="http://schemas.openxmlformats.org/officeDocument/2006/relationships/hyperlink" Target="http://scripts.sportscn.com/nba/teams/teamhome.php?tid=lal" TargetMode="External"/><Relationship Id="rId28" Type="http://schemas.openxmlformats.org/officeDocument/2006/relationships/hyperlink" Target="http://scripts.sportscn.com/nba/players/playerhome.php?pid=4244" TargetMode="External"/><Relationship Id="rId36" Type="http://schemas.openxmlformats.org/officeDocument/2006/relationships/hyperlink" Target="http://scripts.sportscn.com/nba/players/playerhome.php?pid=3943" TargetMode="External"/><Relationship Id="rId10" Type="http://schemas.openxmlformats.org/officeDocument/2006/relationships/hyperlink" Target="http://scripts.sportscn.com/nba/playerstats.php?pos=ALL&amp;all=0&amp;conf=&amp;season=season_2009&amp;sort=9" TargetMode="External"/><Relationship Id="rId19" Type="http://schemas.openxmlformats.org/officeDocument/2006/relationships/hyperlink" Target="http://scripts.sportscn.com/nba/playerstats.php?pos=ALL&amp;all=0&amp;conf=&amp;season=season_2009&amp;sort=0" TargetMode="External"/><Relationship Id="rId31" Type="http://schemas.openxmlformats.org/officeDocument/2006/relationships/hyperlink" Target="http://scripts.sportscn.com/nba/teams/teamhome.php?tid=mia" TargetMode="External"/><Relationship Id="rId44" Type="http://schemas.openxmlformats.org/officeDocument/2006/relationships/comments" Target="../comments2.xml"/><Relationship Id="rId4" Type="http://schemas.openxmlformats.org/officeDocument/2006/relationships/hyperlink" Target="http://scripts.sportscn.com/nba/playerstats.php?pos=ALL&amp;all=0&amp;conf=&amp;season=season_2009&amp;sort=3" TargetMode="External"/><Relationship Id="rId9" Type="http://schemas.openxmlformats.org/officeDocument/2006/relationships/hyperlink" Target="http://scripts.sportscn.com/nba/playerstats.php?pos=ALL&amp;all=0&amp;conf=&amp;season=season_2009&amp;sort=8" TargetMode="External"/><Relationship Id="rId14" Type="http://schemas.openxmlformats.org/officeDocument/2006/relationships/hyperlink" Target="http://scripts.sportscn.com/nba/playerstats.php?pos=ALL&amp;all=0&amp;conf=&amp;season=season_2009&amp;sort=13" TargetMode="External"/><Relationship Id="rId22" Type="http://schemas.openxmlformats.org/officeDocument/2006/relationships/hyperlink" Target="http://scripts.sportscn.com/nba/players/playerhome.php?pid=3118" TargetMode="External"/><Relationship Id="rId27" Type="http://schemas.openxmlformats.org/officeDocument/2006/relationships/hyperlink" Target="http://scripts.sportscn.com/nba/teams/teamhome.php?tid=cle" TargetMode="External"/><Relationship Id="rId30" Type="http://schemas.openxmlformats.org/officeDocument/2006/relationships/hyperlink" Target="http://scripts.sportscn.com/nba/players/playerhome.php?pid=3708" TargetMode="External"/><Relationship Id="rId35" Type="http://schemas.openxmlformats.org/officeDocument/2006/relationships/hyperlink" Target="http://scripts.sportscn.com/nba/teams/teamhome.php?tid=dal" TargetMode="External"/><Relationship Id="rId43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tabSelected="1" zoomScale="73" zoomScaleNormal="73" workbookViewId="0">
      <pane xSplit="17" ySplit="4" topLeftCell="R38" activePane="bottomRight" state="frozenSplit"/>
      <selection pane="topRight" activeCell="N1" sqref="N1"/>
      <selection pane="bottomLeft" activeCell="A5" sqref="A5"/>
      <selection pane="bottomRight" activeCell="J80" sqref="J80"/>
    </sheetView>
  </sheetViews>
  <sheetFormatPr defaultRowHeight="13.5"/>
  <cols>
    <col min="2" max="2" width="14.625" customWidth="1"/>
    <col min="3" max="4" width="15.875" customWidth="1"/>
    <col min="5" max="5" width="21.75" customWidth="1"/>
    <col min="6" max="6" width="21.75" bestFit="1" customWidth="1"/>
    <col min="7" max="7" width="22.75" bestFit="1" customWidth="1"/>
    <col min="8" max="8" width="20.375" bestFit="1" customWidth="1"/>
    <col min="9" max="11" width="12.125" bestFit="1" customWidth="1"/>
    <col min="12" max="12" width="11.375" bestFit="1" customWidth="1"/>
    <col min="13" max="13" width="12.125" bestFit="1" customWidth="1"/>
  </cols>
  <sheetData>
    <row r="1" spans="1:23">
      <c r="A1" s="19"/>
      <c r="B1" s="19"/>
      <c r="C1" s="19"/>
      <c r="D1" s="19"/>
      <c r="E1" s="19"/>
      <c r="F1" s="19"/>
      <c r="G1" s="19"/>
      <c r="H1" s="1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1.75" customHeight="1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5.85" customHeight="1">
      <c r="A3" s="1"/>
      <c r="B3" s="1" t="s">
        <v>0</v>
      </c>
      <c r="C3" s="4" t="s">
        <v>16</v>
      </c>
      <c r="D3" s="4" t="s">
        <v>18</v>
      </c>
      <c r="E3" s="4" t="s">
        <v>20</v>
      </c>
      <c r="F3" s="4" t="s">
        <v>22</v>
      </c>
      <c r="G3" s="4" t="s">
        <v>24</v>
      </c>
      <c r="H3" s="4" t="s">
        <v>26</v>
      </c>
      <c r="I3" s="4" t="s">
        <v>28</v>
      </c>
      <c r="J3" s="4" t="s">
        <v>30</v>
      </c>
      <c r="K3" s="4" t="s">
        <v>32</v>
      </c>
      <c r="L3" s="4" t="s">
        <v>34</v>
      </c>
      <c r="M3" s="4" t="s">
        <v>36</v>
      </c>
      <c r="N3" s="3"/>
      <c r="O3" s="3"/>
      <c r="P3" s="3"/>
      <c r="Q3" s="3"/>
      <c r="R3" s="3"/>
      <c r="S3" s="3"/>
      <c r="T3" s="3"/>
      <c r="U3" s="3"/>
      <c r="V3" s="3"/>
      <c r="W3" s="5"/>
    </row>
    <row r="4" spans="1:23" ht="21.75" customHeight="1">
      <c r="A4" s="1"/>
      <c r="B4" s="1" t="s">
        <v>1</v>
      </c>
      <c r="C4" s="4" t="s">
        <v>17</v>
      </c>
      <c r="D4" s="4" t="s">
        <v>19</v>
      </c>
      <c r="E4" s="4" t="s">
        <v>21</v>
      </c>
      <c r="F4" s="4" t="s">
        <v>23</v>
      </c>
      <c r="G4" s="4" t="s">
        <v>25</v>
      </c>
      <c r="H4" s="4" t="s">
        <v>27</v>
      </c>
      <c r="I4" s="4" t="s">
        <v>29</v>
      </c>
      <c r="J4" s="4" t="s">
        <v>31</v>
      </c>
      <c r="K4" s="4" t="s">
        <v>33</v>
      </c>
      <c r="L4" s="4" t="s">
        <v>35</v>
      </c>
      <c r="M4" s="4" t="s">
        <v>37</v>
      </c>
      <c r="N4" s="3"/>
      <c r="O4" s="3"/>
      <c r="P4" s="3"/>
      <c r="Q4" s="3"/>
      <c r="R4" s="3"/>
      <c r="S4" s="3"/>
      <c r="T4" s="3"/>
      <c r="U4" s="3"/>
      <c r="V4" s="3"/>
      <c r="W4" s="5"/>
    </row>
    <row r="5" spans="1:23" ht="20.100000000000001" customHeight="1">
      <c r="A5" s="1"/>
      <c r="B5" s="1" t="s">
        <v>2</v>
      </c>
      <c r="C5" s="3">
        <v>5</v>
      </c>
      <c r="D5" s="3">
        <v>33</v>
      </c>
      <c r="E5" s="3">
        <v>32</v>
      </c>
      <c r="F5" s="3">
        <v>36</v>
      </c>
      <c r="G5" s="3">
        <v>33</v>
      </c>
      <c r="H5" s="3">
        <v>31</v>
      </c>
      <c r="I5" s="3">
        <v>32</v>
      </c>
      <c r="J5" s="3">
        <v>33</v>
      </c>
      <c r="K5" s="3">
        <v>17</v>
      </c>
      <c r="L5" s="3">
        <v>35</v>
      </c>
      <c r="M5" s="3">
        <v>34</v>
      </c>
      <c r="N5" s="3"/>
      <c r="O5" s="3"/>
      <c r="P5" s="3"/>
      <c r="Q5" s="3"/>
      <c r="R5" s="3"/>
      <c r="S5" s="3"/>
      <c r="T5" s="3"/>
      <c r="U5" s="3"/>
      <c r="V5" s="3"/>
      <c r="W5" s="5"/>
    </row>
    <row r="6" spans="1:23" ht="20.100000000000001" customHeight="1">
      <c r="A6" s="19" t="s">
        <v>38</v>
      </c>
      <c r="B6" s="7" t="s">
        <v>4</v>
      </c>
      <c r="C6" s="3">
        <v>9.4</v>
      </c>
      <c r="D6" s="3">
        <v>11.2</v>
      </c>
      <c r="E6" s="3">
        <v>10.3</v>
      </c>
      <c r="F6" s="3">
        <v>10.1</v>
      </c>
      <c r="G6" s="3">
        <v>9.6999999999999993</v>
      </c>
      <c r="H6" s="3">
        <v>9.1</v>
      </c>
      <c r="I6" s="3">
        <v>10.199999999999999</v>
      </c>
      <c r="J6" s="3">
        <v>8.9</v>
      </c>
      <c r="K6" s="3">
        <v>7.7</v>
      </c>
      <c r="L6" s="3">
        <v>8.3000000000000007</v>
      </c>
      <c r="M6" s="3">
        <v>8.3000000000000007</v>
      </c>
      <c r="N6" s="3"/>
      <c r="O6" s="3"/>
      <c r="P6" s="3"/>
      <c r="Q6" s="3"/>
      <c r="R6" s="3"/>
      <c r="S6" s="3"/>
      <c r="T6" s="3"/>
      <c r="U6" s="3"/>
      <c r="V6" s="3"/>
      <c r="W6" s="5"/>
    </row>
    <row r="7" spans="1:23" ht="20.100000000000001" customHeight="1">
      <c r="A7" s="19"/>
      <c r="B7" s="7" t="s">
        <v>5</v>
      </c>
      <c r="C7" s="3">
        <v>22.2</v>
      </c>
      <c r="D7" s="3">
        <v>23</v>
      </c>
      <c r="E7" s="3">
        <v>22</v>
      </c>
      <c r="F7" s="3">
        <v>20</v>
      </c>
      <c r="G7" s="3">
        <v>20.5</v>
      </c>
      <c r="H7" s="3">
        <v>20.6</v>
      </c>
      <c r="I7" s="3">
        <v>21.7</v>
      </c>
      <c r="J7" s="3">
        <v>18.8</v>
      </c>
      <c r="K7" s="3">
        <v>18.7</v>
      </c>
      <c r="L7" s="3">
        <v>16</v>
      </c>
      <c r="M7" s="3">
        <v>17.600000000000001</v>
      </c>
      <c r="N7" s="3"/>
      <c r="O7" s="3"/>
      <c r="P7" s="3"/>
      <c r="Q7" s="3"/>
      <c r="R7" s="3"/>
      <c r="S7" s="3"/>
      <c r="T7" s="3"/>
      <c r="U7" s="3"/>
      <c r="V7" s="3"/>
      <c r="W7" s="5"/>
    </row>
    <row r="8" spans="1:23" ht="20.100000000000001" customHeight="1">
      <c r="A8" s="19"/>
      <c r="B8" s="7" t="s">
        <v>6</v>
      </c>
      <c r="C8" s="3">
        <v>42.3</v>
      </c>
      <c r="D8" s="3">
        <v>48.6</v>
      </c>
      <c r="E8" s="3">
        <v>47</v>
      </c>
      <c r="F8" s="3">
        <v>50.4</v>
      </c>
      <c r="G8" s="3">
        <v>47.5</v>
      </c>
      <c r="H8" s="3">
        <v>44</v>
      </c>
      <c r="I8" s="3">
        <v>47</v>
      </c>
      <c r="J8" s="3">
        <v>47.7</v>
      </c>
      <c r="K8" s="3">
        <v>41</v>
      </c>
      <c r="L8" s="3">
        <v>51.9</v>
      </c>
      <c r="M8" s="3">
        <v>47.2</v>
      </c>
      <c r="N8" s="3"/>
      <c r="O8" s="3"/>
      <c r="P8" s="3"/>
      <c r="Q8" s="3"/>
      <c r="R8" s="3"/>
      <c r="S8" s="3"/>
      <c r="T8" s="3"/>
      <c r="U8" s="3"/>
      <c r="V8" s="3"/>
      <c r="W8" s="5"/>
    </row>
    <row r="9" spans="1:23" ht="30" customHeight="1">
      <c r="A9" s="1"/>
      <c r="B9" s="7" t="s">
        <v>47</v>
      </c>
      <c r="C9" s="15">
        <f t="array" ref="C9:M9">CEILING(C8:M8/AVERAGE(C8:M8),0.1)*0.15</f>
        <v>0.15</v>
      </c>
      <c r="D9" s="15">
        <v>0.16500000000000001</v>
      </c>
      <c r="E9" s="15">
        <v>0.16500000000000001</v>
      </c>
      <c r="F9" s="15">
        <v>0.16500000000000001</v>
      </c>
      <c r="G9" s="15">
        <v>0.16500000000000001</v>
      </c>
      <c r="H9" s="15">
        <v>0.15</v>
      </c>
      <c r="I9" s="15">
        <v>0.16500000000000001</v>
      </c>
      <c r="J9" s="15">
        <v>0.16500000000000001</v>
      </c>
      <c r="K9" s="15">
        <v>0.13500000000000001</v>
      </c>
      <c r="L9" s="15">
        <v>0.18000000000000002</v>
      </c>
      <c r="M9" s="15">
        <v>0.16500000000000001</v>
      </c>
      <c r="N9" s="3"/>
      <c r="O9" s="3"/>
      <c r="P9" s="3"/>
      <c r="Q9" s="3"/>
      <c r="R9" s="3"/>
      <c r="S9" s="3"/>
      <c r="T9" s="3"/>
      <c r="U9" s="3"/>
      <c r="V9" s="3"/>
      <c r="W9" s="5"/>
    </row>
    <row r="10" spans="1:23" ht="20.100000000000001" customHeight="1">
      <c r="A10" s="1" t="s">
        <v>39</v>
      </c>
      <c r="B10" s="7" t="s">
        <v>4</v>
      </c>
      <c r="C10" s="3">
        <v>3.4</v>
      </c>
      <c r="D10" s="3">
        <v>1.2</v>
      </c>
      <c r="E10" s="3">
        <v>0.8</v>
      </c>
      <c r="F10" s="3">
        <v>1.7</v>
      </c>
      <c r="G10" s="3">
        <v>1.3</v>
      </c>
      <c r="H10" s="3">
        <v>0.9</v>
      </c>
      <c r="I10" s="3">
        <v>0.5</v>
      </c>
      <c r="J10" s="3">
        <v>0.7</v>
      </c>
      <c r="K10" s="3">
        <v>3.1</v>
      </c>
      <c r="L10" s="3">
        <v>0.2</v>
      </c>
      <c r="M10" s="3">
        <v>1.4</v>
      </c>
      <c r="N10" s="3"/>
      <c r="O10" s="3"/>
      <c r="P10" s="3"/>
      <c r="Q10" s="3"/>
      <c r="R10" s="3"/>
      <c r="S10" s="3"/>
      <c r="T10" s="3"/>
      <c r="U10" s="3"/>
      <c r="V10" s="3"/>
      <c r="W10" s="5"/>
    </row>
    <row r="11" spans="1:23" ht="20.100000000000001" customHeight="1">
      <c r="A11" s="1"/>
      <c r="B11" s="7" t="s">
        <v>5</v>
      </c>
      <c r="C11" s="3">
        <v>7.6</v>
      </c>
      <c r="D11" s="3">
        <v>3.7</v>
      </c>
      <c r="E11" s="3">
        <v>2.4</v>
      </c>
      <c r="F11" s="3">
        <v>4.5999999999999996</v>
      </c>
      <c r="G11" s="3">
        <v>4.2</v>
      </c>
      <c r="H11" s="3">
        <v>3.3</v>
      </c>
      <c r="I11" s="3">
        <v>1.8</v>
      </c>
      <c r="J11" s="3">
        <v>1.9</v>
      </c>
      <c r="K11" s="3">
        <v>8.6</v>
      </c>
      <c r="L11" s="3">
        <v>0.4</v>
      </c>
      <c r="M11" s="3">
        <v>4</v>
      </c>
      <c r="N11" s="3"/>
      <c r="O11" s="3"/>
      <c r="P11" s="3"/>
      <c r="Q11" s="3"/>
      <c r="R11" s="3"/>
      <c r="S11" s="3"/>
      <c r="T11" s="3"/>
      <c r="U11" s="3"/>
      <c r="V11" s="3"/>
      <c r="W11" s="5"/>
    </row>
    <row r="12" spans="1:23" ht="20.100000000000001" customHeight="1">
      <c r="A12" s="1"/>
      <c r="B12" s="7" t="s">
        <v>6</v>
      </c>
      <c r="C12" s="3">
        <v>44.7</v>
      </c>
      <c r="D12" s="3">
        <v>31.7</v>
      </c>
      <c r="E12" s="3">
        <v>35.5</v>
      </c>
      <c r="F12" s="3">
        <v>35.9</v>
      </c>
      <c r="G12" s="3">
        <v>31.4</v>
      </c>
      <c r="H12" s="3">
        <v>27.5</v>
      </c>
      <c r="I12" s="3">
        <v>29.3</v>
      </c>
      <c r="J12" s="3">
        <v>38.700000000000003</v>
      </c>
      <c r="K12" s="3">
        <v>35.6</v>
      </c>
      <c r="L12" s="3">
        <v>46.2</v>
      </c>
      <c r="M12" s="3">
        <v>35.299999999999997</v>
      </c>
      <c r="N12" s="3"/>
      <c r="O12" s="3"/>
      <c r="P12" s="3"/>
      <c r="Q12" s="3"/>
      <c r="R12" s="3"/>
      <c r="S12" s="3"/>
      <c r="T12" s="3"/>
      <c r="U12" s="3"/>
      <c r="V12" s="3"/>
      <c r="W12" s="5"/>
    </row>
    <row r="13" spans="1:23" ht="27" customHeight="1">
      <c r="A13" s="1"/>
      <c r="B13" s="7" t="s">
        <v>47</v>
      </c>
      <c r="C13" s="9">
        <f t="array" ref="C13:M13">CEILING(C12:M12/AVERAGE(C12:M12),0.1)*0.15</f>
        <v>0.19500000000000001</v>
      </c>
      <c r="D13" s="9">
        <v>0.13500000000000001</v>
      </c>
      <c r="E13" s="9">
        <v>0.15</v>
      </c>
      <c r="F13" s="9">
        <v>0.16500000000000001</v>
      </c>
      <c r="G13" s="9">
        <v>0.13500000000000001</v>
      </c>
      <c r="H13" s="9">
        <v>0.12</v>
      </c>
      <c r="I13" s="9">
        <v>0.13500000000000001</v>
      </c>
      <c r="J13" s="9">
        <v>0.16500000000000001</v>
      </c>
      <c r="K13" s="9">
        <v>0.15</v>
      </c>
      <c r="L13" s="9">
        <v>0.19500000000000001</v>
      </c>
      <c r="M13" s="9">
        <v>0.15</v>
      </c>
      <c r="N13" s="3"/>
      <c r="O13" s="3"/>
      <c r="P13" s="3"/>
      <c r="Q13" s="3"/>
      <c r="R13" s="3"/>
      <c r="S13" s="3"/>
      <c r="T13" s="3"/>
      <c r="U13" s="3"/>
      <c r="V13" s="3"/>
      <c r="W13" s="5"/>
    </row>
    <row r="14" spans="1:23" ht="20.100000000000001" customHeight="1">
      <c r="A14" s="19" t="s">
        <v>40</v>
      </c>
      <c r="B14" s="7" t="s">
        <v>4</v>
      </c>
      <c r="C14" s="3">
        <v>8.4</v>
      </c>
      <c r="D14" s="3">
        <v>6.7</v>
      </c>
      <c r="E14" s="3">
        <v>8.5</v>
      </c>
      <c r="F14" s="3">
        <v>7</v>
      </c>
      <c r="G14" s="3">
        <v>7.8</v>
      </c>
      <c r="H14" s="3">
        <v>7.3</v>
      </c>
      <c r="I14" s="3">
        <v>4.8</v>
      </c>
      <c r="J14" s="3">
        <v>6.3</v>
      </c>
      <c r="K14" s="3">
        <v>6</v>
      </c>
      <c r="L14" s="3">
        <v>7</v>
      </c>
      <c r="M14" s="3">
        <v>5.3</v>
      </c>
      <c r="P14" s="3"/>
      <c r="Q14" s="3"/>
    </row>
    <row r="15" spans="1:23" ht="20.100000000000001" customHeight="1">
      <c r="A15" s="19"/>
      <c r="B15" s="7" t="s">
        <v>5</v>
      </c>
      <c r="C15" s="3">
        <v>9.8000000000000007</v>
      </c>
      <c r="D15" s="3">
        <v>7.9</v>
      </c>
      <c r="E15" s="3">
        <v>9.9</v>
      </c>
      <c r="F15" s="3">
        <v>9</v>
      </c>
      <c r="G15" s="3">
        <v>9</v>
      </c>
      <c r="H15" s="3">
        <v>9.6</v>
      </c>
      <c r="I15" s="3">
        <v>6.2</v>
      </c>
      <c r="J15" s="3">
        <v>7.2</v>
      </c>
      <c r="K15" s="3">
        <v>7.3</v>
      </c>
      <c r="L15" s="3">
        <v>9</v>
      </c>
      <c r="M15" s="3">
        <v>6.7</v>
      </c>
      <c r="P15" s="3"/>
      <c r="Q15" s="3"/>
    </row>
    <row r="16" spans="1:23" ht="20.100000000000001" customHeight="1">
      <c r="A16" s="19"/>
      <c r="B16" s="7" t="s">
        <v>6</v>
      </c>
      <c r="C16" s="3">
        <v>85.7</v>
      </c>
      <c r="D16" s="3">
        <v>84.9</v>
      </c>
      <c r="E16" s="3">
        <v>86.1</v>
      </c>
      <c r="F16" s="3">
        <v>78.3</v>
      </c>
      <c r="G16" s="3">
        <v>86.2</v>
      </c>
      <c r="H16" s="3">
        <v>76.400000000000006</v>
      </c>
      <c r="I16" s="3">
        <v>76.400000000000006</v>
      </c>
      <c r="J16" s="3">
        <v>88.2</v>
      </c>
      <c r="K16" s="3">
        <v>82.3</v>
      </c>
      <c r="L16" s="3">
        <v>77.8</v>
      </c>
      <c r="M16" s="3">
        <v>79.400000000000006</v>
      </c>
      <c r="P16" s="3"/>
      <c r="Q16" s="3"/>
    </row>
    <row r="17" spans="1:17" ht="27.75" customHeight="1">
      <c r="A17" s="1"/>
      <c r="B17" s="7" t="s">
        <v>48</v>
      </c>
      <c r="C17" s="9">
        <f t="array" ref="C17:M17">CEILING(C16:M16/AVERAGE(C16:M16),0.1)*0.1</f>
        <v>0.11000000000000001</v>
      </c>
      <c r="D17" s="9">
        <v>0.11000000000000001</v>
      </c>
      <c r="E17" s="9">
        <v>0.11000000000000001</v>
      </c>
      <c r="F17" s="9">
        <v>0.1</v>
      </c>
      <c r="G17" s="9">
        <v>0.11000000000000001</v>
      </c>
      <c r="H17" s="9">
        <v>0.1</v>
      </c>
      <c r="I17" s="9">
        <v>0.1</v>
      </c>
      <c r="J17" s="9">
        <v>0.11000000000000001</v>
      </c>
      <c r="K17" s="9">
        <v>0.11000000000000001</v>
      </c>
      <c r="L17" s="9">
        <v>0.1</v>
      </c>
      <c r="M17" s="9">
        <v>0.1</v>
      </c>
      <c r="P17" s="3"/>
    </row>
    <row r="18" spans="1:17" ht="20.100000000000001" customHeight="1">
      <c r="A18" s="19" t="s">
        <v>41</v>
      </c>
      <c r="B18" s="7" t="s">
        <v>7</v>
      </c>
      <c r="C18" s="3">
        <v>1.2</v>
      </c>
      <c r="D18" s="3">
        <v>1.2</v>
      </c>
      <c r="E18" s="3">
        <v>2.1</v>
      </c>
      <c r="F18" s="3">
        <v>1</v>
      </c>
      <c r="G18" s="3">
        <v>1.1000000000000001</v>
      </c>
      <c r="H18" s="3">
        <v>1.2</v>
      </c>
      <c r="I18" s="3">
        <v>0.8</v>
      </c>
      <c r="J18" s="3">
        <v>1</v>
      </c>
      <c r="K18" s="3">
        <v>0.8</v>
      </c>
      <c r="L18" s="3">
        <v>3.3</v>
      </c>
      <c r="M18" s="3">
        <v>1.2</v>
      </c>
      <c r="P18" s="3"/>
    </row>
    <row r="19" spans="1:17" ht="20.100000000000001" customHeight="1">
      <c r="A19" s="19"/>
      <c r="B19" s="7" t="s">
        <v>8</v>
      </c>
      <c r="C19" s="3">
        <v>4.2</v>
      </c>
      <c r="D19" s="3">
        <v>4.4000000000000004</v>
      </c>
      <c r="E19" s="3">
        <v>4.3</v>
      </c>
      <c r="F19" s="3">
        <v>6.1</v>
      </c>
      <c r="G19" s="3">
        <v>5.8</v>
      </c>
      <c r="H19" s="3">
        <v>3.7</v>
      </c>
      <c r="I19" s="3">
        <v>3.4</v>
      </c>
      <c r="J19" s="3">
        <v>7</v>
      </c>
      <c r="K19" s="3">
        <v>5.4</v>
      </c>
      <c r="L19" s="3">
        <v>8.1</v>
      </c>
      <c r="M19" s="3">
        <v>3.6</v>
      </c>
      <c r="P19" s="3"/>
      <c r="Q19" s="3"/>
    </row>
    <row r="20" spans="1:17" ht="20.100000000000001" customHeight="1">
      <c r="A20" s="19"/>
      <c r="B20" s="7" t="s">
        <v>9</v>
      </c>
      <c r="C20" s="3">
        <v>5.4</v>
      </c>
      <c r="D20" s="3">
        <v>5.6</v>
      </c>
      <c r="E20" s="3">
        <v>6.4</v>
      </c>
      <c r="F20" s="3">
        <v>7.1</v>
      </c>
      <c r="G20" s="3">
        <v>6.9</v>
      </c>
      <c r="H20" s="3">
        <v>4.9000000000000004</v>
      </c>
      <c r="I20" s="3">
        <v>4.3</v>
      </c>
      <c r="J20" s="3">
        <v>8</v>
      </c>
      <c r="K20" s="3">
        <v>6.1</v>
      </c>
      <c r="L20" s="3">
        <v>11.3</v>
      </c>
      <c r="M20" s="3">
        <v>4.8</v>
      </c>
      <c r="P20" s="3"/>
      <c r="Q20" s="3"/>
    </row>
    <row r="21" spans="1:17" ht="29.25" customHeight="1">
      <c r="A21" s="1"/>
      <c r="B21" s="7" t="s">
        <v>50</v>
      </c>
      <c r="C21" s="3">
        <f t="array" ref="C21:M21">CEILING(C20:M20/AVERAGE(C20:M20),0.1)*0.5</f>
        <v>0.45</v>
      </c>
      <c r="D21" s="3">
        <v>0.45</v>
      </c>
      <c r="E21" s="3">
        <v>0.5</v>
      </c>
      <c r="F21" s="3">
        <v>0.60000000000000009</v>
      </c>
      <c r="G21" s="3">
        <v>0.55000000000000004</v>
      </c>
      <c r="H21" s="3">
        <v>0.4</v>
      </c>
      <c r="I21" s="3">
        <v>0.35000000000000003</v>
      </c>
      <c r="J21" s="3">
        <v>0.65</v>
      </c>
      <c r="K21" s="3">
        <v>0.5</v>
      </c>
      <c r="L21" s="3">
        <v>0.9</v>
      </c>
      <c r="M21" s="3">
        <v>0.4</v>
      </c>
      <c r="P21" s="3"/>
    </row>
    <row r="22" spans="1:17" ht="20.100000000000001" customHeight="1">
      <c r="A22" s="19"/>
      <c r="B22" s="7" t="s">
        <v>12</v>
      </c>
      <c r="C22" s="3">
        <v>2</v>
      </c>
      <c r="D22" s="3">
        <v>2</v>
      </c>
      <c r="E22" s="3">
        <v>1.2</v>
      </c>
      <c r="F22" s="3">
        <v>1.5</v>
      </c>
      <c r="G22" s="3">
        <v>1.5</v>
      </c>
      <c r="H22" s="3">
        <v>1.7</v>
      </c>
      <c r="I22" s="3">
        <v>2.2999999999999998</v>
      </c>
      <c r="J22" s="3">
        <v>1.1000000000000001</v>
      </c>
      <c r="K22" s="3">
        <v>1.6</v>
      </c>
      <c r="L22" s="3">
        <v>0.5</v>
      </c>
      <c r="M22" s="3">
        <v>0.9</v>
      </c>
      <c r="P22" s="3"/>
      <c r="Q22" s="3"/>
    </row>
    <row r="23" spans="1:17" ht="27.75" customHeight="1">
      <c r="A23" s="19"/>
      <c r="B23" s="7" t="s">
        <v>51</v>
      </c>
      <c r="C23" s="3">
        <f t="array" ref="C23:M23">CEILING(C22:M22/AVERAGE(C22:M22),0.1)*0.2</f>
        <v>0.28000000000000003</v>
      </c>
      <c r="D23" s="3">
        <v>0.28000000000000003</v>
      </c>
      <c r="E23" s="3">
        <v>0.18000000000000002</v>
      </c>
      <c r="F23" s="3">
        <v>0.22000000000000003</v>
      </c>
      <c r="G23" s="3">
        <v>0.22000000000000003</v>
      </c>
      <c r="H23" s="3">
        <v>0.24000000000000005</v>
      </c>
      <c r="I23" s="3">
        <v>0.32000000000000006</v>
      </c>
      <c r="J23" s="3">
        <v>0.16000000000000003</v>
      </c>
      <c r="K23" s="3">
        <v>0.22000000000000003</v>
      </c>
      <c r="L23" s="3">
        <v>8.0000000000000016E-2</v>
      </c>
      <c r="M23" s="3">
        <v>0.14000000000000001</v>
      </c>
      <c r="P23" s="3"/>
      <c r="Q23" s="3"/>
    </row>
    <row r="24" spans="1:17" ht="20.100000000000001" customHeight="1">
      <c r="A24" s="19"/>
      <c r="B24" s="7" t="s">
        <v>13</v>
      </c>
      <c r="C24" s="3">
        <v>0.2</v>
      </c>
      <c r="D24" s="3">
        <v>0.2</v>
      </c>
      <c r="E24" s="3">
        <v>0.3</v>
      </c>
      <c r="F24" s="3">
        <v>0.9</v>
      </c>
      <c r="G24" s="3">
        <v>0.9</v>
      </c>
      <c r="H24" s="3">
        <v>1.2</v>
      </c>
      <c r="I24" s="3">
        <v>0.4</v>
      </c>
      <c r="J24" s="3">
        <v>1.3</v>
      </c>
      <c r="K24" s="3">
        <v>1</v>
      </c>
      <c r="L24" s="3">
        <v>1.1000000000000001</v>
      </c>
      <c r="M24" s="3">
        <v>0.1</v>
      </c>
      <c r="P24" s="3"/>
    </row>
    <row r="25" spans="1:17" ht="30.75" customHeight="1">
      <c r="A25" s="19"/>
      <c r="B25" s="7" t="s">
        <v>52</v>
      </c>
      <c r="C25" s="3">
        <f t="array" ref="C25:M25">CEILING(C24:M24/AVERAGE(C24:M24),0.1)*0.3</f>
        <v>9.0000000000000011E-2</v>
      </c>
      <c r="D25" s="3">
        <v>9.0000000000000011E-2</v>
      </c>
      <c r="E25" s="3">
        <v>0.15</v>
      </c>
      <c r="F25" s="3">
        <v>0.42000000000000004</v>
      </c>
      <c r="G25" s="3">
        <v>0.42000000000000004</v>
      </c>
      <c r="H25" s="3">
        <v>0.54</v>
      </c>
      <c r="I25" s="3">
        <v>0.18000000000000002</v>
      </c>
      <c r="J25" s="3">
        <v>0.57000000000000006</v>
      </c>
      <c r="K25" s="3">
        <v>0.44999999999999996</v>
      </c>
      <c r="L25" s="3">
        <v>0.48</v>
      </c>
      <c r="M25" s="3">
        <v>0.06</v>
      </c>
      <c r="P25" s="3"/>
    </row>
    <row r="26" spans="1:17" ht="20.100000000000001" customHeight="1">
      <c r="A26" s="19"/>
      <c r="B26" s="7" t="s">
        <v>15</v>
      </c>
      <c r="C26" s="5">
        <v>30.6</v>
      </c>
      <c r="D26" s="5">
        <v>30.2</v>
      </c>
      <c r="E26" s="5">
        <v>30</v>
      </c>
      <c r="F26" s="5">
        <v>28.9</v>
      </c>
      <c r="G26" s="5">
        <v>28.6</v>
      </c>
      <c r="H26" s="5">
        <v>26.4</v>
      </c>
      <c r="I26" s="5">
        <v>25.7</v>
      </c>
      <c r="J26" s="5">
        <v>24.9</v>
      </c>
      <c r="K26" s="5">
        <v>24.4</v>
      </c>
      <c r="L26" s="5">
        <v>23.7</v>
      </c>
      <c r="M26" s="5">
        <v>23.3</v>
      </c>
    </row>
    <row r="27" spans="1:17" ht="20.100000000000001" customHeight="1">
      <c r="B27" s="8" t="s">
        <v>46</v>
      </c>
      <c r="C27">
        <f t="array" ref="C27:M27">CEILING(C26:M26/AVERAGE(C26:M26),0.1)*0.6</f>
        <v>0.72000000000000008</v>
      </c>
      <c r="D27">
        <v>0.72000000000000008</v>
      </c>
      <c r="E27">
        <v>0.72000000000000008</v>
      </c>
      <c r="F27">
        <v>0.66</v>
      </c>
      <c r="G27">
        <v>0.66</v>
      </c>
      <c r="H27">
        <v>0.6</v>
      </c>
      <c r="I27">
        <v>0.6</v>
      </c>
      <c r="J27">
        <v>0.6</v>
      </c>
      <c r="K27">
        <v>0.6</v>
      </c>
      <c r="L27">
        <v>0.54</v>
      </c>
      <c r="M27">
        <v>0.54</v>
      </c>
    </row>
    <row r="28" spans="1:17">
      <c r="A28" s="20" t="s">
        <v>75</v>
      </c>
      <c r="B28" s="23" t="s">
        <v>49</v>
      </c>
      <c r="C28" s="22">
        <f t="shared" ref="C28:M28" si="0">SUM(C27,C17,C13,C9)</f>
        <v>1.175</v>
      </c>
      <c r="D28" s="22">
        <f t="shared" si="0"/>
        <v>1.1300000000000001</v>
      </c>
      <c r="E28" s="22">
        <f t="shared" si="0"/>
        <v>1.145</v>
      </c>
      <c r="F28" s="22">
        <f t="shared" si="0"/>
        <v>1.0900000000000001</v>
      </c>
      <c r="G28" s="22">
        <f t="shared" si="0"/>
        <v>1.07</v>
      </c>
      <c r="H28" s="22">
        <f t="shared" si="0"/>
        <v>0.97</v>
      </c>
      <c r="I28" s="22">
        <f t="shared" si="0"/>
        <v>1</v>
      </c>
      <c r="J28" s="22">
        <f t="shared" si="0"/>
        <v>1.04</v>
      </c>
      <c r="K28" s="22">
        <f t="shared" si="0"/>
        <v>0.995</v>
      </c>
      <c r="L28" s="22">
        <f t="shared" si="0"/>
        <v>1.0149999999999999</v>
      </c>
      <c r="M28" s="22">
        <f t="shared" si="0"/>
        <v>0.95500000000000007</v>
      </c>
    </row>
    <row r="29" spans="1:17">
      <c r="A29" s="21"/>
      <c r="B29" s="23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1:17">
      <c r="A30" s="21"/>
      <c r="B30" t="s">
        <v>43</v>
      </c>
      <c r="C30">
        <f t="array" ref="C30:M30">RANK(C28:M29,C28:M29,0)</f>
        <v>1</v>
      </c>
      <c r="D30">
        <v>3</v>
      </c>
      <c r="E30">
        <v>2</v>
      </c>
      <c r="F30">
        <v>4</v>
      </c>
      <c r="G30">
        <v>5</v>
      </c>
      <c r="H30">
        <v>10</v>
      </c>
      <c r="I30">
        <v>8</v>
      </c>
      <c r="J30">
        <v>6</v>
      </c>
      <c r="K30">
        <v>9</v>
      </c>
      <c r="L30">
        <v>7</v>
      </c>
      <c r="M30">
        <v>11</v>
      </c>
    </row>
    <row r="31" spans="1:17" ht="48" customHeight="1">
      <c r="A31" s="21"/>
      <c r="B31" s="11" t="s">
        <v>53</v>
      </c>
      <c r="C31" s="13">
        <f t="shared" ref="C31:K31" si="1">SUM(C25,C23,C21)/3/2.5</f>
        <v>0.10933333333333335</v>
      </c>
      <c r="D31" s="13">
        <f t="shared" si="1"/>
        <v>0.10933333333333335</v>
      </c>
      <c r="E31" s="13">
        <f t="shared" si="1"/>
        <v>0.11066666666666666</v>
      </c>
      <c r="F31" s="13">
        <f t="shared" si="1"/>
        <v>0.16533333333333336</v>
      </c>
      <c r="G31" s="13">
        <f t="shared" si="1"/>
        <v>0.15866666666666668</v>
      </c>
      <c r="H31" s="13">
        <f t="shared" si="1"/>
        <v>0.15733333333333335</v>
      </c>
      <c r="I31" s="13">
        <f t="shared" si="1"/>
        <v>0.11333333333333336</v>
      </c>
      <c r="J31" s="13">
        <f t="shared" si="1"/>
        <v>0.184</v>
      </c>
      <c r="K31" s="13">
        <f t="shared" si="1"/>
        <v>0.15599999999999997</v>
      </c>
      <c r="L31" s="13">
        <f>SUM(L25,L23,L21)/3/2.5*(0.9)</f>
        <v>0.17519999999999999</v>
      </c>
      <c r="M31" s="13">
        <f>SUM(M25,M23,M21)/3/2.5</f>
        <v>8.0000000000000016E-2</v>
      </c>
    </row>
    <row r="32" spans="1:17" ht="14.25">
      <c r="A32" s="21"/>
      <c r="B32" s="11" t="s">
        <v>44</v>
      </c>
      <c r="C32" s="12">
        <f t="array" ref="C32:M32">RANK(C31:M31,C31:M31)</f>
        <v>9</v>
      </c>
      <c r="D32" s="12">
        <v>9</v>
      </c>
      <c r="E32" s="12">
        <v>8</v>
      </c>
      <c r="F32" s="12">
        <v>3</v>
      </c>
      <c r="G32" s="12">
        <v>4</v>
      </c>
      <c r="H32" s="12">
        <v>5</v>
      </c>
      <c r="I32" s="12">
        <v>7</v>
      </c>
      <c r="J32" s="12">
        <v>1</v>
      </c>
      <c r="K32" s="12">
        <v>6</v>
      </c>
      <c r="L32" s="12">
        <v>2</v>
      </c>
      <c r="M32" s="12">
        <v>11</v>
      </c>
    </row>
    <row r="33" spans="1:13">
      <c r="A33" s="21"/>
      <c r="B33" t="s">
        <v>54</v>
      </c>
      <c r="C33" s="14">
        <f t="shared" ref="C33:M33" si="2">SUM(C31,C28)*C5/AVERAGE(C5:M5)</f>
        <v>0.22005711318795432</v>
      </c>
      <c r="D33" s="14">
        <f t="shared" si="2"/>
        <v>1.294240506329114</v>
      </c>
      <c r="E33" s="14">
        <f t="shared" si="2"/>
        <v>1.2778515901060072</v>
      </c>
      <c r="F33" s="14">
        <f t="shared" si="2"/>
        <v>1.4403824701195218</v>
      </c>
      <c r="G33" s="14">
        <f t="shared" si="2"/>
        <v>1.3201023255813955</v>
      </c>
      <c r="H33" s="14">
        <f t="shared" si="2"/>
        <v>1.1521098901098901</v>
      </c>
      <c r="I33" s="14">
        <f t="shared" si="2"/>
        <v>1.1796909492273731</v>
      </c>
      <c r="J33" s="14">
        <f t="shared" si="2"/>
        <v>1.3577142857142857</v>
      </c>
      <c r="K33" s="14">
        <f t="shared" si="2"/>
        <v>0.68256976744186049</v>
      </c>
      <c r="L33" s="14">
        <f t="shared" si="2"/>
        <v>1.2074492753623187</v>
      </c>
      <c r="M33" s="14">
        <f t="shared" si="2"/>
        <v>1.0350000000000001</v>
      </c>
    </row>
    <row r="34" spans="1:13">
      <c r="A34" s="21"/>
      <c r="B34" t="s">
        <v>45</v>
      </c>
      <c r="C34">
        <f t="array" ref="C34:M34">RANK(C33:M33,C33:M33)</f>
        <v>11</v>
      </c>
      <c r="D34">
        <v>4</v>
      </c>
      <c r="E34">
        <v>5</v>
      </c>
      <c r="F34">
        <v>1</v>
      </c>
      <c r="G34">
        <v>3</v>
      </c>
      <c r="H34">
        <v>8</v>
      </c>
      <c r="I34">
        <v>7</v>
      </c>
      <c r="J34">
        <v>2</v>
      </c>
      <c r="K34">
        <v>10</v>
      </c>
      <c r="L34">
        <v>6</v>
      </c>
      <c r="M34">
        <v>9</v>
      </c>
    </row>
    <row r="61" spans="2:23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 t="s">
        <v>41</v>
      </c>
      <c r="P61" s="19"/>
      <c r="Q61" s="19"/>
      <c r="R61" s="19" t="s">
        <v>42</v>
      </c>
      <c r="S61" s="19"/>
      <c r="T61" s="19"/>
      <c r="U61" s="19"/>
      <c r="V61" s="19"/>
      <c r="W61" s="19"/>
    </row>
    <row r="62" spans="2:23">
      <c r="B62" s="6"/>
      <c r="C62" s="6"/>
      <c r="D62" s="6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8</v>
      </c>
      <c r="Q62" s="2" t="s">
        <v>9</v>
      </c>
      <c r="R62" s="2" t="s">
        <v>10</v>
      </c>
      <c r="S62" s="2" t="s">
        <v>11</v>
      </c>
      <c r="T62" s="2" t="s">
        <v>12</v>
      </c>
      <c r="U62" s="2" t="s">
        <v>13</v>
      </c>
      <c r="V62" s="2" t="s">
        <v>14</v>
      </c>
      <c r="W62" s="2" t="s">
        <v>15</v>
      </c>
    </row>
    <row r="63" spans="2:23"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>
        <v>4.2</v>
      </c>
      <c r="Q63" s="3">
        <v>5.4</v>
      </c>
      <c r="R63" s="3">
        <v>2.6</v>
      </c>
      <c r="S63" s="3">
        <v>1.4</v>
      </c>
      <c r="T63" s="3">
        <v>2</v>
      </c>
      <c r="U63" s="3">
        <v>0.2</v>
      </c>
      <c r="V63" s="3">
        <v>1.2</v>
      </c>
      <c r="W63" s="5">
        <v>30.6</v>
      </c>
    </row>
    <row r="64" spans="2:23"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>
        <v>4.4000000000000004</v>
      </c>
      <c r="Q64" s="3">
        <v>5.6</v>
      </c>
      <c r="R64" s="3">
        <v>4.5999999999999996</v>
      </c>
      <c r="S64" s="3">
        <v>3.1</v>
      </c>
      <c r="T64" s="3">
        <v>2</v>
      </c>
      <c r="U64" s="3">
        <v>0.2</v>
      </c>
      <c r="V64" s="3">
        <v>2.7</v>
      </c>
      <c r="W64" s="5">
        <v>30.2</v>
      </c>
    </row>
    <row r="65" spans="2:23"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>
        <v>4.3</v>
      </c>
      <c r="Q65" s="3">
        <v>6.4</v>
      </c>
      <c r="R65" s="3">
        <v>3.3</v>
      </c>
      <c r="S65" s="3">
        <v>2.9</v>
      </c>
      <c r="T65" s="3">
        <v>1.2</v>
      </c>
      <c r="U65" s="3">
        <v>0.3</v>
      </c>
      <c r="V65" s="3">
        <v>3.4</v>
      </c>
      <c r="W65" s="5">
        <v>30</v>
      </c>
    </row>
    <row r="66" spans="2:23"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>
        <v>6.1</v>
      </c>
      <c r="Q66" s="3">
        <v>7.1</v>
      </c>
      <c r="R66" s="3">
        <v>7.8</v>
      </c>
      <c r="S66" s="3">
        <v>3.5</v>
      </c>
      <c r="T66" s="3">
        <v>1.5</v>
      </c>
      <c r="U66" s="3">
        <v>0.9</v>
      </c>
      <c r="V66" s="3">
        <v>1.8</v>
      </c>
      <c r="W66" s="5">
        <v>28.9</v>
      </c>
    </row>
    <row r="67" spans="2:23"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5.8</v>
      </c>
      <c r="Q67" s="3">
        <v>6.9</v>
      </c>
      <c r="R67" s="3">
        <v>3</v>
      </c>
      <c r="S67" s="3">
        <v>3.9</v>
      </c>
      <c r="T67" s="3">
        <v>1.5</v>
      </c>
      <c r="U67" s="3">
        <v>0.9</v>
      </c>
      <c r="V67" s="3">
        <v>2.5</v>
      </c>
      <c r="W67" s="5">
        <v>28.4</v>
      </c>
    </row>
    <row r="68" spans="2:23"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3.8</v>
      </c>
      <c r="Q68" s="3">
        <v>5</v>
      </c>
      <c r="R68" s="3">
        <v>6.2</v>
      </c>
      <c r="S68" s="3">
        <v>3.3</v>
      </c>
      <c r="T68" s="3">
        <v>1.6</v>
      </c>
      <c r="U68" s="3">
        <v>1.2</v>
      </c>
      <c r="V68" s="3">
        <v>2.4</v>
      </c>
      <c r="W68" s="5">
        <v>26.4</v>
      </c>
    </row>
    <row r="69" spans="2:23"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>
        <v>3.4</v>
      </c>
      <c r="Q69" s="3">
        <v>4.3</v>
      </c>
      <c r="R69" s="3">
        <v>5.2</v>
      </c>
      <c r="S69" s="3">
        <v>4.3</v>
      </c>
      <c r="T69" s="3">
        <v>2.2999999999999998</v>
      </c>
      <c r="U69" s="3">
        <v>0.4</v>
      </c>
      <c r="V69" s="3">
        <v>3</v>
      </c>
      <c r="W69" s="5">
        <v>25.7</v>
      </c>
    </row>
    <row r="70" spans="2:23"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>
        <v>7</v>
      </c>
      <c r="Q70" s="3">
        <v>8</v>
      </c>
      <c r="R70" s="3">
        <v>2.5</v>
      </c>
      <c r="S70" s="3">
        <v>1.9</v>
      </c>
      <c r="T70" s="3">
        <v>1.1000000000000001</v>
      </c>
      <c r="U70" s="3">
        <v>1.3</v>
      </c>
      <c r="V70" s="3">
        <v>2.4</v>
      </c>
      <c r="W70" s="5">
        <v>24.9</v>
      </c>
    </row>
    <row r="71" spans="2:23"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>
        <v>5.4</v>
      </c>
      <c r="Q71" s="3">
        <v>6.1</v>
      </c>
      <c r="R71" s="3">
        <v>2.7</v>
      </c>
      <c r="S71" s="3">
        <v>2.9</v>
      </c>
      <c r="T71" s="3">
        <v>1.6</v>
      </c>
      <c r="U71" s="3">
        <v>1</v>
      </c>
      <c r="V71" s="3">
        <v>3.3</v>
      </c>
      <c r="W71" s="5">
        <v>24.4</v>
      </c>
    </row>
    <row r="72" spans="2:23"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>
        <v>8.1</v>
      </c>
      <c r="Q72" s="3">
        <v>11.3</v>
      </c>
      <c r="R72" s="3">
        <v>1.9</v>
      </c>
      <c r="S72" s="3">
        <v>2.1</v>
      </c>
      <c r="T72" s="3">
        <v>0.5</v>
      </c>
      <c r="U72" s="3">
        <v>1.1000000000000001</v>
      </c>
      <c r="V72" s="3">
        <v>2.4</v>
      </c>
      <c r="W72" s="5">
        <v>23.7</v>
      </c>
    </row>
    <row r="73" spans="2:23"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>
        <v>3.6</v>
      </c>
      <c r="Q73" s="3">
        <v>4.7</v>
      </c>
      <c r="R73" s="3">
        <v>5</v>
      </c>
      <c r="S73" s="3">
        <v>2.4</v>
      </c>
      <c r="T73" s="3">
        <v>0.9</v>
      </c>
      <c r="U73" s="3">
        <v>0.1</v>
      </c>
      <c r="V73" s="3">
        <v>2.2999999999999998</v>
      </c>
      <c r="W73" s="5">
        <v>22.8</v>
      </c>
    </row>
    <row r="79" spans="2:23">
      <c r="C79" s="16" t="s">
        <v>55</v>
      </c>
    </row>
    <row r="80" spans="2:23">
      <c r="B80" s="16" t="s">
        <v>67</v>
      </c>
      <c r="C80" t="s">
        <v>68</v>
      </c>
      <c r="D80" t="s">
        <v>69</v>
      </c>
      <c r="E80" t="s">
        <v>70</v>
      </c>
      <c r="F80" t="s">
        <v>71</v>
      </c>
      <c r="G80" t="s">
        <v>72</v>
      </c>
      <c r="H80" t="s">
        <v>73</v>
      </c>
    </row>
    <row r="81" spans="2:8">
      <c r="B81" s="18" t="s">
        <v>36</v>
      </c>
      <c r="C81" s="17">
        <v>0.9</v>
      </c>
      <c r="D81" s="17">
        <v>22.8</v>
      </c>
      <c r="E81" s="17">
        <v>46.8</v>
      </c>
      <c r="F81" s="17">
        <v>34.5</v>
      </c>
      <c r="G81" s="17">
        <v>79.400000000000006</v>
      </c>
      <c r="H81" s="17">
        <v>4.7</v>
      </c>
    </row>
    <row r="82" spans="2:8">
      <c r="B82" s="18" t="s">
        <v>32</v>
      </c>
      <c r="C82" s="17">
        <v>1.6</v>
      </c>
      <c r="D82" s="17">
        <v>24.4</v>
      </c>
      <c r="E82" s="17">
        <v>41</v>
      </c>
      <c r="F82" s="17">
        <v>35.6</v>
      </c>
      <c r="G82" s="17">
        <v>82.3</v>
      </c>
      <c r="H82" s="17">
        <v>6.1</v>
      </c>
    </row>
    <row r="83" spans="2:8">
      <c r="B83" s="18" t="s">
        <v>30</v>
      </c>
      <c r="C83" s="17">
        <v>1.1000000000000001</v>
      </c>
      <c r="D83" s="17">
        <v>24.9</v>
      </c>
      <c r="E83" s="17">
        <v>47.7</v>
      </c>
      <c r="F83" s="17">
        <v>38.700000000000003</v>
      </c>
      <c r="G83" s="17">
        <v>88.2</v>
      </c>
      <c r="H83" s="17">
        <v>8</v>
      </c>
    </row>
    <row r="84" spans="2:8">
      <c r="B84" s="18" t="s">
        <v>26</v>
      </c>
      <c r="C84" s="17">
        <v>1.6</v>
      </c>
      <c r="D84" s="17">
        <v>26.4</v>
      </c>
      <c r="E84" s="17">
        <v>44.3</v>
      </c>
      <c r="F84" s="17">
        <v>26.7</v>
      </c>
      <c r="G84" s="17">
        <v>76.900000000000006</v>
      </c>
      <c r="H84" s="17">
        <v>5</v>
      </c>
    </row>
    <row r="85" spans="2:8">
      <c r="B85" s="18" t="s">
        <v>20</v>
      </c>
      <c r="C85" s="17">
        <v>1.2</v>
      </c>
      <c r="D85" s="17">
        <v>30</v>
      </c>
      <c r="E85" s="17">
        <v>47</v>
      </c>
      <c r="F85" s="17">
        <v>35.5</v>
      </c>
      <c r="G85" s="17">
        <v>86.1</v>
      </c>
      <c r="H85" s="17">
        <v>6.4</v>
      </c>
    </row>
    <row r="86" spans="2:8">
      <c r="B86" s="18" t="s">
        <v>24</v>
      </c>
      <c r="C86" s="17">
        <v>1.5</v>
      </c>
      <c r="D86" s="17">
        <v>28.4</v>
      </c>
      <c r="E86" s="17">
        <v>47.8</v>
      </c>
      <c r="F86" s="17">
        <v>31.9</v>
      </c>
      <c r="G86" s="17">
        <v>86.4</v>
      </c>
      <c r="H86" s="17">
        <v>6.9</v>
      </c>
    </row>
    <row r="87" spans="2:8">
      <c r="B87" s="18" t="s">
        <v>16</v>
      </c>
      <c r="C87" s="17">
        <v>2</v>
      </c>
      <c r="D87" s="17">
        <v>30.6</v>
      </c>
      <c r="E87" s="17">
        <v>42.3</v>
      </c>
      <c r="F87" s="17">
        <v>44.7</v>
      </c>
      <c r="G87" s="17">
        <v>85.7</v>
      </c>
      <c r="H87" s="17">
        <v>5.4</v>
      </c>
    </row>
    <row r="88" spans="2:8">
      <c r="B88" s="18" t="s">
        <v>18</v>
      </c>
      <c r="C88" s="17">
        <v>2</v>
      </c>
      <c r="D88" s="17">
        <v>30.2</v>
      </c>
      <c r="E88" s="17">
        <v>48.6</v>
      </c>
      <c r="F88" s="17">
        <v>31.7</v>
      </c>
      <c r="G88" s="17">
        <v>84.9</v>
      </c>
      <c r="H88" s="17">
        <v>5.6</v>
      </c>
    </row>
    <row r="89" spans="2:8">
      <c r="B89" s="18" t="s">
        <v>34</v>
      </c>
      <c r="C89" s="17">
        <v>0.5</v>
      </c>
      <c r="D89" s="17">
        <v>23.7</v>
      </c>
      <c r="E89" s="17">
        <v>51.9</v>
      </c>
      <c r="F89" s="17">
        <v>46.2</v>
      </c>
      <c r="G89" s="17">
        <v>77.8</v>
      </c>
      <c r="H89" s="17">
        <v>11.3</v>
      </c>
    </row>
    <row r="90" spans="2:8">
      <c r="B90" s="18" t="s">
        <v>22</v>
      </c>
      <c r="C90" s="17">
        <v>1.5</v>
      </c>
      <c r="D90" s="17">
        <v>28.9</v>
      </c>
      <c r="E90" s="17">
        <v>50.4</v>
      </c>
      <c r="F90" s="17">
        <v>35.9</v>
      </c>
      <c r="G90" s="17">
        <v>78.3</v>
      </c>
      <c r="H90" s="17">
        <v>7.1</v>
      </c>
    </row>
    <row r="91" spans="2:8">
      <c r="B91" s="18" t="s">
        <v>28</v>
      </c>
      <c r="C91" s="17">
        <v>2.2999999999999998</v>
      </c>
      <c r="D91" s="17">
        <v>25.7</v>
      </c>
      <c r="E91" s="17">
        <v>47</v>
      </c>
      <c r="F91" s="17">
        <v>29.3</v>
      </c>
      <c r="G91" s="17">
        <v>76.400000000000006</v>
      </c>
      <c r="H91" s="17">
        <v>4.3</v>
      </c>
    </row>
    <row r="92" spans="2:8">
      <c r="B92" s="18" t="s">
        <v>74</v>
      </c>
      <c r="C92" s="10">
        <v>1.4727272727272727</v>
      </c>
      <c r="D92" s="10">
        <v>26.909090909090903</v>
      </c>
      <c r="E92" s="17">
        <v>46.8</v>
      </c>
      <c r="F92" s="10">
        <v>35.518181818181816</v>
      </c>
      <c r="G92" s="10">
        <v>82.036363636363618</v>
      </c>
      <c r="H92" s="10">
        <v>6.4363636363636365</v>
      </c>
    </row>
  </sheetData>
  <mergeCells count="29">
    <mergeCell ref="J28:J29"/>
    <mergeCell ref="A18:A20"/>
    <mergeCell ref="A22:A26"/>
    <mergeCell ref="A6:A8"/>
    <mergeCell ref="B28:B29"/>
    <mergeCell ref="C28:C29"/>
    <mergeCell ref="O1:Q1"/>
    <mergeCell ref="R1:W1"/>
    <mergeCell ref="A14:A16"/>
    <mergeCell ref="A1:D1"/>
    <mergeCell ref="E1:G1"/>
    <mergeCell ref="I1:K1"/>
    <mergeCell ref="L1:N1"/>
    <mergeCell ref="R61:W61"/>
    <mergeCell ref="A28:A34"/>
    <mergeCell ref="B61:E61"/>
    <mergeCell ref="F61:H61"/>
    <mergeCell ref="I61:K61"/>
    <mergeCell ref="L61:N61"/>
    <mergeCell ref="O61:Q61"/>
    <mergeCell ref="D28:D29"/>
    <mergeCell ref="K28:K29"/>
    <mergeCell ref="L28:L29"/>
    <mergeCell ref="M28:M29"/>
    <mergeCell ref="E28:E29"/>
    <mergeCell ref="F28:F29"/>
    <mergeCell ref="G28:G29"/>
    <mergeCell ref="H28:H29"/>
    <mergeCell ref="I28:I29"/>
  </mergeCells>
  <phoneticPr fontId="5" type="noConversion"/>
  <conditionalFormatting sqref="C8:M8">
    <cfRule type="top10" dxfId="12" priority="7" percent="1" rank="30"/>
  </conditionalFormatting>
  <conditionalFormatting sqref="C12:M12">
    <cfRule type="top10" dxfId="11" priority="6" percent="1" rank="30"/>
  </conditionalFormatting>
  <conditionalFormatting sqref="C16:M16">
    <cfRule type="top10" dxfId="10" priority="5" percent="1" rank="30"/>
  </conditionalFormatting>
  <conditionalFormatting sqref="C26:M26">
    <cfRule type="top10" dxfId="9" priority="4" percent="1" rank="30"/>
  </conditionalFormatting>
  <conditionalFormatting sqref="C20:M20">
    <cfRule type="top10" dxfId="8" priority="3" percent="1" rank="30"/>
  </conditionalFormatting>
  <conditionalFormatting sqref="C22:M22">
    <cfRule type="top10" dxfId="7" priority="2" percent="1" rank="30"/>
  </conditionalFormatting>
  <conditionalFormatting sqref="C24:M24">
    <cfRule type="top10" dxfId="0" priority="1" percent="1" rank="30"/>
  </conditionalFormatting>
  <hyperlinks>
    <hyperlink ref="B6" r:id="rId2" display="http://scripts.sportscn.com/nba/playerstats.php?pos=ALL&amp;all=0&amp;conf=&amp;season=season_2009&amp;sort=1"/>
    <hyperlink ref="B7" r:id="rId3" display="http://scripts.sportscn.com/nba/playerstats.php?pos=ALL&amp;all=0&amp;conf=&amp;season=season_2009&amp;sort=2"/>
    <hyperlink ref="B8" r:id="rId4" display="http://scripts.sportscn.com/nba/playerstats.php?pos=ALL&amp;all=0&amp;conf=&amp;season=season_2009&amp;sort=3"/>
    <hyperlink ref="B10" r:id="rId5" display="http://scripts.sportscn.com/nba/playerstats.php?pos=ALL&amp;all=0&amp;conf=&amp;season=season_2009&amp;sort=4"/>
    <hyperlink ref="B11" r:id="rId6" display="http://scripts.sportscn.com/nba/playerstats.php?pos=ALL&amp;all=0&amp;conf=&amp;season=season_2009&amp;sort=5"/>
    <hyperlink ref="B12" r:id="rId7" display="http://scripts.sportscn.com/nba/playerstats.php?pos=ALL&amp;all=0&amp;conf=&amp;season=season_2009&amp;sort=6"/>
    <hyperlink ref="B14" r:id="rId8" display="http://scripts.sportscn.com/nba/playerstats.php?pos=ALL&amp;all=0&amp;conf=&amp;season=season_2009&amp;sort=7"/>
    <hyperlink ref="B15" r:id="rId9" display="http://scripts.sportscn.com/nba/playerstats.php?pos=ALL&amp;all=0&amp;conf=&amp;season=season_2009&amp;sort=8"/>
    <hyperlink ref="B16" r:id="rId10" display="http://scripts.sportscn.com/nba/playerstats.php?pos=ALL&amp;all=0&amp;conf=&amp;season=season_2009&amp;sort=9"/>
    <hyperlink ref="B18" r:id="rId11" display="http://scripts.sportscn.com/nba/playerstats.php?pos=ALL&amp;all=0&amp;conf=&amp;season=season_2009&amp;sort=10"/>
    <hyperlink ref="B19" r:id="rId12" display="http://scripts.sportscn.com/nba/playerstats.php?pos=ALL&amp;all=0&amp;conf=&amp;season=season_2009&amp;sort=11"/>
    <hyperlink ref="B20" r:id="rId13" display="http://scripts.sportscn.com/nba/playerstats.php?pos=ALL&amp;all=0&amp;conf=&amp;season=season_2009&amp;sort=12"/>
    <hyperlink ref="B22" r:id="rId14" display="http://scripts.sportscn.com/nba/playerstats.php?pos=ALL&amp;all=0&amp;conf=&amp;season=season_2009&amp;sort=15"/>
    <hyperlink ref="B24" r:id="rId15" display="http://scripts.sportscn.com/nba/playerstats.php?pos=ALL&amp;all=0&amp;conf=&amp;season=season_2009&amp;sort=16"/>
    <hyperlink ref="B26" r:id="rId16" display="http://scripts.sportscn.com/nba/playerstats.php?pos=ALL&amp;all=0&amp;conf=&amp;season=season_2009&amp;sort=0"/>
    <hyperlink ref="C3" r:id="rId17" display="http://scripts.sportscn.com/nba/players/playerhome.php?pid=3843"/>
    <hyperlink ref="C4" r:id="rId18" display="http://scripts.sportscn.com/nba/teams/teamhome.php?tid=sac"/>
    <hyperlink ref="D3" r:id="rId19" display="http://scripts.sportscn.com/nba/players/playerhome.php?pid=3118"/>
    <hyperlink ref="D4" r:id="rId20" display="http://scripts.sportscn.com/nba/teams/teamhome.php?tid=lal"/>
    <hyperlink ref="E3" r:id="rId21" display="http://scripts.sportscn.com/nba/players/playerhome.php?pid=3706"/>
    <hyperlink ref="E4" r:id="rId22" display="http://scripts.sportscn.com/nba/teams/teamhome.php?tid=den"/>
    <hyperlink ref="F3" r:id="rId23" display="http://scripts.sportscn.com/nba/players/playerhome.php?pid=3704"/>
    <hyperlink ref="F4" r:id="rId24" display="http://scripts.sportscn.com/nba/teams/teamhome.php?tid=cle"/>
    <hyperlink ref="G3" r:id="rId25" display="http://scripts.sportscn.com/nba/players/playerhome.php?pid=4244"/>
    <hyperlink ref="G4" r:id="rId26" display="http://scripts.sportscn.com/nba/teams/teamhome.php?tid=okc"/>
    <hyperlink ref="H3" r:id="rId27" display="http://scripts.sportscn.com/nba/players/playerhome.php?pid=3708"/>
    <hyperlink ref="H4" r:id="rId28" display="http://scripts.sportscn.com/nba/teams/teamhome.php?tid=mia"/>
    <hyperlink ref="I3" r:id="rId29" display="http://scripts.sportscn.com/nba/players/playerhome.php?pid=3966"/>
    <hyperlink ref="I4" r:id="rId30" display="http://scripts.sportscn.com/nba/teams/teamhome.php?tid=gsw"/>
    <hyperlink ref="J3" r:id="rId31" display="http://scripts.sportscn.com/nba/players/playerhome.php?pid=3252"/>
    <hyperlink ref="J4" r:id="rId32" display="http://scripts.sportscn.com/nba/teams/teamhome.php?tid=dal"/>
    <hyperlink ref="K3" r:id="rId33" display="http://scripts.sportscn.com/nba/players/playerhome.php?pid=3943"/>
    <hyperlink ref="K4" r:id="rId34" display="http://scripts.sportscn.com/nba/teams/teamhome.php?tid=ind"/>
    <hyperlink ref="L3" r:id="rId35" display="http://scripts.sportscn.com/nba/players/playerhome.php?pid=3707"/>
    <hyperlink ref="L4" r:id="rId36" display="http://scripts.sportscn.com/nba/teams/teamhome.php?tid=tor"/>
    <hyperlink ref="M3" r:id="rId37" display="http://scripts.sportscn.com/nba/players/playerhome.php?pid=4134"/>
    <hyperlink ref="M4" r:id="rId38" display="http://scripts.sportscn.com/nba/teams/teamhome.php?tid=por"/>
    <hyperlink ref="P62" r:id="rId39" display="http://scripts.sportscn.com/nba/playerstats.php?pos=ALL&amp;all=0&amp;conf=&amp;season=season_2009&amp;sort=11"/>
    <hyperlink ref="Q62" r:id="rId40" display="http://scripts.sportscn.com/nba/playerstats.php?pos=ALL&amp;all=0&amp;conf=&amp;season=season_2009&amp;sort=12"/>
    <hyperlink ref="R62" r:id="rId41" display="http://scripts.sportscn.com/nba/playerstats.php?pos=ALL&amp;all=0&amp;conf=&amp;season=season_2009&amp;sort=13"/>
    <hyperlink ref="S62" r:id="rId42" display="http://scripts.sportscn.com/nba/playerstats.php?pos=ALL&amp;all=0&amp;conf=&amp;season=season_2009&amp;sort=14"/>
    <hyperlink ref="T62" r:id="rId43" display="http://scripts.sportscn.com/nba/playerstats.php?pos=ALL&amp;all=0&amp;conf=&amp;season=season_2009&amp;sort=15"/>
    <hyperlink ref="U62" r:id="rId44" display="http://scripts.sportscn.com/nba/playerstats.php?pos=ALL&amp;all=0&amp;conf=&amp;season=season_2009&amp;sort=16"/>
    <hyperlink ref="V62" r:id="rId45" display="http://scripts.sportscn.com/nba/playerstats.php?pos=ALL&amp;all=0&amp;conf=&amp;season=season_2009&amp;sort=17"/>
    <hyperlink ref="W62" r:id="rId46" display="http://scripts.sportscn.com/nba/playerstats.php?pos=ALL&amp;all=0&amp;conf=&amp;season=season_2009&amp;sort=0"/>
  </hyperlinks>
  <pageMargins left="0.7" right="0.7" top="0.75" bottom="0.75" header="0.3" footer="0.3"/>
  <ignoredErrors>
    <ignoredError sqref="L31" formula="1"/>
  </ignoredErrors>
  <drawing r:id="rId47"/>
  <legacyDrawing r:id="rId48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B6:W33"/>
  <sheetViews>
    <sheetView workbookViewId="0">
      <selection activeCell="D5" sqref="D5"/>
    </sheetView>
  </sheetViews>
  <sheetFormatPr defaultRowHeight="13.5"/>
  <cols>
    <col min="3" max="3" width="14.125" customWidth="1"/>
    <col min="4" max="4" width="18.875" customWidth="1"/>
    <col min="5" max="6" width="19.75" bestFit="1" customWidth="1"/>
    <col min="7" max="7" width="15.375" bestFit="1" customWidth="1"/>
    <col min="8" max="11" width="13.125" bestFit="1" customWidth="1"/>
  </cols>
  <sheetData>
    <row r="6" spans="2:23">
      <c r="B6" s="19" t="s">
        <v>0</v>
      </c>
      <c r="C6" s="19"/>
      <c r="D6" s="19"/>
      <c r="E6" s="19"/>
      <c r="F6" s="19" t="s">
        <v>38</v>
      </c>
      <c r="G6" s="19"/>
      <c r="H6" s="19"/>
      <c r="I6" s="19" t="s">
        <v>39</v>
      </c>
      <c r="J6" s="19"/>
      <c r="K6" s="19"/>
      <c r="L6" s="19" t="s">
        <v>40</v>
      </c>
      <c r="M6" s="19"/>
      <c r="N6" s="19"/>
      <c r="O6" s="19" t="s">
        <v>41</v>
      </c>
      <c r="P6" s="19"/>
      <c r="Q6" s="19"/>
      <c r="R6" s="19" t="s">
        <v>42</v>
      </c>
      <c r="S6" s="19"/>
      <c r="T6" s="19"/>
      <c r="U6" s="19"/>
      <c r="V6" s="19"/>
      <c r="W6" s="19"/>
    </row>
    <row r="7" spans="2:23" ht="27">
      <c r="B7" s="6" t="s">
        <v>0</v>
      </c>
      <c r="C7" s="6" t="s">
        <v>1</v>
      </c>
      <c r="D7" s="6" t="s">
        <v>2</v>
      </c>
      <c r="E7" s="6" t="s">
        <v>3</v>
      </c>
      <c r="F7" s="2" t="s">
        <v>4</v>
      </c>
      <c r="G7" s="2" t="s">
        <v>5</v>
      </c>
      <c r="H7" s="2" t="s">
        <v>64</v>
      </c>
      <c r="I7" s="2" t="s">
        <v>4</v>
      </c>
      <c r="J7" s="2" t="s">
        <v>5</v>
      </c>
      <c r="K7" s="2" t="s">
        <v>65</v>
      </c>
      <c r="L7" s="2" t="s">
        <v>4</v>
      </c>
      <c r="M7" s="2" t="s">
        <v>5</v>
      </c>
      <c r="N7" s="2" t="s">
        <v>66</v>
      </c>
      <c r="O7" s="2" t="s">
        <v>7</v>
      </c>
      <c r="P7" s="2" t="s">
        <v>8</v>
      </c>
      <c r="Q7" s="2" t="s">
        <v>9</v>
      </c>
      <c r="R7" s="2" t="s">
        <v>10</v>
      </c>
      <c r="S7" s="2" t="s">
        <v>11</v>
      </c>
      <c r="T7" s="2" t="s">
        <v>12</v>
      </c>
      <c r="U7" s="2" t="s">
        <v>13</v>
      </c>
      <c r="V7" s="2" t="s">
        <v>14</v>
      </c>
      <c r="W7" s="2" t="s">
        <v>15</v>
      </c>
    </row>
    <row r="8" spans="2:23" ht="27">
      <c r="B8" s="4" t="s">
        <v>16</v>
      </c>
      <c r="C8" s="4" t="s">
        <v>17</v>
      </c>
      <c r="D8" s="3">
        <v>5</v>
      </c>
      <c r="E8" s="3">
        <v>41.7</v>
      </c>
      <c r="F8" s="3">
        <v>9.4</v>
      </c>
      <c r="G8" s="3">
        <v>22.2</v>
      </c>
      <c r="H8" s="3">
        <v>42.3</v>
      </c>
      <c r="I8" s="3">
        <v>3.4</v>
      </c>
      <c r="J8" s="3">
        <v>7.6</v>
      </c>
      <c r="K8" s="3">
        <v>44.7</v>
      </c>
      <c r="L8" s="3">
        <v>8.4</v>
      </c>
      <c r="M8" s="3">
        <v>9.8000000000000007</v>
      </c>
      <c r="N8" s="3">
        <v>85.7</v>
      </c>
      <c r="O8" s="3">
        <v>1.2</v>
      </c>
      <c r="P8" s="3">
        <v>4.2</v>
      </c>
      <c r="Q8" s="3">
        <v>5.4</v>
      </c>
      <c r="R8" s="3">
        <v>2.6</v>
      </c>
      <c r="S8" s="3">
        <v>1.4</v>
      </c>
      <c r="T8" s="3">
        <v>2</v>
      </c>
      <c r="U8" s="3">
        <v>0.2</v>
      </c>
      <c r="V8" s="3">
        <v>1.2</v>
      </c>
      <c r="W8" s="5">
        <v>30.6</v>
      </c>
    </row>
    <row r="9" spans="2:23" ht="27">
      <c r="B9" s="4" t="s">
        <v>18</v>
      </c>
      <c r="C9" s="4" t="s">
        <v>19</v>
      </c>
      <c r="D9" s="3">
        <v>33</v>
      </c>
      <c r="E9" s="3">
        <v>38.5</v>
      </c>
      <c r="F9" s="3">
        <v>11.2</v>
      </c>
      <c r="G9" s="3">
        <v>23</v>
      </c>
      <c r="H9" s="3">
        <v>48.6</v>
      </c>
      <c r="I9" s="3">
        <v>1.2</v>
      </c>
      <c r="J9" s="3">
        <v>3.7</v>
      </c>
      <c r="K9" s="3">
        <v>31.7</v>
      </c>
      <c r="L9" s="3">
        <v>6.7</v>
      </c>
      <c r="M9" s="3">
        <v>7.9</v>
      </c>
      <c r="N9" s="3">
        <v>84.9</v>
      </c>
      <c r="O9" s="3">
        <v>1.2</v>
      </c>
      <c r="P9" s="3">
        <v>4.4000000000000004</v>
      </c>
      <c r="Q9" s="3">
        <v>5.6</v>
      </c>
      <c r="R9" s="3">
        <v>4.5999999999999996</v>
      </c>
      <c r="S9" s="3">
        <v>3.1</v>
      </c>
      <c r="T9" s="3">
        <v>2</v>
      </c>
      <c r="U9" s="3">
        <v>0.2</v>
      </c>
      <c r="V9" s="3">
        <v>2.7</v>
      </c>
      <c r="W9" s="5">
        <v>30.2</v>
      </c>
    </row>
    <row r="10" spans="2:23" ht="27">
      <c r="B10" s="4" t="s">
        <v>20</v>
      </c>
      <c r="C10" s="4" t="s">
        <v>21</v>
      </c>
      <c r="D10" s="3">
        <v>32</v>
      </c>
      <c r="E10" s="3">
        <v>37.6</v>
      </c>
      <c r="F10" s="3">
        <v>10.3</v>
      </c>
      <c r="G10" s="3">
        <v>22</v>
      </c>
      <c r="H10" s="3">
        <v>47</v>
      </c>
      <c r="I10" s="3">
        <v>0.8</v>
      </c>
      <c r="J10" s="3">
        <v>2.4</v>
      </c>
      <c r="K10" s="3">
        <v>35.5</v>
      </c>
      <c r="L10" s="3">
        <v>8.5</v>
      </c>
      <c r="M10" s="3">
        <v>9.9</v>
      </c>
      <c r="N10" s="3">
        <v>86.1</v>
      </c>
      <c r="O10" s="3">
        <v>2.1</v>
      </c>
      <c r="P10" s="3">
        <v>4.3</v>
      </c>
      <c r="Q10" s="3">
        <v>6.4</v>
      </c>
      <c r="R10" s="3">
        <v>3.3</v>
      </c>
      <c r="S10" s="3">
        <v>2.9</v>
      </c>
      <c r="T10" s="3">
        <v>1.2</v>
      </c>
      <c r="U10" s="3">
        <v>0.3</v>
      </c>
      <c r="V10" s="3">
        <v>3.4</v>
      </c>
      <c r="W10" s="5">
        <v>30</v>
      </c>
    </row>
    <row r="11" spans="2:23" ht="27">
      <c r="B11" s="4" t="s">
        <v>22</v>
      </c>
      <c r="C11" s="4" t="s">
        <v>23</v>
      </c>
      <c r="D11" s="3">
        <v>36</v>
      </c>
      <c r="E11" s="3">
        <v>38.4</v>
      </c>
      <c r="F11" s="3">
        <v>10.1</v>
      </c>
      <c r="G11" s="3">
        <v>20</v>
      </c>
      <c r="H11" s="3">
        <v>50.4</v>
      </c>
      <c r="I11" s="3">
        <v>1.7</v>
      </c>
      <c r="J11" s="3">
        <v>4.5999999999999996</v>
      </c>
      <c r="K11" s="3">
        <v>35.9</v>
      </c>
      <c r="L11" s="3">
        <v>7</v>
      </c>
      <c r="M11" s="3">
        <v>9</v>
      </c>
      <c r="N11" s="3">
        <v>78.3</v>
      </c>
      <c r="O11" s="3">
        <v>1</v>
      </c>
      <c r="P11" s="3">
        <v>6.1</v>
      </c>
      <c r="Q11" s="3">
        <v>7.1</v>
      </c>
      <c r="R11" s="3">
        <v>7.8</v>
      </c>
      <c r="S11" s="3">
        <v>3.5</v>
      </c>
      <c r="T11" s="3">
        <v>1.5</v>
      </c>
      <c r="U11" s="3">
        <v>0.9</v>
      </c>
      <c r="V11" s="3">
        <v>1.8</v>
      </c>
      <c r="W11" s="5">
        <v>28.9</v>
      </c>
    </row>
    <row r="12" spans="2:23" ht="27">
      <c r="B12" s="4" t="s">
        <v>24</v>
      </c>
      <c r="C12" s="4" t="s">
        <v>25</v>
      </c>
      <c r="D12" s="3">
        <v>34</v>
      </c>
      <c r="E12" s="3">
        <v>40</v>
      </c>
      <c r="F12" s="3">
        <v>9.6999999999999993</v>
      </c>
      <c r="G12" s="3">
        <v>20.3</v>
      </c>
      <c r="H12" s="3">
        <v>47.8</v>
      </c>
      <c r="I12" s="3">
        <v>1.4</v>
      </c>
      <c r="J12" s="3">
        <v>4.2</v>
      </c>
      <c r="K12" s="3">
        <v>31.9</v>
      </c>
      <c r="L12" s="3">
        <v>7.7</v>
      </c>
      <c r="M12" s="3">
        <v>8.9</v>
      </c>
      <c r="N12" s="3">
        <v>86.4</v>
      </c>
      <c r="O12" s="3">
        <v>1.1000000000000001</v>
      </c>
      <c r="P12" s="3">
        <v>5.8</v>
      </c>
      <c r="Q12" s="3">
        <v>6.9</v>
      </c>
      <c r="R12" s="3">
        <v>3</v>
      </c>
      <c r="S12" s="3">
        <v>3.9</v>
      </c>
      <c r="T12" s="3">
        <v>1.5</v>
      </c>
      <c r="U12" s="3">
        <v>0.9</v>
      </c>
      <c r="V12" s="3">
        <v>2.5</v>
      </c>
      <c r="W12" s="5">
        <v>28.4</v>
      </c>
    </row>
    <row r="13" spans="2:23" ht="27">
      <c r="B13" s="4" t="s">
        <v>26</v>
      </c>
      <c r="C13" s="4" t="s">
        <v>27</v>
      </c>
      <c r="D13" s="3">
        <v>32</v>
      </c>
      <c r="E13" s="3">
        <v>37</v>
      </c>
      <c r="F13" s="3">
        <v>9.1</v>
      </c>
      <c r="G13" s="3">
        <v>20.6</v>
      </c>
      <c r="H13" s="3">
        <v>44.3</v>
      </c>
      <c r="I13" s="3">
        <v>0.9</v>
      </c>
      <c r="J13" s="3">
        <v>3.3</v>
      </c>
      <c r="K13" s="3">
        <v>26.7</v>
      </c>
      <c r="L13" s="3">
        <v>7.3</v>
      </c>
      <c r="M13" s="3">
        <v>9.5</v>
      </c>
      <c r="N13" s="3">
        <v>76.900000000000006</v>
      </c>
      <c r="O13" s="3">
        <v>1.3</v>
      </c>
      <c r="P13" s="3">
        <v>3.8</v>
      </c>
      <c r="Q13" s="3">
        <v>5</v>
      </c>
      <c r="R13" s="3">
        <v>6.2</v>
      </c>
      <c r="S13" s="3">
        <v>3.3</v>
      </c>
      <c r="T13" s="3">
        <v>1.6</v>
      </c>
      <c r="U13" s="3">
        <v>1.2</v>
      </c>
      <c r="V13" s="3">
        <v>2.4</v>
      </c>
      <c r="W13" s="5">
        <v>26.4</v>
      </c>
    </row>
    <row r="14" spans="2:23" ht="27">
      <c r="B14" s="4" t="s">
        <v>28</v>
      </c>
      <c r="C14" s="4" t="s">
        <v>29</v>
      </c>
      <c r="D14" s="3">
        <v>32</v>
      </c>
      <c r="E14" s="3">
        <v>41.5</v>
      </c>
      <c r="F14" s="3">
        <v>10.199999999999999</v>
      </c>
      <c r="G14" s="3">
        <v>21.7</v>
      </c>
      <c r="H14" s="3">
        <v>47</v>
      </c>
      <c r="I14" s="3">
        <v>0.5</v>
      </c>
      <c r="J14" s="3">
        <v>1.8</v>
      </c>
      <c r="K14" s="3">
        <v>29.3</v>
      </c>
      <c r="L14" s="3">
        <v>4.8</v>
      </c>
      <c r="M14" s="3">
        <v>6.2</v>
      </c>
      <c r="N14" s="3">
        <v>76.400000000000006</v>
      </c>
      <c r="O14" s="3">
        <v>0.8</v>
      </c>
      <c r="P14" s="3">
        <v>3.4</v>
      </c>
      <c r="Q14" s="3">
        <v>4.3</v>
      </c>
      <c r="R14" s="3">
        <v>5.2</v>
      </c>
      <c r="S14" s="3">
        <v>4.3</v>
      </c>
      <c r="T14" s="3">
        <v>2.2999999999999998</v>
      </c>
      <c r="U14" s="3">
        <v>0.4</v>
      </c>
      <c r="V14" s="3">
        <v>3</v>
      </c>
      <c r="W14" s="5">
        <v>25.7</v>
      </c>
    </row>
    <row r="15" spans="2:23" ht="27">
      <c r="B15" s="4" t="s">
        <v>30</v>
      </c>
      <c r="C15" s="4" t="s">
        <v>31</v>
      </c>
      <c r="D15" s="3">
        <v>33</v>
      </c>
      <c r="E15" s="3">
        <v>37.4</v>
      </c>
      <c r="F15" s="3">
        <v>8.9</v>
      </c>
      <c r="G15" s="3">
        <v>18.8</v>
      </c>
      <c r="H15" s="3">
        <v>47.7</v>
      </c>
      <c r="I15" s="3">
        <v>0.7</v>
      </c>
      <c r="J15" s="3">
        <v>1.9</v>
      </c>
      <c r="K15" s="3">
        <v>38.700000000000003</v>
      </c>
      <c r="L15" s="3">
        <v>6.3</v>
      </c>
      <c r="M15" s="3">
        <v>7.2</v>
      </c>
      <c r="N15" s="3">
        <v>88.2</v>
      </c>
      <c r="O15" s="3">
        <v>1</v>
      </c>
      <c r="P15" s="3">
        <v>7</v>
      </c>
      <c r="Q15" s="3">
        <v>8</v>
      </c>
      <c r="R15" s="3">
        <v>2.5</v>
      </c>
      <c r="S15" s="3">
        <v>1.9</v>
      </c>
      <c r="T15" s="3">
        <v>1.1000000000000001</v>
      </c>
      <c r="U15" s="3">
        <v>1.3</v>
      </c>
      <c r="V15" s="3">
        <v>2.4</v>
      </c>
      <c r="W15" s="5">
        <v>24.9</v>
      </c>
    </row>
    <row r="16" spans="2:23" ht="27">
      <c r="B16" s="4" t="s">
        <v>32</v>
      </c>
      <c r="C16" s="4" t="s">
        <v>33</v>
      </c>
      <c r="D16" s="3">
        <v>17</v>
      </c>
      <c r="E16" s="3">
        <v>36.6</v>
      </c>
      <c r="F16" s="3">
        <v>7.7</v>
      </c>
      <c r="G16" s="3">
        <v>18.7</v>
      </c>
      <c r="H16" s="3">
        <v>41</v>
      </c>
      <c r="I16" s="3">
        <v>3.1</v>
      </c>
      <c r="J16" s="3">
        <v>8.6</v>
      </c>
      <c r="K16" s="3">
        <v>35.6</v>
      </c>
      <c r="L16" s="3">
        <v>6</v>
      </c>
      <c r="M16" s="3">
        <v>7.3</v>
      </c>
      <c r="N16" s="3">
        <v>82.3</v>
      </c>
      <c r="O16" s="3">
        <v>0.8</v>
      </c>
      <c r="P16" s="3">
        <v>5.4</v>
      </c>
      <c r="Q16" s="3">
        <v>6.1</v>
      </c>
      <c r="R16" s="3">
        <v>2.7</v>
      </c>
      <c r="S16" s="3">
        <v>2.9</v>
      </c>
      <c r="T16" s="3">
        <v>1.6</v>
      </c>
      <c r="U16" s="3">
        <v>1</v>
      </c>
      <c r="V16" s="3">
        <v>3.3</v>
      </c>
      <c r="W16" s="5">
        <v>24.4</v>
      </c>
    </row>
    <row r="17" spans="2:23" ht="27">
      <c r="B17" s="4" t="s">
        <v>34</v>
      </c>
      <c r="C17" s="4" t="s">
        <v>35</v>
      </c>
      <c r="D17" s="3">
        <v>35</v>
      </c>
      <c r="E17" s="3">
        <v>35</v>
      </c>
      <c r="F17" s="3">
        <v>8.3000000000000007</v>
      </c>
      <c r="G17" s="3">
        <v>16</v>
      </c>
      <c r="H17" s="3">
        <v>51.9</v>
      </c>
      <c r="I17" s="3">
        <v>0.2</v>
      </c>
      <c r="J17" s="3">
        <v>0.4</v>
      </c>
      <c r="K17" s="3">
        <v>46.2</v>
      </c>
      <c r="L17" s="3">
        <v>7</v>
      </c>
      <c r="M17" s="3">
        <v>9</v>
      </c>
      <c r="N17" s="3">
        <v>77.8</v>
      </c>
      <c r="O17" s="3">
        <v>3.3</v>
      </c>
      <c r="P17" s="3">
        <v>8.1</v>
      </c>
      <c r="Q17" s="3">
        <v>11.3</v>
      </c>
      <c r="R17" s="3">
        <v>1.9</v>
      </c>
      <c r="S17" s="3">
        <v>2.1</v>
      </c>
      <c r="T17" s="3">
        <v>0.5</v>
      </c>
      <c r="U17" s="3">
        <v>1.1000000000000001</v>
      </c>
      <c r="V17" s="3">
        <v>2.4</v>
      </c>
      <c r="W17" s="5">
        <v>23.7</v>
      </c>
    </row>
    <row r="18" spans="2:23" ht="27">
      <c r="B18" s="4" t="s">
        <v>36</v>
      </c>
      <c r="C18" s="4" t="s">
        <v>37</v>
      </c>
      <c r="D18" s="3">
        <v>35</v>
      </c>
      <c r="E18" s="3">
        <v>38.9</v>
      </c>
      <c r="F18" s="3">
        <v>8.1</v>
      </c>
      <c r="G18" s="3">
        <v>17.399999999999999</v>
      </c>
      <c r="H18" s="3">
        <v>46.8</v>
      </c>
      <c r="I18" s="3">
        <v>1.4</v>
      </c>
      <c r="J18" s="3">
        <v>4</v>
      </c>
      <c r="K18" s="3">
        <v>34.5</v>
      </c>
      <c r="L18" s="3">
        <v>5.2</v>
      </c>
      <c r="M18" s="3">
        <v>6.5</v>
      </c>
      <c r="N18" s="3">
        <v>79.400000000000006</v>
      </c>
      <c r="O18" s="3">
        <v>1.1000000000000001</v>
      </c>
      <c r="P18" s="3">
        <v>3.6</v>
      </c>
      <c r="Q18" s="3">
        <v>4.7</v>
      </c>
      <c r="R18" s="3">
        <v>5</v>
      </c>
      <c r="S18" s="3">
        <v>2.4</v>
      </c>
      <c r="T18" s="3">
        <v>0.9</v>
      </c>
      <c r="U18" s="3">
        <v>0.1</v>
      </c>
      <c r="V18" s="3">
        <v>2.2999999999999998</v>
      </c>
      <c r="W18" s="5">
        <v>22.8</v>
      </c>
    </row>
    <row r="20" spans="2:23">
      <c r="D20" s="16" t="s">
        <v>55</v>
      </c>
    </row>
    <row r="21" spans="2:23">
      <c r="C21" s="16" t="s">
        <v>0</v>
      </c>
      <c r="D21" t="s">
        <v>58</v>
      </c>
      <c r="E21" t="s">
        <v>59</v>
      </c>
      <c r="F21" t="s">
        <v>57</v>
      </c>
      <c r="G21" t="s">
        <v>56</v>
      </c>
      <c r="H21" t="s">
        <v>60</v>
      </c>
      <c r="I21" t="s">
        <v>61</v>
      </c>
      <c r="J21" t="s">
        <v>62</v>
      </c>
      <c r="K21" t="s">
        <v>63</v>
      </c>
    </row>
    <row r="22" spans="2:23">
      <c r="C22" t="s">
        <v>28</v>
      </c>
      <c r="D22" s="17">
        <v>47</v>
      </c>
      <c r="E22" s="17">
        <v>29.3</v>
      </c>
      <c r="F22" s="17">
        <v>76.400000000000006</v>
      </c>
      <c r="G22" s="17">
        <v>4.3</v>
      </c>
      <c r="H22" s="17">
        <v>5.2</v>
      </c>
      <c r="I22" s="17">
        <v>2.2999999999999998</v>
      </c>
      <c r="J22" s="17">
        <v>0.4</v>
      </c>
      <c r="K22" s="17">
        <v>25.7</v>
      </c>
    </row>
    <row r="23" spans="2:23">
      <c r="C23" t="s">
        <v>22</v>
      </c>
      <c r="D23" s="17">
        <v>50.4</v>
      </c>
      <c r="E23" s="17">
        <v>35.9</v>
      </c>
      <c r="F23" s="17">
        <v>78.3</v>
      </c>
      <c r="G23" s="17">
        <v>7.1</v>
      </c>
      <c r="H23" s="17">
        <v>7.8</v>
      </c>
      <c r="I23" s="17">
        <v>1.5</v>
      </c>
      <c r="J23" s="17">
        <v>0.9</v>
      </c>
      <c r="K23" s="17">
        <v>28.9</v>
      </c>
    </row>
    <row r="24" spans="2:23">
      <c r="C24" t="s">
        <v>34</v>
      </c>
      <c r="D24" s="17">
        <v>51.9</v>
      </c>
      <c r="E24" s="17">
        <v>46.2</v>
      </c>
      <c r="F24" s="17">
        <v>77.8</v>
      </c>
      <c r="G24" s="17">
        <v>11.3</v>
      </c>
      <c r="H24" s="17">
        <v>1.9</v>
      </c>
      <c r="I24" s="17">
        <v>0.5</v>
      </c>
      <c r="J24" s="17">
        <v>1.1000000000000001</v>
      </c>
      <c r="K24" s="17">
        <v>23.7</v>
      </c>
    </row>
    <row r="25" spans="2:23">
      <c r="C25" t="s">
        <v>18</v>
      </c>
      <c r="D25" s="17">
        <v>48.6</v>
      </c>
      <c r="E25" s="17">
        <v>31.7</v>
      </c>
      <c r="F25" s="17">
        <v>84.9</v>
      </c>
      <c r="G25" s="17">
        <v>5.6</v>
      </c>
      <c r="H25" s="17">
        <v>4.5999999999999996</v>
      </c>
      <c r="I25" s="17">
        <v>2</v>
      </c>
      <c r="J25" s="17">
        <v>0.2</v>
      </c>
      <c r="K25" s="17">
        <v>30.2</v>
      </c>
    </row>
    <row r="26" spans="2:23">
      <c r="C26" t="s">
        <v>16</v>
      </c>
      <c r="D26" s="17">
        <v>42.3</v>
      </c>
      <c r="E26" s="17">
        <v>44.7</v>
      </c>
      <c r="F26" s="17">
        <v>85.7</v>
      </c>
      <c r="G26" s="17">
        <v>5.4</v>
      </c>
      <c r="H26" s="17">
        <v>2.6</v>
      </c>
      <c r="I26" s="17">
        <v>2</v>
      </c>
      <c r="J26" s="17">
        <v>0.2</v>
      </c>
      <c r="K26" s="17">
        <v>30.6</v>
      </c>
    </row>
    <row r="27" spans="2:23">
      <c r="C27" t="s">
        <v>24</v>
      </c>
      <c r="D27" s="17">
        <v>47.8</v>
      </c>
      <c r="E27" s="17">
        <v>31.9</v>
      </c>
      <c r="F27" s="17">
        <v>86.4</v>
      </c>
      <c r="G27" s="17">
        <v>6.9</v>
      </c>
      <c r="H27" s="17">
        <v>3</v>
      </c>
      <c r="I27" s="17">
        <v>1.5</v>
      </c>
      <c r="J27" s="17">
        <v>0.9</v>
      </c>
      <c r="K27" s="17">
        <v>28.4</v>
      </c>
    </row>
    <row r="28" spans="2:23">
      <c r="C28" t="s">
        <v>20</v>
      </c>
      <c r="D28" s="17">
        <v>47</v>
      </c>
      <c r="E28" s="17">
        <v>35.5</v>
      </c>
      <c r="F28" s="17">
        <v>86.1</v>
      </c>
      <c r="G28" s="17">
        <v>6.4</v>
      </c>
      <c r="H28" s="17">
        <v>3.3</v>
      </c>
      <c r="I28" s="17">
        <v>1.2</v>
      </c>
      <c r="J28" s="17">
        <v>0.3</v>
      </c>
      <c r="K28" s="17">
        <v>30</v>
      </c>
    </row>
    <row r="29" spans="2:23">
      <c r="C29" t="s">
        <v>26</v>
      </c>
      <c r="D29" s="17">
        <v>44.3</v>
      </c>
      <c r="E29" s="17">
        <v>26.7</v>
      </c>
      <c r="F29" s="17">
        <v>76.900000000000006</v>
      </c>
      <c r="G29" s="17">
        <v>5</v>
      </c>
      <c r="H29" s="17">
        <v>6.2</v>
      </c>
      <c r="I29" s="17">
        <v>1.6</v>
      </c>
      <c r="J29" s="17">
        <v>1.2</v>
      </c>
      <c r="K29" s="17">
        <v>26.4</v>
      </c>
    </row>
    <row r="30" spans="2:23">
      <c r="C30" t="s">
        <v>30</v>
      </c>
      <c r="D30" s="17">
        <v>47.7</v>
      </c>
      <c r="E30" s="17">
        <v>38.700000000000003</v>
      </c>
      <c r="F30" s="17">
        <v>88.2</v>
      </c>
      <c r="G30" s="17">
        <v>8</v>
      </c>
      <c r="H30" s="17">
        <v>2.5</v>
      </c>
      <c r="I30" s="17">
        <v>1.1000000000000001</v>
      </c>
      <c r="J30" s="17">
        <v>1.3</v>
      </c>
      <c r="K30" s="17">
        <v>24.9</v>
      </c>
    </row>
    <row r="31" spans="2:23">
      <c r="C31" t="s">
        <v>32</v>
      </c>
      <c r="D31" s="17">
        <v>41</v>
      </c>
      <c r="E31" s="17">
        <v>35.6</v>
      </c>
      <c r="F31" s="17">
        <v>82.3</v>
      </c>
      <c r="G31" s="17">
        <v>6.1</v>
      </c>
      <c r="H31" s="17">
        <v>2.7</v>
      </c>
      <c r="I31" s="17">
        <v>1.6</v>
      </c>
      <c r="J31" s="17">
        <v>1</v>
      </c>
      <c r="K31" s="17">
        <v>24.4</v>
      </c>
    </row>
    <row r="32" spans="2:23">
      <c r="C32" t="s">
        <v>36</v>
      </c>
      <c r="D32" s="17">
        <v>46.8</v>
      </c>
      <c r="E32" s="17">
        <v>34.5</v>
      </c>
      <c r="F32" s="17">
        <v>79.400000000000006</v>
      </c>
      <c r="G32" s="17">
        <v>4.7</v>
      </c>
      <c r="H32" s="17">
        <v>5</v>
      </c>
      <c r="I32" s="17">
        <v>0.9</v>
      </c>
      <c r="J32" s="17">
        <v>0.1</v>
      </c>
      <c r="K32" s="17">
        <v>22.8</v>
      </c>
    </row>
    <row r="33" spans="3:11">
      <c r="C33" t="s">
        <v>9</v>
      </c>
      <c r="D33" s="17">
        <v>514.79999999999995</v>
      </c>
      <c r="E33" s="17">
        <v>390.70000000000005</v>
      </c>
      <c r="F33" s="17">
        <v>902.4</v>
      </c>
      <c r="G33" s="17">
        <v>70.8</v>
      </c>
      <c r="H33" s="17">
        <v>44.800000000000004</v>
      </c>
      <c r="I33" s="17">
        <v>16.2</v>
      </c>
      <c r="J33" s="17">
        <v>7.6000000000000005</v>
      </c>
      <c r="K33" s="17">
        <v>296</v>
      </c>
    </row>
  </sheetData>
  <mergeCells count="6">
    <mergeCell ref="R6:W6"/>
    <mergeCell ref="B6:E6"/>
    <mergeCell ref="F6:H6"/>
    <mergeCell ref="I6:K6"/>
    <mergeCell ref="L6:N6"/>
    <mergeCell ref="O6:Q6"/>
  </mergeCells>
  <phoneticPr fontId="5" type="noConversion"/>
  <hyperlinks>
    <hyperlink ref="F7" r:id="rId2" display="http://scripts.sportscn.com/nba/playerstats.php?pos=ALL&amp;all=0&amp;conf=&amp;season=season_2009&amp;sort=1"/>
    <hyperlink ref="G7" r:id="rId3" display="http://scripts.sportscn.com/nba/playerstats.php?pos=ALL&amp;all=0&amp;conf=&amp;season=season_2009&amp;sort=2"/>
    <hyperlink ref="H7" r:id="rId4" display="http://scripts.sportscn.com/nba/playerstats.php?pos=ALL&amp;all=0&amp;conf=&amp;season=season_2009&amp;sort=3"/>
    <hyperlink ref="I7" r:id="rId5" display="http://scripts.sportscn.com/nba/playerstats.php?pos=ALL&amp;all=0&amp;conf=&amp;season=season_2009&amp;sort=4"/>
    <hyperlink ref="J7" r:id="rId6" display="http://scripts.sportscn.com/nba/playerstats.php?pos=ALL&amp;all=0&amp;conf=&amp;season=season_2009&amp;sort=5"/>
    <hyperlink ref="K7" r:id="rId7" display="http://scripts.sportscn.com/nba/playerstats.php?pos=ALL&amp;all=0&amp;conf=&amp;season=season_2009&amp;sort=6"/>
    <hyperlink ref="L7" r:id="rId8" display="http://scripts.sportscn.com/nba/playerstats.php?pos=ALL&amp;all=0&amp;conf=&amp;season=season_2009&amp;sort=7"/>
    <hyperlink ref="M7" r:id="rId9" display="http://scripts.sportscn.com/nba/playerstats.php?pos=ALL&amp;all=0&amp;conf=&amp;season=season_2009&amp;sort=8"/>
    <hyperlink ref="N7" r:id="rId10" display="http://scripts.sportscn.com/nba/playerstats.php?pos=ALL&amp;all=0&amp;conf=&amp;season=season_2009&amp;sort=9"/>
    <hyperlink ref="O7" r:id="rId11" display="http://scripts.sportscn.com/nba/playerstats.php?pos=ALL&amp;all=0&amp;conf=&amp;season=season_2009&amp;sort=10"/>
    <hyperlink ref="P7" r:id="rId12" display="http://scripts.sportscn.com/nba/playerstats.php?pos=ALL&amp;all=0&amp;conf=&amp;season=season_2009&amp;sort=11"/>
    <hyperlink ref="Q7" r:id="rId13" display="http://scripts.sportscn.com/nba/playerstats.php?pos=ALL&amp;all=0&amp;conf=&amp;season=season_2009&amp;sort=12"/>
    <hyperlink ref="R7" r:id="rId14" display="http://scripts.sportscn.com/nba/playerstats.php?pos=ALL&amp;all=0&amp;conf=&amp;season=season_2009&amp;sort=13"/>
    <hyperlink ref="S7" r:id="rId15" display="http://scripts.sportscn.com/nba/playerstats.php?pos=ALL&amp;all=0&amp;conf=&amp;season=season_2009&amp;sort=14"/>
    <hyperlink ref="T7" r:id="rId16" display="http://scripts.sportscn.com/nba/playerstats.php?pos=ALL&amp;all=0&amp;conf=&amp;season=season_2009&amp;sort=15"/>
    <hyperlink ref="U7" r:id="rId17" display="http://scripts.sportscn.com/nba/playerstats.php?pos=ALL&amp;all=0&amp;conf=&amp;season=season_2009&amp;sort=16"/>
    <hyperlink ref="V7" r:id="rId18" display="http://scripts.sportscn.com/nba/playerstats.php?pos=ALL&amp;all=0&amp;conf=&amp;season=season_2009&amp;sort=17"/>
    <hyperlink ref="W7" r:id="rId19" display="http://scripts.sportscn.com/nba/playerstats.php?pos=ALL&amp;all=0&amp;conf=&amp;season=season_2009&amp;sort=0"/>
    <hyperlink ref="B8" r:id="rId20" display="http://scripts.sportscn.com/nba/players/playerhome.php?pid=3843"/>
    <hyperlink ref="C8" r:id="rId21" display="http://scripts.sportscn.com/nba/teams/teamhome.php?tid=sac"/>
    <hyperlink ref="B9" r:id="rId22" display="http://scripts.sportscn.com/nba/players/playerhome.php?pid=3118"/>
    <hyperlink ref="C9" r:id="rId23" display="http://scripts.sportscn.com/nba/teams/teamhome.php?tid=lal"/>
    <hyperlink ref="B10" r:id="rId24" display="http://scripts.sportscn.com/nba/players/playerhome.php?pid=3706"/>
    <hyperlink ref="C10" r:id="rId25" display="http://scripts.sportscn.com/nba/teams/teamhome.php?tid=den"/>
    <hyperlink ref="B11" r:id="rId26" display="http://scripts.sportscn.com/nba/players/playerhome.php?pid=3704"/>
    <hyperlink ref="C11" r:id="rId27" display="http://scripts.sportscn.com/nba/teams/teamhome.php?tid=cle"/>
    <hyperlink ref="B12" r:id="rId28" display="http://scripts.sportscn.com/nba/players/playerhome.php?pid=4244"/>
    <hyperlink ref="C12" r:id="rId29" display="http://scripts.sportscn.com/nba/teams/teamhome.php?tid=okc"/>
    <hyperlink ref="B13" r:id="rId30" display="http://scripts.sportscn.com/nba/players/playerhome.php?pid=3708"/>
    <hyperlink ref="C13" r:id="rId31" display="http://scripts.sportscn.com/nba/teams/teamhome.php?tid=mia"/>
    <hyperlink ref="B14" r:id="rId32" display="http://scripts.sportscn.com/nba/players/playerhome.php?pid=3966"/>
    <hyperlink ref="C14" r:id="rId33" display="http://scripts.sportscn.com/nba/teams/teamhome.php?tid=gsw"/>
    <hyperlink ref="B15" r:id="rId34" display="http://scripts.sportscn.com/nba/players/playerhome.php?pid=3252"/>
    <hyperlink ref="C15" r:id="rId35" display="http://scripts.sportscn.com/nba/teams/teamhome.php?tid=dal"/>
    <hyperlink ref="B16" r:id="rId36" display="http://scripts.sportscn.com/nba/players/playerhome.php?pid=3943"/>
    <hyperlink ref="C16" r:id="rId37" display="http://scripts.sportscn.com/nba/teams/teamhome.php?tid=ind"/>
    <hyperlink ref="B17" r:id="rId38" display="http://scripts.sportscn.com/nba/players/playerhome.php?pid=3707"/>
    <hyperlink ref="C17" r:id="rId39" display="http://scripts.sportscn.com/nba/teams/teamhome.php?tid=tor"/>
    <hyperlink ref="B18" r:id="rId40" display="http://scripts.sportscn.com/nba/players/playerhome.php?pid=4134"/>
    <hyperlink ref="C18" r:id="rId41" display="http://scripts.sportscn.com/nba/teams/teamhome.php?tid=por"/>
  </hyperlinks>
  <pageMargins left="0.7" right="0.7" top="0.75" bottom="0.75" header="0.3" footer="0.3"/>
  <pageSetup paperSize="9" orientation="portrait" r:id="rId42"/>
  <legacyDrawing r:id="rId4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源数据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walkinnet</cp:lastModifiedBy>
  <dcterms:created xsi:type="dcterms:W3CDTF">2010-01-04T14:08:46Z</dcterms:created>
  <dcterms:modified xsi:type="dcterms:W3CDTF">2010-01-06T14:33:58Z</dcterms:modified>
</cp:coreProperties>
</file>