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defaultThemeVersion="124226"/>
  <bookViews>
    <workbookView xWindow="0" yWindow="90" windowWidth="19200" windowHeight="11640" firstSheet="2" activeTab="3"/>
  </bookViews>
  <sheets>
    <sheet name="1" sheetId="1" state="hidden" r:id="rId1"/>
    <sheet name="2" sheetId="2" state="hidden" r:id="rId2"/>
    <sheet name="居民消费价格分类指数" sheetId="4" r:id="rId3"/>
    <sheet name="各地区居民消费价格指数" sheetId="6" r:id="rId4"/>
    <sheet name="消费者信心指数   " sheetId="3" r:id="rId5"/>
  </sheets>
  <definedNames>
    <definedName name="_xlnm._FilterDatabase" localSheetId="3" hidden="1">各地区居民消费价格指数!$A$2:$P$28</definedName>
    <definedName name="_xlnm._FilterDatabase" localSheetId="2" hidden="1">居民消费价格分类指数!$B$3:$B$46</definedName>
    <definedName name="_xlnm.Criteria" localSheetId="3">各地区居民消费价格指数!$B$49:$B$49</definedName>
    <definedName name="_xlnm.Extract" localSheetId="3">各地区居民消费价格指数!$A$50:$P$50</definedName>
  </definedNames>
  <calcPr calcId="125725"/>
</workbook>
</file>

<file path=xl/calcChain.xml><?xml version="1.0" encoding="utf-8"?>
<calcChain xmlns="http://schemas.openxmlformats.org/spreadsheetml/2006/main">
  <c r="P34" i="6"/>
  <c r="P33"/>
  <c r="P32"/>
  <c r="P31"/>
  <c r="P30"/>
  <c r="P29"/>
  <c r="P28"/>
  <c r="C35" i="4"/>
  <c r="C43"/>
  <c r="C39"/>
  <c r="C31"/>
  <c r="C27"/>
  <c r="C23"/>
  <c r="C19"/>
  <c r="C15"/>
  <c r="C11"/>
  <c r="C7"/>
  <c r="L3" i="6"/>
  <c r="L36" s="1"/>
  <c r="K3"/>
  <c r="K37" s="1"/>
  <c r="J3"/>
  <c r="J36" s="1"/>
  <c r="I3"/>
  <c r="I37" s="1"/>
  <c r="H3"/>
  <c r="H36" s="1"/>
  <c r="G3"/>
  <c r="G37" s="1"/>
  <c r="F3"/>
  <c r="F36" s="1"/>
  <c r="E3"/>
  <c r="E37" s="1"/>
  <c r="D3"/>
  <c r="D36" s="1"/>
  <c r="C3"/>
  <c r="C37" s="1"/>
  <c r="B3"/>
  <c r="B37" s="1"/>
  <c r="O29"/>
  <c r="O26"/>
  <c r="O25"/>
  <c r="O21"/>
  <c r="O16"/>
  <c r="O14"/>
  <c r="O15"/>
  <c r="O12"/>
  <c r="O18"/>
  <c r="O20"/>
  <c r="O31"/>
  <c r="O27"/>
  <c r="O32"/>
  <c r="O23"/>
  <c r="O13"/>
  <c r="O22"/>
  <c r="O19"/>
  <c r="O17"/>
  <c r="O34"/>
  <c r="O33"/>
  <c r="O24"/>
  <c r="O30"/>
  <c r="O7"/>
  <c r="O28"/>
  <c r="O5"/>
  <c r="O6"/>
  <c r="O8"/>
  <c r="O9"/>
  <c r="O3"/>
  <c r="N29"/>
  <c r="N26"/>
  <c r="N25"/>
  <c r="N21"/>
  <c r="N16"/>
  <c r="N14"/>
  <c r="N15"/>
  <c r="N12"/>
  <c r="N18"/>
  <c r="N20"/>
  <c r="N31"/>
  <c r="N27"/>
  <c r="N32"/>
  <c r="N23"/>
  <c r="N13"/>
  <c r="N22"/>
  <c r="N19"/>
  <c r="N17"/>
  <c r="N34"/>
  <c r="N33"/>
  <c r="N24"/>
  <c r="N30"/>
  <c r="N7"/>
  <c r="N28"/>
  <c r="N5"/>
  <c r="N6"/>
  <c r="N8"/>
  <c r="N9"/>
  <c r="N3"/>
  <c r="M29"/>
  <c r="M26"/>
  <c r="M25"/>
  <c r="M21"/>
  <c r="M16"/>
  <c r="M14"/>
  <c r="M15"/>
  <c r="M12"/>
  <c r="M18"/>
  <c r="M20"/>
  <c r="M31"/>
  <c r="M27"/>
  <c r="M32"/>
  <c r="M23"/>
  <c r="M13"/>
  <c r="M22"/>
  <c r="M19"/>
  <c r="M17"/>
  <c r="M34"/>
  <c r="M33"/>
  <c r="M24"/>
  <c r="M30"/>
  <c r="M7"/>
  <c r="M28"/>
  <c r="M5"/>
  <c r="M6"/>
  <c r="M8"/>
  <c r="M9"/>
  <c r="M3"/>
  <c r="P9" l="1"/>
  <c r="P27"/>
  <c r="P8"/>
  <c r="P6"/>
  <c r="P5"/>
  <c r="P17"/>
  <c r="P22"/>
  <c r="P23"/>
  <c r="P20"/>
  <c r="P12"/>
  <c r="P14"/>
  <c r="P21"/>
  <c r="P26"/>
  <c r="K36"/>
  <c r="I36"/>
  <c r="G36"/>
  <c r="E36"/>
  <c r="C36"/>
  <c r="L37"/>
  <c r="J37"/>
  <c r="H37"/>
  <c r="F37"/>
  <c r="D37"/>
  <c r="B36"/>
  <c r="P7"/>
  <c r="P24"/>
  <c r="P19"/>
  <c r="P13"/>
  <c r="P18"/>
  <c r="P15"/>
  <c r="P16"/>
  <c r="P25"/>
</calcChain>
</file>

<file path=xl/sharedStrings.xml><?xml version="1.0" encoding="utf-8"?>
<sst xmlns="http://schemas.openxmlformats.org/spreadsheetml/2006/main" count="260" uniqueCount="102">
  <si>
    <t>项目名称</t>
    <phoneticPr fontId="1" type="noConversion"/>
  </si>
  <si>
    <t>全国</t>
    <phoneticPr fontId="1" type="noConversion"/>
  </si>
  <si>
    <t>城市</t>
    <phoneticPr fontId="1" type="noConversion"/>
  </si>
  <si>
    <t>农村</t>
    <phoneticPr fontId="1" type="noConversion"/>
  </si>
  <si>
    <t>居民消费价格指数</t>
    <phoneticPr fontId="1" type="noConversion"/>
  </si>
  <si>
    <t>粮食</t>
    <phoneticPr fontId="1" type="noConversion"/>
  </si>
  <si>
    <t>蛋</t>
    <phoneticPr fontId="1" type="noConversion"/>
  </si>
  <si>
    <t>鲜菜</t>
    <phoneticPr fontId="1" type="noConversion"/>
  </si>
  <si>
    <t>鲜果</t>
    <phoneticPr fontId="1" type="noConversion"/>
  </si>
  <si>
    <t>烟酒及用品</t>
    <phoneticPr fontId="1" type="noConversion"/>
  </si>
  <si>
    <t>衣着</t>
    <phoneticPr fontId="1" type="noConversion"/>
  </si>
  <si>
    <t>家庭设备用品及服务</t>
    <phoneticPr fontId="1" type="noConversion"/>
  </si>
  <si>
    <t>医疗保健及个人用品</t>
    <phoneticPr fontId="1" type="noConversion"/>
  </si>
  <si>
    <t>交通和通信</t>
    <phoneticPr fontId="1" type="noConversion"/>
  </si>
  <si>
    <t>娱乐教育文化用品及服务</t>
    <phoneticPr fontId="1" type="noConversion"/>
  </si>
  <si>
    <t>居住</t>
    <phoneticPr fontId="1" type="noConversion"/>
  </si>
  <si>
    <t>肉禽及其制品</t>
    <phoneticPr fontId="1" type="noConversion"/>
  </si>
  <si>
    <t>水 产 品</t>
    <phoneticPr fontId="1" type="noConversion"/>
  </si>
  <si>
    <t>食品总计</t>
    <phoneticPr fontId="1" type="noConversion"/>
  </si>
  <si>
    <t>  全  国</t>
  </si>
  <si>
    <t>  北  京</t>
  </si>
  <si>
    <t>  天  津</t>
  </si>
  <si>
    <t>  河  北</t>
  </si>
  <si>
    <t>  山  西</t>
  </si>
  <si>
    <t>  内  蒙</t>
  </si>
  <si>
    <t>  辽  宁</t>
  </si>
  <si>
    <t>  吉  林</t>
  </si>
  <si>
    <t>  黑龙江</t>
  </si>
  <si>
    <t>  上  海</t>
  </si>
  <si>
    <t>  江  苏</t>
  </si>
  <si>
    <t>  浙  江</t>
  </si>
  <si>
    <t>  安  徽</t>
  </si>
  <si>
    <t>  福  建</t>
  </si>
  <si>
    <t>  江  西</t>
  </si>
  <si>
    <t>  山  东</t>
  </si>
  <si>
    <t>  河  南</t>
  </si>
  <si>
    <t>  湖  北</t>
  </si>
  <si>
    <t>  湖  南</t>
  </si>
  <si>
    <t>  广  东</t>
  </si>
  <si>
    <t>  广  西</t>
  </si>
  <si>
    <t>  海  南</t>
  </si>
  <si>
    <t>  重  庆</t>
  </si>
  <si>
    <t>  四  川</t>
  </si>
  <si>
    <t>  贵  州</t>
  </si>
  <si>
    <t>  云  南</t>
  </si>
  <si>
    <t>  西  藏</t>
  </si>
  <si>
    <t>  陕  西</t>
  </si>
  <si>
    <t>  甘  肃</t>
  </si>
  <si>
    <t>  青  海</t>
  </si>
  <si>
    <t>  宁  夏</t>
  </si>
  <si>
    <t>  新  疆</t>
  </si>
  <si>
    <t>各地区居民消费价格指数</t>
    <phoneticPr fontId="1" type="noConversion"/>
  </si>
  <si>
    <t>时间</t>
    <phoneticPr fontId="1" type="noConversion"/>
  </si>
  <si>
    <t>消费者信心指数</t>
    <phoneticPr fontId="1" type="noConversion"/>
  </si>
  <si>
    <t>消费者预期指数</t>
    <phoneticPr fontId="1" type="noConversion"/>
  </si>
  <si>
    <t>消费者满意指数</t>
    <phoneticPr fontId="1" type="noConversion"/>
  </si>
  <si>
    <t>消费者信心指数</t>
    <phoneticPr fontId="1" type="noConversion"/>
  </si>
  <si>
    <t>http://www.stats.gov.cn/tjsj/jdsj/t20091126_402603552.htm</t>
  </si>
  <si>
    <t>http://www.stats.gov.cn/tjsj/jdsj/t20090218_402540691.htm</t>
  </si>
  <si>
    <t>http://www.stats.gov.cn/tjsj/jdsj/t20090218_402540693.htm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</si>
  <si>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</si>
  <si>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</si>
  <si>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</si>
  <si>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</si>
  <si>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</si>
  <si>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</si>
  <si>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</si>
  <si>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</si>
  <si>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</si>
  <si>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</si>
  <si>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</si>
  <si>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</si>
  <si>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</si>
  <si>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</si>
  <si>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</si>
  <si>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</si>
  <si>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</si>
  <si>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各地区居民消费价格指数</t>
    <phoneticPr fontId="1" type="noConversion"/>
  </si>
  <si>
    <t>上年同月=100</t>
    <phoneticPr fontId="1" type="noConversion"/>
  </si>
  <si>
    <t>居民消费价格分类指数</t>
    <phoneticPr fontId="1" type="noConversion"/>
  </si>
  <si>
    <t>居民消费价格分类指数</t>
    <phoneticPr fontId="1" type="noConversion"/>
  </si>
  <si>
    <t>平均值</t>
    <phoneticPr fontId="1" type="noConversion"/>
  </si>
  <si>
    <t>最大值</t>
    <phoneticPr fontId="1" type="noConversion"/>
  </si>
  <si>
    <t>分类</t>
    <phoneticPr fontId="1" type="noConversion"/>
  </si>
  <si>
    <t>最小值</t>
    <phoneticPr fontId="1" type="noConversion"/>
  </si>
  <si>
    <t>2009年1月</t>
    <phoneticPr fontId="1" type="noConversion"/>
  </si>
  <si>
    <t>2009年2月</t>
    <phoneticPr fontId="1" type="noConversion"/>
  </si>
  <si>
    <t>2009年3月</t>
    <phoneticPr fontId="1" type="noConversion"/>
  </si>
  <si>
    <t>2009年4月</t>
    <phoneticPr fontId="1" type="noConversion"/>
  </si>
  <si>
    <t>2009年5月</t>
    <phoneticPr fontId="1" type="noConversion"/>
  </si>
  <si>
    <t>2009年6月</t>
    <phoneticPr fontId="1" type="noConversion"/>
  </si>
  <si>
    <t>2009年7月</t>
    <phoneticPr fontId="1" type="noConversion"/>
  </si>
  <si>
    <t>2009年11月</t>
    <phoneticPr fontId="1" type="noConversion"/>
  </si>
  <si>
    <t>2009年10月</t>
    <phoneticPr fontId="1" type="noConversion"/>
  </si>
  <si>
    <t>2009年9月</t>
    <phoneticPr fontId="1" type="noConversion"/>
  </si>
  <si>
    <t>2009年8月</t>
    <phoneticPr fontId="1" type="noConversion"/>
  </si>
  <si>
    <t>消费价格指数排名</t>
    <phoneticPr fontId="1" type="noConversion"/>
  </si>
  <si>
    <t>消费者满意指数</t>
  </si>
  <si>
    <t>最高省份</t>
    <phoneticPr fontId="1" type="noConversion"/>
  </si>
  <si>
    <t>最低省份</t>
    <phoneticPr fontId="1" type="noConversion"/>
  </si>
  <si>
    <t>时间/地域</t>
    <phoneticPr fontId="1" type="noConversion"/>
  </si>
  <si>
    <t>筛选消费价格平均指数大于100的省份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</si>
</sst>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5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57" fontId="0" fillId="0" borderId="0" xfId="0" applyNumberFormat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2" fillId="2" borderId="2" xfId="0" applyFont="1" applyFill="1" applyBorder="1" applyAlignment="1">
      <alignment horizontal="right" vertical="center" wrapText="1"/>
    </xf>
    <xf numFmtId="0" fontId="0" fillId="4" borderId="2" xfId="0" applyFill="1" applyBorder="1">
      <alignment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57" fontId="0" fillId="0" borderId="2" xfId="0" applyNumberFormat="1" applyBorder="1" applyAlignment="1">
      <alignment horizontal="center" vertical="center"/>
    </xf>
    <xf numFmtId="57" fontId="0" fillId="0" borderId="3" xfId="0" applyNumberFormat="1" applyBorder="1" applyAlignment="1">
      <alignment horizontal="center" vertical="center"/>
    </xf>
    <xf numFmtId="57" fontId="0" fillId="0" borderId="4" xfId="0" applyNumberFormat="1" applyBorder="1" applyAlignment="1">
      <alignment horizontal="center" vertical="center"/>
    </xf>
    <xf numFmtId="57" fontId="0" fillId="0" borderId="5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177" fontId="8" fillId="0" borderId="0" xfId="0" applyNumberFormat="1" applyFont="1" applyBorder="1">
      <alignment vertical="center"/>
    </xf>
    <xf numFmtId="0" fontId="8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16">
    <dxf>
      <alignment horizontal="center" vertical="center" textRotation="0" wrapText="1" indent="0" relativeIndent="0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center" textRotation="0" wrapText="0" indent="0" relativeIndent="0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居民消费价格总指数</a:t>
            </a:r>
          </a:p>
        </c:rich>
      </c:tx>
    </c:title>
    <c:plotArea>
      <c:layout>
        <c:manualLayout>
          <c:layoutTarget val="inner"/>
          <c:xMode val="edge"/>
          <c:yMode val="edge"/>
          <c:x val="8.4682852143482271E-2"/>
          <c:y val="7.4548702245552642E-2"/>
          <c:w val="0.71531714785651757"/>
          <c:h val="0.64711577719451818"/>
        </c:manualLayout>
      </c:layout>
      <c:lineChart>
        <c:grouping val="standard"/>
        <c:ser>
          <c:idx val="0"/>
          <c:order val="0"/>
          <c:tx>
            <c:strRef>
              <c:f>居民消费价格分类指数!$B$51</c:f>
              <c:strCache>
                <c:ptCount val="1"/>
                <c:pt idx="0">
                  <c:v>全国</c:v>
                </c:pt>
              </c:strCache>
            </c:strRef>
          </c:tx>
          <c:marker>
            <c:symbol val="none"/>
          </c:marker>
          <c:cat>
            <c:numRef>
              <c:f>居民消费价格分类指数!$A$52:$A$62</c:f>
              <c:numCache>
                <c:formatCode>yyyy"年"m"月"</c:formatCode>
                <c:ptCount val="1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</c:numCache>
            </c:numRef>
          </c:cat>
          <c:val>
            <c:numRef>
              <c:f>居民消费价格分类指数!$B$52:$B$62</c:f>
              <c:numCache>
                <c:formatCode>General</c:formatCode>
                <c:ptCount val="11"/>
                <c:pt idx="0">
                  <c:v>100.7</c:v>
                </c:pt>
                <c:pt idx="1">
                  <c:v>98.4</c:v>
                </c:pt>
                <c:pt idx="2">
                  <c:v>98.8</c:v>
                </c:pt>
                <c:pt idx="3">
                  <c:v>98.5</c:v>
                </c:pt>
                <c:pt idx="4">
                  <c:v>98.6</c:v>
                </c:pt>
                <c:pt idx="5">
                  <c:v>98.3</c:v>
                </c:pt>
                <c:pt idx="6">
                  <c:v>98.2</c:v>
                </c:pt>
                <c:pt idx="7">
                  <c:v>98.8</c:v>
                </c:pt>
                <c:pt idx="8">
                  <c:v>99.2</c:v>
                </c:pt>
                <c:pt idx="9">
                  <c:v>99.5</c:v>
                </c:pt>
                <c:pt idx="10">
                  <c:v>100.9</c:v>
                </c:pt>
              </c:numCache>
            </c:numRef>
          </c:val>
        </c:ser>
        <c:ser>
          <c:idx val="1"/>
          <c:order val="1"/>
          <c:tx>
            <c:strRef>
              <c:f>居民消费价格分类指数!$C$51</c:f>
              <c:strCache>
                <c:ptCount val="1"/>
                <c:pt idx="0">
                  <c:v>城市</c:v>
                </c:pt>
              </c:strCache>
            </c:strRef>
          </c:tx>
          <c:marker>
            <c:symbol val="none"/>
          </c:marker>
          <c:cat>
            <c:numRef>
              <c:f>居民消费价格分类指数!$A$52:$A$62</c:f>
              <c:numCache>
                <c:formatCode>yyyy"年"m"月"</c:formatCode>
                <c:ptCount val="1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</c:numCache>
            </c:numRef>
          </c:cat>
          <c:val>
            <c:numRef>
              <c:f>居民消费价格分类指数!$C$52:$C$62</c:f>
              <c:numCache>
                <c:formatCode>General</c:formatCode>
                <c:ptCount val="11"/>
                <c:pt idx="0">
                  <c:v>101.5</c:v>
                </c:pt>
                <c:pt idx="1">
                  <c:v>98.1</c:v>
                </c:pt>
                <c:pt idx="2">
                  <c:v>98.6</c:v>
                </c:pt>
                <c:pt idx="3">
                  <c:v>98.3</c:v>
                </c:pt>
                <c:pt idx="4">
                  <c:v>98.5</c:v>
                </c:pt>
                <c:pt idx="5">
                  <c:v>98.2</c:v>
                </c:pt>
                <c:pt idx="6">
                  <c:v>98.1</c:v>
                </c:pt>
                <c:pt idx="7">
                  <c:v>98.7</c:v>
                </c:pt>
                <c:pt idx="8">
                  <c:v>99.1</c:v>
                </c:pt>
                <c:pt idx="9">
                  <c:v>99.3</c:v>
                </c:pt>
                <c:pt idx="10">
                  <c:v>100.9</c:v>
                </c:pt>
              </c:numCache>
            </c:numRef>
          </c:val>
        </c:ser>
        <c:ser>
          <c:idx val="2"/>
          <c:order val="2"/>
          <c:tx>
            <c:strRef>
              <c:f>居民消费价格分类指数!$D$51</c:f>
              <c:strCache>
                <c:ptCount val="1"/>
                <c:pt idx="0">
                  <c:v>农村</c:v>
                </c:pt>
              </c:strCache>
            </c:strRef>
          </c:tx>
          <c:marker>
            <c:symbol val="none"/>
          </c:marker>
          <c:cat>
            <c:numRef>
              <c:f>居民消费价格分类指数!$A$52:$A$62</c:f>
              <c:numCache>
                <c:formatCode>yyyy"年"m"月"</c:formatCode>
                <c:ptCount val="1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</c:numCache>
            </c:numRef>
          </c:cat>
          <c:val>
            <c:numRef>
              <c:f>居民消费价格分类指数!$D$52:$D$62</c:f>
              <c:numCache>
                <c:formatCode>General</c:formatCode>
                <c:ptCount val="11"/>
                <c:pt idx="0">
                  <c:v>101</c:v>
                </c:pt>
                <c:pt idx="1">
                  <c:v>99.2</c:v>
                </c:pt>
                <c:pt idx="2">
                  <c:v>99.3</c:v>
                </c:pt>
                <c:pt idx="3">
                  <c:v>99</c:v>
                </c:pt>
                <c:pt idx="4">
                  <c:v>99</c:v>
                </c:pt>
                <c:pt idx="5">
                  <c:v>98.6</c:v>
                </c:pt>
                <c:pt idx="6">
                  <c:v>98.4</c:v>
                </c:pt>
                <c:pt idx="7">
                  <c:v>99</c:v>
                </c:pt>
                <c:pt idx="8">
                  <c:v>99.4</c:v>
                </c:pt>
                <c:pt idx="9">
                  <c:v>99.9</c:v>
                </c:pt>
                <c:pt idx="10">
                  <c:v>100.9</c:v>
                </c:pt>
              </c:numCache>
            </c:numRef>
          </c:val>
        </c:ser>
        <c:marker val="1"/>
        <c:axId val="103790464"/>
        <c:axId val="103792000"/>
      </c:lineChart>
      <c:dateAx>
        <c:axId val="103790464"/>
        <c:scaling>
          <c:orientation val="minMax"/>
        </c:scaling>
        <c:axPos val="b"/>
        <c:numFmt formatCode="yyyy&quot;年&quot;m&quot;月&quot;" sourceLinked="1"/>
        <c:tickLblPos val="nextTo"/>
        <c:crossAx val="103792000"/>
        <c:crosses val="autoZero"/>
        <c:auto val="1"/>
        <c:lblOffset val="100"/>
      </c:dateAx>
      <c:valAx>
        <c:axId val="103792000"/>
        <c:scaling>
          <c:orientation val="minMax"/>
        </c:scaling>
        <c:axPos val="l"/>
        <c:majorGridlines/>
        <c:numFmt formatCode="General" sourceLinked="1"/>
        <c:tickLblPos val="nextTo"/>
        <c:crossAx val="103790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各地区居民消费价格指数!$A$3</c:f>
              <c:strCache>
                <c:ptCount val="1"/>
                <c:pt idx="0">
                  <c:v>  全  国</c:v>
                </c:pt>
              </c:strCache>
            </c:strRef>
          </c:tx>
          <c:marker>
            <c:symbol val="none"/>
          </c:marker>
          <c:cat>
            <c:strRef>
              <c:f>各地区居民消费价格指数!$B$2:$L$2</c:f>
              <c:strCache>
                <c:ptCount val="11"/>
                <c:pt idx="0">
                  <c:v>2009年1月</c:v>
                </c:pt>
                <c:pt idx="1">
                  <c:v>2009年2月</c:v>
                </c:pt>
                <c:pt idx="2">
                  <c:v>2009年3月</c:v>
                </c:pt>
                <c:pt idx="3">
                  <c:v>2009年4月</c:v>
                </c:pt>
                <c:pt idx="4">
                  <c:v>2009年5月</c:v>
                </c:pt>
                <c:pt idx="5">
                  <c:v>2009年6月</c:v>
                </c:pt>
                <c:pt idx="6">
                  <c:v>2009年7月</c:v>
                </c:pt>
                <c:pt idx="7">
                  <c:v>2009年8月</c:v>
                </c:pt>
                <c:pt idx="8">
                  <c:v>2009年9月</c:v>
                </c:pt>
                <c:pt idx="9">
                  <c:v>2009年10月</c:v>
                </c:pt>
                <c:pt idx="10">
                  <c:v>2009年11月</c:v>
                </c:pt>
              </c:strCache>
            </c:strRef>
          </c:cat>
          <c:val>
            <c:numRef>
              <c:f>各地区居民消费价格指数!$B$3:$L$3</c:f>
              <c:numCache>
                <c:formatCode>0.00_);[Red]\(0.00\)</c:formatCode>
                <c:ptCount val="11"/>
                <c:pt idx="0">
                  <c:v>100.7</c:v>
                </c:pt>
                <c:pt idx="1">
                  <c:v>98.4</c:v>
                </c:pt>
                <c:pt idx="2">
                  <c:v>98.8</c:v>
                </c:pt>
                <c:pt idx="3">
                  <c:v>98.5</c:v>
                </c:pt>
                <c:pt idx="4">
                  <c:v>98.6</c:v>
                </c:pt>
                <c:pt idx="5">
                  <c:v>98.3</c:v>
                </c:pt>
                <c:pt idx="6">
                  <c:v>98.2</c:v>
                </c:pt>
                <c:pt idx="7">
                  <c:v>98.8</c:v>
                </c:pt>
                <c:pt idx="8">
                  <c:v>99.2</c:v>
                </c:pt>
                <c:pt idx="9">
                  <c:v>99.5</c:v>
                </c:pt>
                <c:pt idx="10">
                  <c:v>100.6</c:v>
                </c:pt>
              </c:numCache>
            </c:numRef>
          </c:val>
        </c:ser>
        <c:marker val="1"/>
        <c:axId val="104210432"/>
        <c:axId val="104211968"/>
      </c:lineChart>
      <c:catAx>
        <c:axId val="104210432"/>
        <c:scaling>
          <c:orientation val="minMax"/>
        </c:scaling>
        <c:axPos val="b"/>
        <c:tickLblPos val="nextTo"/>
        <c:crossAx val="104211968"/>
        <c:crosses val="autoZero"/>
        <c:auto val="1"/>
        <c:lblAlgn val="ctr"/>
        <c:lblOffset val="100"/>
      </c:catAx>
      <c:valAx>
        <c:axId val="104211968"/>
        <c:scaling>
          <c:orientation val="minMax"/>
        </c:scaling>
        <c:axPos val="l"/>
        <c:majorGridlines/>
        <c:numFmt formatCode="0.00_);[Red]\(0.00\)" sourceLinked="1"/>
        <c:tickLblPos val="nextTo"/>
        <c:crossAx val="10421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8.3170096502854979E-2"/>
          <c:y val="0.26504109117507851"/>
          <c:w val="0.7355396059443926"/>
          <c:h val="0.46285056581042144"/>
        </c:manualLayout>
      </c:layout>
      <c:barChart>
        <c:barDir val="col"/>
        <c:grouping val="clustered"/>
        <c:ser>
          <c:idx val="0"/>
          <c:order val="0"/>
          <c:tx>
            <c:v>消费平均指数</c:v>
          </c:tx>
          <c:cat>
            <c:strRef>
              <c:f>各地区居民消费价格指数!$A$3:$A$26</c:f>
              <c:strCache>
                <c:ptCount val="24"/>
                <c:pt idx="0">
                  <c:v>  全  国</c:v>
                </c:pt>
                <c:pt idx="1">
                  <c:v>  青  海</c:v>
                </c:pt>
                <c:pt idx="2">
                  <c:v>  西  藏</c:v>
                </c:pt>
                <c:pt idx="3">
                  <c:v>  甘  肃</c:v>
                </c:pt>
                <c:pt idx="4">
                  <c:v>  四  川</c:v>
                </c:pt>
                <c:pt idx="5">
                  <c:v>  宁  夏</c:v>
                </c:pt>
                <c:pt idx="6">
                  <c:v>  新  疆</c:v>
                </c:pt>
                <c:pt idx="7">
                  <c:v>  陕  西</c:v>
                </c:pt>
                <c:pt idx="8">
                  <c:v>  云  南</c:v>
                </c:pt>
                <c:pt idx="9">
                  <c:v>  黑龙江</c:v>
                </c:pt>
                <c:pt idx="10">
                  <c:v>  山  东</c:v>
                </c:pt>
                <c:pt idx="11">
                  <c:v>  辽  宁</c:v>
                </c:pt>
                <c:pt idx="12">
                  <c:v>  吉  林</c:v>
                </c:pt>
                <c:pt idx="13">
                  <c:v>  内  蒙</c:v>
                </c:pt>
                <c:pt idx="14">
                  <c:v>  湖  南</c:v>
                </c:pt>
                <c:pt idx="15">
                  <c:v>  上  海</c:v>
                </c:pt>
                <c:pt idx="16">
                  <c:v>  湖  北</c:v>
                </c:pt>
                <c:pt idx="17">
                  <c:v>  江  苏</c:v>
                </c:pt>
                <c:pt idx="18">
                  <c:v>  山  西</c:v>
                </c:pt>
                <c:pt idx="19">
                  <c:v>  河  南</c:v>
                </c:pt>
                <c:pt idx="20">
                  <c:v>  江  西</c:v>
                </c:pt>
                <c:pt idx="21">
                  <c:v>  海  南</c:v>
                </c:pt>
                <c:pt idx="22">
                  <c:v>  河  北</c:v>
                </c:pt>
                <c:pt idx="23">
                  <c:v>  天  津</c:v>
                </c:pt>
              </c:strCache>
            </c:strRef>
          </c:cat>
          <c:val>
            <c:numRef>
              <c:f>各地区居民消费价格指数!$M$3:$M$26</c:f>
              <c:numCache>
                <c:formatCode>0.00_);[Red]\(0.00\)</c:formatCode>
                <c:ptCount val="24"/>
                <c:pt idx="0">
                  <c:v>99.054545454545448</c:v>
                </c:pt>
                <c:pt idx="1">
                  <c:v>102.59090909090909</c:v>
                </c:pt>
                <c:pt idx="2">
                  <c:v>101.16363636363636</c:v>
                </c:pt>
                <c:pt idx="3">
                  <c:v>101.13636363636364</c:v>
                </c:pt>
                <c:pt idx="4">
                  <c:v>100.74545454545454</c:v>
                </c:pt>
                <c:pt idx="5">
                  <c:v>100.62727272727274</c:v>
                </c:pt>
                <c:pt idx="6">
                  <c:v>100.52727272727272</c:v>
                </c:pt>
                <c:pt idx="7">
                  <c:v>100.3090909090909</c:v>
                </c:pt>
                <c:pt idx="8">
                  <c:v>100.23636363636363</c:v>
                </c:pt>
                <c:pt idx="9">
                  <c:v>99.854545454545459</c:v>
                </c:pt>
                <c:pt idx="10">
                  <c:v>99.818181818181813</c:v>
                </c:pt>
                <c:pt idx="11">
                  <c:v>99.790909090909096</c:v>
                </c:pt>
                <c:pt idx="12">
                  <c:v>99.74545454545455</c:v>
                </c:pt>
                <c:pt idx="13">
                  <c:v>99.509090909090901</c:v>
                </c:pt>
                <c:pt idx="14">
                  <c:v>99.463636363636382</c:v>
                </c:pt>
                <c:pt idx="15">
                  <c:v>99.445454545454552</c:v>
                </c:pt>
                <c:pt idx="16">
                  <c:v>99.409090909090907</c:v>
                </c:pt>
                <c:pt idx="17">
                  <c:v>99.345454545454544</c:v>
                </c:pt>
                <c:pt idx="18">
                  <c:v>99.336363636363643</c:v>
                </c:pt>
                <c:pt idx="19">
                  <c:v>99.190909090909088</c:v>
                </c:pt>
                <c:pt idx="20">
                  <c:v>99.154545454545456</c:v>
                </c:pt>
                <c:pt idx="21">
                  <c:v>99.109090909090909</c:v>
                </c:pt>
                <c:pt idx="22">
                  <c:v>99.054545454545448</c:v>
                </c:pt>
                <c:pt idx="23">
                  <c:v>98.790909090909068</c:v>
                </c:pt>
              </c:numCache>
            </c:numRef>
          </c:val>
        </c:ser>
        <c:axId val="104228352"/>
        <c:axId val="104229888"/>
      </c:barChart>
      <c:catAx>
        <c:axId val="104228352"/>
        <c:scaling>
          <c:orientation val="minMax"/>
        </c:scaling>
        <c:axPos val="b"/>
        <c:tickLblPos val="nextTo"/>
        <c:crossAx val="104229888"/>
        <c:crosses val="autoZero"/>
        <c:auto val="1"/>
        <c:lblAlgn val="ctr"/>
        <c:lblOffset val="100"/>
      </c:catAx>
      <c:valAx>
        <c:axId val="104229888"/>
        <c:scaling>
          <c:orientation val="minMax"/>
        </c:scaling>
        <c:axPos val="l"/>
        <c:majorGridlines/>
        <c:numFmt formatCode="0.00_);[Red]\(0.00\)" sourceLinked="1"/>
        <c:tickLblPos val="nextTo"/>
        <c:crossAx val="10422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'消费者信心指数   '!$B$3</c:f>
              <c:strCache>
                <c:ptCount val="1"/>
                <c:pt idx="0">
                  <c:v>消费者预期指数</c:v>
                </c:pt>
              </c:strCache>
            </c:strRef>
          </c:tx>
          <c:marker>
            <c:symbol val="none"/>
          </c:marker>
          <c:val>
            <c:numRef>
              <c:f>'消费者信心指数   '!$B$4:$B$13</c:f>
              <c:numCache>
                <c:formatCode>General</c:formatCode>
                <c:ptCount val="10"/>
                <c:pt idx="0">
                  <c:v>86.9</c:v>
                </c:pt>
                <c:pt idx="1">
                  <c:v>86.7</c:v>
                </c:pt>
                <c:pt idx="2">
                  <c:v>85.9</c:v>
                </c:pt>
                <c:pt idx="3">
                  <c:v>86.5</c:v>
                </c:pt>
                <c:pt idx="4">
                  <c:v>87.1</c:v>
                </c:pt>
                <c:pt idx="5">
                  <c:v>86.9</c:v>
                </c:pt>
                <c:pt idx="6">
                  <c:v>87.8</c:v>
                </c:pt>
                <c:pt idx="7">
                  <c:v>88.5</c:v>
                </c:pt>
                <c:pt idx="8">
                  <c:v>88.7</c:v>
                </c:pt>
                <c:pt idx="9">
                  <c:v>89.1</c:v>
                </c:pt>
              </c:numCache>
            </c:numRef>
          </c:val>
        </c:ser>
        <c:ser>
          <c:idx val="1"/>
          <c:order val="1"/>
          <c:tx>
            <c:strRef>
              <c:f>'消费者信心指数   '!$C$3</c:f>
              <c:strCache>
                <c:ptCount val="1"/>
                <c:pt idx="0">
                  <c:v>消费者满意指数</c:v>
                </c:pt>
              </c:strCache>
            </c:strRef>
          </c:tx>
          <c:marker>
            <c:symbol val="none"/>
          </c:marker>
          <c:val>
            <c:numRef>
              <c:f>'消费者信心指数   '!$C$4:$C$13</c:f>
              <c:numCache>
                <c:formatCode>General</c:formatCode>
                <c:ptCount val="10"/>
                <c:pt idx="0">
                  <c:v>86.6</c:v>
                </c:pt>
                <c:pt idx="1">
                  <c:v>86.3</c:v>
                </c:pt>
                <c:pt idx="2">
                  <c:v>86.1</c:v>
                </c:pt>
                <c:pt idx="3">
                  <c:v>85.6</c:v>
                </c:pt>
                <c:pt idx="4">
                  <c:v>86.1</c:v>
                </c:pt>
                <c:pt idx="5">
                  <c:v>86</c:v>
                </c:pt>
                <c:pt idx="6">
                  <c:v>87.1</c:v>
                </c:pt>
                <c:pt idx="7">
                  <c:v>87.3</c:v>
                </c:pt>
                <c:pt idx="8">
                  <c:v>87.2</c:v>
                </c:pt>
                <c:pt idx="9">
                  <c:v>87.5</c:v>
                </c:pt>
              </c:numCache>
            </c:numRef>
          </c:val>
        </c:ser>
        <c:ser>
          <c:idx val="2"/>
          <c:order val="2"/>
          <c:tx>
            <c:strRef>
              <c:f>'消费者信心指数   '!$D$3</c:f>
              <c:strCache>
                <c:ptCount val="1"/>
                <c:pt idx="0">
                  <c:v>消费者信心指数</c:v>
                </c:pt>
              </c:strCache>
            </c:strRef>
          </c:tx>
          <c:marker>
            <c:symbol val="none"/>
          </c:marker>
          <c:val>
            <c:numRef>
              <c:f>'消费者信心指数   '!$D$4:$D$13</c:f>
              <c:numCache>
                <c:formatCode>General</c:formatCode>
                <c:ptCount val="10"/>
                <c:pt idx="0">
                  <c:v>86.8</c:v>
                </c:pt>
                <c:pt idx="1">
                  <c:v>86.5</c:v>
                </c:pt>
                <c:pt idx="2">
                  <c:v>86</c:v>
                </c:pt>
                <c:pt idx="3">
                  <c:v>86.1</c:v>
                </c:pt>
                <c:pt idx="4">
                  <c:v>86.7</c:v>
                </c:pt>
                <c:pt idx="5">
                  <c:v>86.5</c:v>
                </c:pt>
                <c:pt idx="6">
                  <c:v>87.5</c:v>
                </c:pt>
                <c:pt idx="7">
                  <c:v>88</c:v>
                </c:pt>
                <c:pt idx="8">
                  <c:v>88.1</c:v>
                </c:pt>
                <c:pt idx="9">
                  <c:v>88.5</c:v>
                </c:pt>
              </c:numCache>
            </c:numRef>
          </c:val>
        </c:ser>
        <c:marker val="1"/>
        <c:axId val="104706816"/>
        <c:axId val="104708352"/>
      </c:lineChart>
      <c:catAx>
        <c:axId val="104706816"/>
        <c:scaling>
          <c:orientation val="minMax"/>
        </c:scaling>
        <c:axPos val="b"/>
        <c:tickLblPos val="nextTo"/>
        <c:crossAx val="104708352"/>
        <c:crosses val="autoZero"/>
        <c:auto val="1"/>
        <c:lblAlgn val="ctr"/>
        <c:lblOffset val="100"/>
      </c:catAx>
      <c:valAx>
        <c:axId val="104708352"/>
        <c:scaling>
          <c:orientation val="minMax"/>
        </c:scaling>
        <c:axPos val="l"/>
        <c:majorGridlines/>
        <c:numFmt formatCode="General" sourceLinked="1"/>
        <c:tickLblPos val="nextTo"/>
        <c:crossAx val="104706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49</xdr:row>
      <xdr:rowOff>133350</xdr:rowOff>
    </xdr:from>
    <xdr:to>
      <xdr:col>10</xdr:col>
      <xdr:colOff>504825</xdr:colOff>
      <xdr:row>65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39</xdr:row>
      <xdr:rowOff>28575</xdr:rowOff>
    </xdr:from>
    <xdr:to>
      <xdr:col>15</xdr:col>
      <xdr:colOff>228600</xdr:colOff>
      <xdr:row>56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38101</xdr:colOff>
      <xdr:row>39</xdr:row>
      <xdr:rowOff>38101</xdr:rowOff>
    </xdr:from>
    <xdr:to>
      <xdr:col>9</xdr:col>
      <xdr:colOff>161925</xdr:colOff>
      <xdr:row>56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152400</xdr:rowOff>
    </xdr:from>
    <xdr:to>
      <xdr:col>13</xdr:col>
      <xdr:colOff>209550</xdr:colOff>
      <xdr:row>15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表3" displayName="表3" ref="A1:Q37" totalsRowShown="0">
  <tableColumns count="17">
    <tableColumn id="1" name="列1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  <tableColumn id="13" name="列13"/>
    <tableColumn id="14" name="列14"/>
    <tableColumn id="15" name="列15"/>
    <tableColumn id="16" name="列16"/>
    <tableColumn id="17" name="列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M34" totalsRowShown="0" headerRowDxfId="14">
  <autoFilter ref="A1:M34"/>
  <tableColumns count="13">
    <tableColumn id="1" name="各地区居民消费价格指数"/>
    <tableColumn id="2" name="列1"/>
    <tableColumn id="3" name="列2"/>
    <tableColumn id="4" name="列3"/>
    <tableColumn id="5" name="列4"/>
    <tableColumn id="6" name="列5"/>
    <tableColumn id="7" name="列6"/>
    <tableColumn id="8" name="列7"/>
    <tableColumn id="9" name="列8"/>
    <tableColumn id="10" name="列9"/>
    <tableColumn id="11" name="列10"/>
    <tableColumn id="12" name="列11"/>
    <tableColumn id="13" name="列12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A2:D13" totalsRowShown="0" headerRowDxfId="0">
  <autoFilter ref="A2:D13"/>
  <tableColumns count="4">
    <tableColumn id="1" name="列1"/>
    <tableColumn id="2" name="列2"/>
    <tableColumn id="3" name="列3"/>
    <tableColumn id="4" name="列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9"/>
  <sheetViews>
    <sheetView workbookViewId="0">
      <selection activeCell="A2" sqref="A2"/>
    </sheetView>
  </sheetViews>
  <sheetFormatPr defaultRowHeight="13.5"/>
  <cols>
    <col min="1" max="1" width="40.625" customWidth="1"/>
  </cols>
  <sheetData>
    <row r="1" spans="1:18">
      <c r="A1" s="8" t="s">
        <v>60</v>
      </c>
      <c r="B1" s="10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10" t="s">
        <v>67</v>
      </c>
      <c r="I1" s="10" t="s">
        <v>68</v>
      </c>
      <c r="J1" s="10" t="s">
        <v>69</v>
      </c>
      <c r="K1" s="10" t="s">
        <v>70</v>
      </c>
      <c r="L1" s="10" t="s">
        <v>71</v>
      </c>
      <c r="M1" s="10" t="s">
        <v>72</v>
      </c>
      <c r="N1" s="10" t="s">
        <v>73</v>
      </c>
      <c r="O1" s="10" t="s">
        <v>74</v>
      </c>
      <c r="P1" s="10" t="s">
        <v>75</v>
      </c>
      <c r="Q1" s="10" t="s">
        <v>76</v>
      </c>
    </row>
    <row r="2" spans="1:18" ht="27">
      <c r="A2" s="12" t="s">
        <v>80</v>
      </c>
      <c r="B2" s="10" t="s">
        <v>78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8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5"/>
    </row>
    <row r="4" spans="1:18" ht="40.5">
      <c r="A4" s="7" t="s">
        <v>0</v>
      </c>
      <c r="B4" s="7"/>
      <c r="C4" s="7" t="s">
        <v>4</v>
      </c>
      <c r="D4" s="7" t="s">
        <v>18</v>
      </c>
      <c r="E4" s="7" t="s">
        <v>5</v>
      </c>
      <c r="F4" s="7" t="s">
        <v>16</v>
      </c>
      <c r="G4" s="7" t="s">
        <v>6</v>
      </c>
      <c r="H4" s="7" t="s">
        <v>17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7" t="s">
        <v>13</v>
      </c>
      <c r="P4" s="7" t="s">
        <v>14</v>
      </c>
      <c r="Q4" s="7" t="s">
        <v>15</v>
      </c>
      <c r="R4" s="5"/>
    </row>
    <row r="5" spans="1:18">
      <c r="A5" s="6">
        <v>39814</v>
      </c>
      <c r="B5" s="10" t="s">
        <v>1</v>
      </c>
      <c r="C5" s="10">
        <v>100.7</v>
      </c>
      <c r="D5" s="10">
        <v>104.2</v>
      </c>
      <c r="E5" s="10">
        <v>103.9</v>
      </c>
      <c r="F5" s="10">
        <v>97.2</v>
      </c>
      <c r="G5" s="10">
        <v>101.4</v>
      </c>
      <c r="H5" s="10">
        <v>111.6</v>
      </c>
      <c r="I5" s="10">
        <v>119.6</v>
      </c>
      <c r="J5" s="10">
        <v>99.6</v>
      </c>
      <c r="K5" s="10">
        <v>102.4</v>
      </c>
      <c r="L5" s="10">
        <v>97.3</v>
      </c>
      <c r="M5" s="10">
        <v>102.6</v>
      </c>
      <c r="N5" s="10">
        <v>101.6</v>
      </c>
      <c r="O5" s="10">
        <v>97.5</v>
      </c>
      <c r="P5" s="10">
        <v>100.3</v>
      </c>
      <c r="Q5" s="10">
        <v>97.7</v>
      </c>
      <c r="R5" s="5"/>
    </row>
    <row r="6" spans="1:18">
      <c r="A6" s="10"/>
      <c r="B6" s="10" t="s">
        <v>2</v>
      </c>
      <c r="C6" s="10">
        <v>101.5</v>
      </c>
      <c r="D6" s="10">
        <v>104.7</v>
      </c>
      <c r="E6" s="10">
        <v>104.1</v>
      </c>
      <c r="F6" s="10">
        <v>97.8</v>
      </c>
      <c r="G6" s="10">
        <v>101.5</v>
      </c>
      <c r="H6" s="10">
        <v>111.7</v>
      </c>
      <c r="I6" s="10">
        <v>119.4</v>
      </c>
      <c r="J6" s="10">
        <v>99.3</v>
      </c>
      <c r="K6" s="10">
        <v>102.6</v>
      </c>
      <c r="L6" s="10">
        <v>97</v>
      </c>
      <c r="M6" s="10">
        <v>102.9</v>
      </c>
      <c r="N6" s="10">
        <v>101.5</v>
      </c>
      <c r="O6" s="10">
        <v>97</v>
      </c>
      <c r="P6" s="10">
        <v>100.1</v>
      </c>
      <c r="Q6" s="10">
        <v>95.7</v>
      </c>
      <c r="R6" s="5"/>
    </row>
    <row r="7" spans="1:18">
      <c r="A7" s="10"/>
      <c r="B7" s="10" t="s">
        <v>3</v>
      </c>
      <c r="C7" s="10">
        <v>101</v>
      </c>
      <c r="D7" s="10">
        <v>102.9</v>
      </c>
      <c r="E7" s="10">
        <v>103.5</v>
      </c>
      <c r="F7" s="10">
        <v>96</v>
      </c>
      <c r="G7" s="10">
        <v>101.2</v>
      </c>
      <c r="H7" s="10">
        <v>111.2</v>
      </c>
      <c r="I7" s="10">
        <v>120.3</v>
      </c>
      <c r="J7" s="10">
        <v>100.3</v>
      </c>
      <c r="K7" s="10">
        <v>102.1</v>
      </c>
      <c r="L7" s="10">
        <v>98.4</v>
      </c>
      <c r="M7" s="10">
        <v>102</v>
      </c>
      <c r="N7" s="10">
        <v>101.9</v>
      </c>
      <c r="O7" s="10">
        <v>98.6</v>
      </c>
      <c r="P7" s="10">
        <v>100.9</v>
      </c>
      <c r="Q7" s="10">
        <v>102.2</v>
      </c>
      <c r="R7" s="5"/>
    </row>
    <row r="8" spans="1:18">
      <c r="A8" s="6">
        <v>39845</v>
      </c>
      <c r="B8" s="10" t="s">
        <v>1</v>
      </c>
      <c r="C8" s="10">
        <v>98.4</v>
      </c>
      <c r="D8" s="10">
        <v>98.1</v>
      </c>
      <c r="E8" s="10">
        <v>104.4</v>
      </c>
      <c r="F8" s="10">
        <v>91.2</v>
      </c>
      <c r="G8" s="10">
        <v>97.6</v>
      </c>
      <c r="H8" s="10">
        <v>103.3</v>
      </c>
      <c r="I8" s="10">
        <v>90.7</v>
      </c>
      <c r="J8" s="10">
        <v>94.9</v>
      </c>
      <c r="K8" s="10">
        <v>102</v>
      </c>
      <c r="L8" s="10">
        <v>97.7</v>
      </c>
      <c r="M8" s="10">
        <v>102.1</v>
      </c>
      <c r="N8" s="10">
        <v>101.3</v>
      </c>
      <c r="O8" s="10">
        <v>97</v>
      </c>
      <c r="P8" s="10">
        <v>98.9</v>
      </c>
      <c r="Q8" s="10">
        <v>97.1</v>
      </c>
      <c r="R8" s="5"/>
    </row>
    <row r="9" spans="1:18">
      <c r="A9" s="10"/>
      <c r="B9" s="10" t="s">
        <v>2</v>
      </c>
      <c r="C9" s="10">
        <v>98.1</v>
      </c>
      <c r="D9" s="10">
        <v>98.4</v>
      </c>
      <c r="E9" s="10">
        <v>104.5</v>
      </c>
      <c r="F9" s="10">
        <v>91.8</v>
      </c>
      <c r="G9" s="10">
        <v>97.4</v>
      </c>
      <c r="H9" s="10">
        <v>103.4</v>
      </c>
      <c r="I9" s="10">
        <v>90.5</v>
      </c>
      <c r="J9" s="10">
        <v>94.9</v>
      </c>
      <c r="K9" s="10">
        <v>102.2</v>
      </c>
      <c r="L9" s="10">
        <v>97.7</v>
      </c>
      <c r="M9" s="10">
        <v>102.3</v>
      </c>
      <c r="N9" s="10">
        <v>101.2</v>
      </c>
      <c r="O9" s="10">
        <v>96.8</v>
      </c>
      <c r="P9" s="10">
        <v>98.1</v>
      </c>
      <c r="Q9" s="10">
        <v>95.2</v>
      </c>
      <c r="R9" s="5"/>
    </row>
    <row r="10" spans="1:18">
      <c r="A10" s="10"/>
      <c r="B10" s="10" t="s">
        <v>3</v>
      </c>
      <c r="C10" s="10">
        <v>99.2</v>
      </c>
      <c r="D10" s="3">
        <v>97.3</v>
      </c>
      <c r="E10" s="10">
        <v>104.1</v>
      </c>
      <c r="F10" s="10">
        <v>89.8</v>
      </c>
      <c r="G10" s="10">
        <v>97.9</v>
      </c>
      <c r="H10" s="10">
        <v>103.1</v>
      </c>
      <c r="I10" s="10">
        <v>91.1</v>
      </c>
      <c r="J10" s="10">
        <v>94.7</v>
      </c>
      <c r="K10" s="10">
        <v>101.7</v>
      </c>
      <c r="L10" s="10">
        <v>97.9</v>
      </c>
      <c r="M10" s="10">
        <v>101.6</v>
      </c>
      <c r="N10" s="10">
        <v>101.6</v>
      </c>
      <c r="O10" s="10">
        <v>97.6</v>
      </c>
      <c r="P10" s="10">
        <v>100.8</v>
      </c>
      <c r="Q10" s="10">
        <v>101.2</v>
      </c>
      <c r="R10" s="5"/>
    </row>
    <row r="11" spans="1:18">
      <c r="A11" s="6">
        <v>39873</v>
      </c>
      <c r="B11" s="10" t="s">
        <v>1</v>
      </c>
      <c r="C11" s="10">
        <v>98.8</v>
      </c>
      <c r="D11" s="10">
        <v>99.3</v>
      </c>
      <c r="E11" s="10">
        <v>105.5</v>
      </c>
      <c r="F11" s="10">
        <v>89.7</v>
      </c>
      <c r="G11" s="10">
        <v>102.1</v>
      </c>
      <c r="H11" s="10">
        <v>106.4</v>
      </c>
      <c r="I11" s="10">
        <v>105.9</v>
      </c>
      <c r="J11" s="10">
        <v>98.8</v>
      </c>
      <c r="K11" s="10">
        <v>101.8</v>
      </c>
      <c r="L11" s="10">
        <v>97.7</v>
      </c>
      <c r="M11" s="10">
        <v>101.5</v>
      </c>
      <c r="N11" s="10">
        <v>101</v>
      </c>
      <c r="O11" s="10">
        <v>97.5</v>
      </c>
      <c r="P11" s="10">
        <v>99.3</v>
      </c>
      <c r="Q11" s="10">
        <v>96.5</v>
      </c>
      <c r="R11" s="5"/>
    </row>
    <row r="12" spans="1:18">
      <c r="A12" s="10"/>
      <c r="B12" s="10" t="s">
        <v>2</v>
      </c>
      <c r="C12" s="10">
        <v>98.6</v>
      </c>
      <c r="D12" s="10">
        <v>99.8</v>
      </c>
      <c r="E12" s="10">
        <v>105.5</v>
      </c>
      <c r="F12" s="10">
        <v>90.3</v>
      </c>
      <c r="G12" s="10">
        <v>102.2</v>
      </c>
      <c r="H12" s="10">
        <v>106.4</v>
      </c>
      <c r="I12" s="10">
        <v>105.4</v>
      </c>
      <c r="J12" s="10">
        <v>99.5</v>
      </c>
      <c r="K12" s="10">
        <v>102</v>
      </c>
      <c r="L12" s="10">
        <v>97.4</v>
      </c>
      <c r="M12" s="10">
        <v>101.7</v>
      </c>
      <c r="N12" s="10">
        <v>100.9</v>
      </c>
      <c r="O12" s="10">
        <v>97.2</v>
      </c>
      <c r="P12" s="10">
        <v>98.6</v>
      </c>
      <c r="Q12" s="10">
        <v>94.8</v>
      </c>
      <c r="R12" s="5"/>
    </row>
    <row r="13" spans="1:18">
      <c r="A13" s="10"/>
      <c r="B13" s="10" t="s">
        <v>3</v>
      </c>
      <c r="C13" s="10">
        <v>99.3</v>
      </c>
      <c r="D13" s="10">
        <v>98.2</v>
      </c>
      <c r="E13" s="10">
        <v>105.6</v>
      </c>
      <c r="F13" s="10">
        <v>88.4</v>
      </c>
      <c r="G13" s="10">
        <v>101.8</v>
      </c>
      <c r="H13" s="10">
        <v>106.5</v>
      </c>
      <c r="I13" s="10">
        <v>107.6</v>
      </c>
      <c r="J13" s="10">
        <v>96.7</v>
      </c>
      <c r="K13" s="10">
        <v>101.5</v>
      </c>
      <c r="L13" s="10">
        <v>98.3</v>
      </c>
      <c r="M13" s="10">
        <v>100.9</v>
      </c>
      <c r="N13" s="10">
        <v>101.3</v>
      </c>
      <c r="O13" s="10">
        <v>98.2</v>
      </c>
      <c r="P13" s="10">
        <v>100.8</v>
      </c>
      <c r="Q13" s="10">
        <v>100.1</v>
      </c>
      <c r="R13" s="5"/>
    </row>
    <row r="14" spans="1:18">
      <c r="A14" s="6">
        <v>39904</v>
      </c>
      <c r="B14" s="10" t="s">
        <v>1</v>
      </c>
      <c r="C14" s="10">
        <v>98.5</v>
      </c>
      <c r="D14" s="10">
        <v>98.7</v>
      </c>
      <c r="E14" s="10">
        <v>105.5</v>
      </c>
      <c r="F14" s="10">
        <v>86.5</v>
      </c>
      <c r="G14" s="10">
        <v>105.1</v>
      </c>
      <c r="H14" s="10">
        <v>103.4</v>
      </c>
      <c r="I14" s="10">
        <v>110.9</v>
      </c>
      <c r="J14" s="10">
        <v>100.4</v>
      </c>
      <c r="K14" s="10">
        <v>101.6</v>
      </c>
      <c r="L14" s="10">
        <v>97.7</v>
      </c>
      <c r="M14" s="10">
        <v>100.9</v>
      </c>
      <c r="N14" s="10">
        <v>100.9</v>
      </c>
      <c r="O14" s="10">
        <v>97.8</v>
      </c>
      <c r="P14" s="10">
        <v>99</v>
      </c>
      <c r="Q14" s="10">
        <v>96</v>
      </c>
      <c r="R14" s="5"/>
    </row>
    <row r="15" spans="1:18">
      <c r="A15" s="10"/>
      <c r="B15" s="10" t="s">
        <v>2</v>
      </c>
      <c r="C15" s="10">
        <v>98.3</v>
      </c>
      <c r="D15" s="10">
        <v>99.1</v>
      </c>
      <c r="E15" s="10">
        <v>105.5</v>
      </c>
      <c r="F15" s="10">
        <v>87</v>
      </c>
      <c r="G15" s="10">
        <v>105.1</v>
      </c>
      <c r="H15" s="10">
        <v>103.6</v>
      </c>
      <c r="I15" s="10">
        <v>109.9</v>
      </c>
      <c r="J15" s="10">
        <v>100.3</v>
      </c>
      <c r="K15" s="10">
        <v>101.8</v>
      </c>
      <c r="L15" s="10">
        <v>97.5</v>
      </c>
      <c r="M15" s="10">
        <v>101.1</v>
      </c>
      <c r="N15" s="10">
        <v>100.8</v>
      </c>
      <c r="O15" s="10">
        <v>97.5</v>
      </c>
      <c r="P15" s="10">
        <v>98.3</v>
      </c>
      <c r="Q15" s="10">
        <v>94.5</v>
      </c>
      <c r="R15" s="5"/>
    </row>
    <row r="16" spans="1:18">
      <c r="A16" s="10"/>
      <c r="B16" s="10" t="s">
        <v>3</v>
      </c>
      <c r="C16" s="10">
        <v>99</v>
      </c>
      <c r="D16" s="10">
        <v>97.7</v>
      </c>
      <c r="E16" s="10">
        <v>105.5</v>
      </c>
      <c r="F16" s="10">
        <v>85.3</v>
      </c>
      <c r="G16" s="10">
        <v>105</v>
      </c>
      <c r="H16" s="10">
        <v>103</v>
      </c>
      <c r="I16" s="10">
        <v>113.9</v>
      </c>
      <c r="J16" s="10">
        <v>100.9</v>
      </c>
      <c r="K16" s="10">
        <v>101.4</v>
      </c>
      <c r="L16" s="10">
        <v>98.3</v>
      </c>
      <c r="M16" s="10">
        <v>100.4</v>
      </c>
      <c r="N16" s="10">
        <v>101.1</v>
      </c>
      <c r="O16" s="10">
        <v>98.6</v>
      </c>
      <c r="P16" s="10">
        <v>100.9</v>
      </c>
      <c r="Q16" s="10">
        <v>99.2</v>
      </c>
      <c r="R16" s="5"/>
    </row>
    <row r="17" spans="1:18">
      <c r="A17" s="6">
        <v>39934</v>
      </c>
      <c r="B17" s="10" t="s">
        <v>1</v>
      </c>
      <c r="C17" s="10">
        <v>98.6</v>
      </c>
      <c r="D17" s="10">
        <v>99.4</v>
      </c>
      <c r="E17" s="10">
        <v>105</v>
      </c>
      <c r="F17" s="10">
        <v>84.5</v>
      </c>
      <c r="G17" s="10">
        <v>103.2</v>
      </c>
      <c r="H17" s="10">
        <v>100.9</v>
      </c>
      <c r="I17" s="10">
        <v>122.2</v>
      </c>
      <c r="J17" s="10">
        <v>113.6</v>
      </c>
      <c r="K17" s="10">
        <v>101.4</v>
      </c>
      <c r="L17" s="10">
        <v>97.7</v>
      </c>
      <c r="M17" s="10">
        <v>100.5</v>
      </c>
      <c r="N17" s="10">
        <v>100.9</v>
      </c>
      <c r="O17" s="10">
        <v>97.7</v>
      </c>
      <c r="P17" s="10">
        <v>99.2</v>
      </c>
      <c r="Q17" s="10">
        <v>95.2</v>
      </c>
      <c r="R17" s="5"/>
    </row>
    <row r="18" spans="1:18">
      <c r="A18" s="10"/>
      <c r="B18" s="10" t="s">
        <v>2</v>
      </c>
      <c r="C18" s="10">
        <v>98.5</v>
      </c>
      <c r="D18" s="10">
        <v>99.8</v>
      </c>
      <c r="E18" s="10">
        <v>105.2</v>
      </c>
      <c r="F18" s="10">
        <v>85.2</v>
      </c>
      <c r="G18" s="10">
        <v>103</v>
      </c>
      <c r="H18" s="10">
        <v>101.2</v>
      </c>
      <c r="I18" s="10">
        <v>121.4</v>
      </c>
      <c r="J18" s="10">
        <v>113.3</v>
      </c>
      <c r="K18" s="10">
        <v>101.6</v>
      </c>
      <c r="L18" s="10">
        <v>97.5</v>
      </c>
      <c r="M18" s="10">
        <v>100.7</v>
      </c>
      <c r="N18" s="10">
        <v>100.8</v>
      </c>
      <c r="O18" s="10">
        <v>97.4</v>
      </c>
      <c r="P18" s="10">
        <v>98.6</v>
      </c>
      <c r="Q18" s="10">
        <v>93.9</v>
      </c>
      <c r="R18" s="5"/>
    </row>
    <row r="19" spans="1:18">
      <c r="A19" s="10"/>
      <c r="B19" s="10" t="s">
        <v>3</v>
      </c>
      <c r="C19" s="10">
        <v>99</v>
      </c>
      <c r="D19" s="10">
        <v>98.1</v>
      </c>
      <c r="E19" s="10">
        <v>104.7</v>
      </c>
      <c r="F19" s="10">
        <v>83.2</v>
      </c>
      <c r="G19" s="10">
        <v>103.6</v>
      </c>
      <c r="H19" s="10">
        <v>99.8</v>
      </c>
      <c r="I19" s="10">
        <v>124.7</v>
      </c>
      <c r="J19" s="10">
        <v>114.3</v>
      </c>
      <c r="K19" s="10">
        <v>101.2</v>
      </c>
      <c r="L19" s="10">
        <v>98.4</v>
      </c>
      <c r="M19" s="10">
        <v>100.1</v>
      </c>
      <c r="N19" s="10">
        <v>101.1</v>
      </c>
      <c r="O19" s="10">
        <v>98.5</v>
      </c>
      <c r="P19" s="10">
        <v>100.9</v>
      </c>
      <c r="Q19" s="10">
        <v>98.1</v>
      </c>
      <c r="R19" s="5"/>
    </row>
    <row r="20" spans="1:18">
      <c r="A20" s="6">
        <v>39965</v>
      </c>
      <c r="B20" s="10" t="s">
        <v>1</v>
      </c>
      <c r="C20" s="10">
        <v>98.3</v>
      </c>
      <c r="D20" s="10">
        <v>98.9</v>
      </c>
      <c r="E20" s="10">
        <v>105.1</v>
      </c>
      <c r="F20" s="10">
        <v>84.6</v>
      </c>
      <c r="G20" s="10">
        <v>100.4</v>
      </c>
      <c r="H20" s="10">
        <v>99.2</v>
      </c>
      <c r="I20" s="10">
        <v>117.6</v>
      </c>
      <c r="J20" s="10">
        <v>119.9</v>
      </c>
      <c r="K20" s="10">
        <v>101.2</v>
      </c>
      <c r="L20" s="10">
        <v>97.7</v>
      </c>
      <c r="M20" s="10">
        <v>100.1</v>
      </c>
      <c r="N20" s="10">
        <v>100.9</v>
      </c>
      <c r="O20" s="10">
        <v>97.6</v>
      </c>
      <c r="P20" s="10">
        <v>99.3</v>
      </c>
      <c r="Q20" s="10">
        <v>94.3</v>
      </c>
      <c r="R20" s="5"/>
    </row>
    <row r="21" spans="1:18">
      <c r="A21" s="10"/>
      <c r="B21" s="10" t="s">
        <v>2</v>
      </c>
      <c r="C21" s="10">
        <v>98.2</v>
      </c>
      <c r="D21" s="10">
        <v>99.4</v>
      </c>
      <c r="E21" s="10">
        <v>105.2</v>
      </c>
      <c r="F21" s="10">
        <v>85.1</v>
      </c>
      <c r="G21" s="10">
        <v>100.2</v>
      </c>
      <c r="H21" s="10">
        <v>99.6</v>
      </c>
      <c r="I21" s="10">
        <v>117.3</v>
      </c>
      <c r="J21" s="10">
        <v>119.9</v>
      </c>
      <c r="K21" s="10">
        <v>101.4</v>
      </c>
      <c r="L21" s="10">
        <v>97.4</v>
      </c>
      <c r="M21" s="10">
        <v>100.2</v>
      </c>
      <c r="N21" s="10">
        <v>100.8</v>
      </c>
      <c r="O21" s="10">
        <v>97.4</v>
      </c>
      <c r="P21" s="10">
        <v>98.7</v>
      </c>
      <c r="Q21" s="10">
        <v>93.3</v>
      </c>
      <c r="R21" s="5"/>
    </row>
    <row r="22" spans="1:18">
      <c r="A22" s="10"/>
      <c r="B22" s="10" t="s">
        <v>3</v>
      </c>
      <c r="C22" s="10">
        <v>98.6</v>
      </c>
      <c r="D22" s="10">
        <v>97.7</v>
      </c>
      <c r="E22" s="10">
        <v>104.7</v>
      </c>
      <c r="F22" s="10">
        <v>83.7</v>
      </c>
      <c r="G22" s="10">
        <v>100.7</v>
      </c>
      <c r="H22" s="10">
        <v>98.1</v>
      </c>
      <c r="I22" s="10">
        <v>118.4</v>
      </c>
      <c r="J22" s="10">
        <v>119.6</v>
      </c>
      <c r="K22" s="10">
        <v>101</v>
      </c>
      <c r="L22" s="10">
        <v>98.4</v>
      </c>
      <c r="M22" s="10">
        <v>99.9</v>
      </c>
      <c r="N22" s="10">
        <v>101.2</v>
      </c>
      <c r="O22" s="10">
        <v>98.3</v>
      </c>
      <c r="P22" s="10">
        <v>100.9</v>
      </c>
      <c r="Q22" s="10">
        <v>96.5</v>
      </c>
      <c r="R22" s="5"/>
    </row>
    <row r="23" spans="1:18">
      <c r="A23" s="6">
        <v>39995</v>
      </c>
      <c r="B23" s="10" t="s">
        <v>1</v>
      </c>
      <c r="C23" s="10">
        <v>98.2</v>
      </c>
      <c r="D23" s="10">
        <v>98.8</v>
      </c>
      <c r="E23" s="10">
        <v>105.1</v>
      </c>
      <c r="F23" s="10">
        <v>86.8</v>
      </c>
      <c r="G23" s="10">
        <v>98.8</v>
      </c>
      <c r="H23" s="10">
        <v>98.2</v>
      </c>
      <c r="I23" s="10">
        <v>110.1</v>
      </c>
      <c r="J23" s="10">
        <v>124.1</v>
      </c>
      <c r="K23" s="10">
        <v>101.2</v>
      </c>
      <c r="L23" s="10">
        <v>97.6</v>
      </c>
      <c r="M23" s="10">
        <v>99.6</v>
      </c>
      <c r="N23" s="10">
        <v>100.7</v>
      </c>
      <c r="O23" s="10">
        <v>97.3</v>
      </c>
      <c r="P23" s="10">
        <v>99.3</v>
      </c>
      <c r="Q23" s="10">
        <v>94.2</v>
      </c>
      <c r="R23" s="5"/>
    </row>
    <row r="24" spans="1:18">
      <c r="A24" s="10"/>
      <c r="B24" s="10" t="s">
        <v>2</v>
      </c>
      <c r="C24" s="10">
        <v>98.1</v>
      </c>
      <c r="D24" s="10">
        <v>99.2</v>
      </c>
      <c r="E24" s="10">
        <v>105.3</v>
      </c>
      <c r="F24" s="10">
        <v>86.9</v>
      </c>
      <c r="G24" s="10">
        <v>98.6</v>
      </c>
      <c r="H24" s="10">
        <v>98.5</v>
      </c>
      <c r="I24" s="10">
        <v>109.2</v>
      </c>
      <c r="J24" s="10">
        <v>124.9</v>
      </c>
      <c r="K24" s="10">
        <v>101.4</v>
      </c>
      <c r="L24" s="10">
        <v>97.4</v>
      </c>
      <c r="M24" s="10">
        <v>99.7</v>
      </c>
      <c r="N24" s="10">
        <v>100.5</v>
      </c>
      <c r="O24" s="10">
        <v>97.1</v>
      </c>
      <c r="P24" s="10">
        <v>98.8</v>
      </c>
      <c r="Q24" s="10">
        <v>93.5</v>
      </c>
      <c r="R24" s="5"/>
    </row>
    <row r="25" spans="1:18">
      <c r="A25" s="10"/>
      <c r="B25" s="10" t="s">
        <v>3</v>
      </c>
      <c r="C25" s="10">
        <v>98.4</v>
      </c>
      <c r="D25" s="10">
        <v>97.9</v>
      </c>
      <c r="E25" s="10">
        <v>104.7</v>
      </c>
      <c r="F25" s="10">
        <v>86.4</v>
      </c>
      <c r="G25" s="10">
        <v>99.4</v>
      </c>
      <c r="H25" s="10">
        <v>97</v>
      </c>
      <c r="I25" s="10">
        <v>113.1</v>
      </c>
      <c r="J25" s="10">
        <v>121.6</v>
      </c>
      <c r="K25" s="10">
        <v>100.9</v>
      </c>
      <c r="L25" s="10">
        <v>98.3</v>
      </c>
      <c r="M25" s="10">
        <v>99.5</v>
      </c>
      <c r="N25" s="10">
        <v>101.1</v>
      </c>
      <c r="O25" s="10">
        <v>97.9</v>
      </c>
      <c r="P25" s="10">
        <v>100.7</v>
      </c>
      <c r="Q25" s="10">
        <v>95.8</v>
      </c>
      <c r="R25" s="5"/>
    </row>
    <row r="26" spans="1:18">
      <c r="A26" s="6">
        <v>40026</v>
      </c>
      <c r="B26" s="10" t="s">
        <v>1</v>
      </c>
      <c r="C26" s="10">
        <v>98.8</v>
      </c>
      <c r="D26" s="10">
        <v>100.5</v>
      </c>
      <c r="E26" s="10">
        <v>105.2</v>
      </c>
      <c r="F26" s="10">
        <v>90.5</v>
      </c>
      <c r="G26" s="10">
        <v>100.9</v>
      </c>
      <c r="H26" s="10">
        <v>98.6</v>
      </c>
      <c r="I26" s="10">
        <v>121.8</v>
      </c>
      <c r="J26" s="10">
        <v>122.1</v>
      </c>
      <c r="K26" s="10">
        <v>101.3</v>
      </c>
      <c r="L26" s="10">
        <v>97.8</v>
      </c>
      <c r="M26" s="10">
        <v>99.3</v>
      </c>
      <c r="N26" s="10">
        <v>100.9</v>
      </c>
      <c r="O26" s="10">
        <v>97.1</v>
      </c>
      <c r="P26" s="10">
        <v>99.1</v>
      </c>
      <c r="Q26" s="10">
        <v>94.6</v>
      </c>
      <c r="R26" s="5"/>
    </row>
    <row r="27" spans="1:18">
      <c r="A27" s="10"/>
      <c r="B27" s="10" t="s">
        <v>2</v>
      </c>
      <c r="C27" s="10">
        <v>98.7</v>
      </c>
      <c r="D27" s="10">
        <v>100.9</v>
      </c>
      <c r="E27" s="10">
        <v>105.3</v>
      </c>
      <c r="F27" s="10">
        <v>90.5</v>
      </c>
      <c r="G27" s="10">
        <v>100.5</v>
      </c>
      <c r="H27" s="10">
        <v>99.1</v>
      </c>
      <c r="I27" s="10">
        <v>122</v>
      </c>
      <c r="J27" s="10">
        <v>123.5</v>
      </c>
      <c r="K27" s="10">
        <v>101.4</v>
      </c>
      <c r="L27" s="10">
        <v>97.6</v>
      </c>
      <c r="M27" s="10">
        <v>99.3</v>
      </c>
      <c r="N27" s="10">
        <v>100.7</v>
      </c>
      <c r="O27" s="10">
        <v>96.9</v>
      </c>
      <c r="P27" s="10">
        <v>98.5</v>
      </c>
      <c r="Q27" s="10">
        <v>94</v>
      </c>
      <c r="R27" s="5"/>
    </row>
    <row r="28" spans="1:18">
      <c r="A28" s="10"/>
      <c r="B28" s="10" t="s">
        <v>3</v>
      </c>
      <c r="C28" s="10">
        <v>99</v>
      </c>
      <c r="D28" s="10">
        <v>99.6</v>
      </c>
      <c r="E28" s="10">
        <v>105</v>
      </c>
      <c r="F28" s="10">
        <v>90.5</v>
      </c>
      <c r="G28" s="10">
        <v>101.6</v>
      </c>
      <c r="H28" s="10">
        <v>97.2</v>
      </c>
      <c r="I28" s="10">
        <v>121.1</v>
      </c>
      <c r="J28" s="10">
        <v>117.7</v>
      </c>
      <c r="K28" s="10">
        <v>101.1</v>
      </c>
      <c r="L28" s="10">
        <v>98.3</v>
      </c>
      <c r="M28" s="10">
        <v>99.3</v>
      </c>
      <c r="N28" s="10">
        <v>101.2</v>
      </c>
      <c r="O28" s="10">
        <v>97.7</v>
      </c>
      <c r="P28" s="10">
        <v>100.7</v>
      </c>
      <c r="Q28" s="10">
        <v>96</v>
      </c>
      <c r="R28" s="5"/>
    </row>
    <row r="29" spans="1:18">
      <c r="A29" s="6">
        <v>40057</v>
      </c>
      <c r="B29" s="10" t="s">
        <v>1</v>
      </c>
      <c r="C29" s="10">
        <v>99.2</v>
      </c>
      <c r="D29" s="10">
        <v>101.5</v>
      </c>
      <c r="E29" s="10">
        <v>105.5</v>
      </c>
      <c r="F29" s="10">
        <v>93.3</v>
      </c>
      <c r="G29" s="10">
        <v>100.2</v>
      </c>
      <c r="H29" s="10">
        <v>98.8</v>
      </c>
      <c r="I29" s="10">
        <v>125.8</v>
      </c>
      <c r="J29" s="10">
        <v>117.2</v>
      </c>
      <c r="K29" s="10">
        <v>101.3</v>
      </c>
      <c r="L29" s="10">
        <v>98.2</v>
      </c>
      <c r="M29" s="10">
        <v>99.1</v>
      </c>
      <c r="N29" s="10">
        <v>101.1</v>
      </c>
      <c r="O29" s="10">
        <v>97.4</v>
      </c>
      <c r="P29" s="10">
        <v>99.1</v>
      </c>
      <c r="Q29" s="10">
        <v>95</v>
      </c>
      <c r="R29" s="5"/>
    </row>
    <row r="30" spans="1:18">
      <c r="A30" s="10"/>
      <c r="B30" s="10" t="s">
        <v>2</v>
      </c>
      <c r="C30" s="10">
        <v>99.1</v>
      </c>
      <c r="D30" s="10">
        <v>101.7</v>
      </c>
      <c r="E30" s="10">
        <v>105.5</v>
      </c>
      <c r="F30" s="10">
        <v>93.2</v>
      </c>
      <c r="G30" s="10">
        <v>99.6</v>
      </c>
      <c r="H30" s="10">
        <v>99.1</v>
      </c>
      <c r="I30" s="10">
        <v>125.9</v>
      </c>
      <c r="J30" s="10">
        <v>117.4</v>
      </c>
      <c r="K30" s="10">
        <v>101.4</v>
      </c>
      <c r="L30" s="10">
        <v>98.1</v>
      </c>
      <c r="M30" s="10">
        <v>99.1</v>
      </c>
      <c r="N30" s="10">
        <v>100.9</v>
      </c>
      <c r="O30" s="10">
        <v>97.1</v>
      </c>
      <c r="P30" s="10">
        <v>98.5</v>
      </c>
      <c r="Q30" s="10">
        <v>94.4</v>
      </c>
      <c r="R30" s="5"/>
    </row>
    <row r="31" spans="1:18">
      <c r="A31" s="10"/>
      <c r="B31" s="10" t="s">
        <v>3</v>
      </c>
      <c r="C31" s="10">
        <v>99.4</v>
      </c>
      <c r="D31" s="10">
        <v>101</v>
      </c>
      <c r="E31" s="10">
        <v>105.5</v>
      </c>
      <c r="F31" s="10">
        <v>93.3</v>
      </c>
      <c r="G31" s="10">
        <v>101.4</v>
      </c>
      <c r="H31" s="10">
        <v>98.1</v>
      </c>
      <c r="I31" s="10">
        <v>125.5</v>
      </c>
      <c r="J31" s="10">
        <v>116.5</v>
      </c>
      <c r="K31" s="10">
        <v>101.1</v>
      </c>
      <c r="L31" s="10">
        <v>98.4</v>
      </c>
      <c r="M31" s="10">
        <v>99</v>
      </c>
      <c r="N31" s="10">
        <v>101.4</v>
      </c>
      <c r="O31" s="10">
        <v>97.9</v>
      </c>
      <c r="P31" s="10">
        <v>100.2</v>
      </c>
      <c r="Q31" s="10">
        <v>96.2</v>
      </c>
      <c r="R31" s="5"/>
    </row>
    <row r="32" spans="1:18">
      <c r="A32" s="6">
        <v>40087</v>
      </c>
      <c r="B32" s="10" t="s">
        <v>1</v>
      </c>
      <c r="C32" s="10">
        <v>99.5</v>
      </c>
      <c r="D32" s="10">
        <v>101.6</v>
      </c>
      <c r="E32" s="10">
        <v>106.2</v>
      </c>
      <c r="F32" s="10">
        <v>96.1</v>
      </c>
      <c r="G32" s="10">
        <v>101.2</v>
      </c>
      <c r="H32" s="10">
        <v>101.4</v>
      </c>
      <c r="I32" s="10">
        <v>114.8</v>
      </c>
      <c r="J32" s="10">
        <v>112.3</v>
      </c>
      <c r="K32" s="10">
        <v>101.3</v>
      </c>
      <c r="L32" s="10">
        <v>98.4</v>
      </c>
      <c r="M32" s="10">
        <v>98.8</v>
      </c>
      <c r="N32" s="10">
        <v>101.2</v>
      </c>
      <c r="O32" s="10">
        <v>97.3</v>
      </c>
      <c r="P32" s="10">
        <v>99.3</v>
      </c>
      <c r="Q32" s="10">
        <v>96.2</v>
      </c>
      <c r="R32" s="5"/>
    </row>
    <row r="33" spans="1:18">
      <c r="A33" s="10"/>
      <c r="B33" s="10" t="s">
        <v>2</v>
      </c>
      <c r="C33" s="10">
        <v>99.3</v>
      </c>
      <c r="D33" s="10">
        <v>101.5</v>
      </c>
      <c r="E33" s="10">
        <v>106.1</v>
      </c>
      <c r="F33" s="10">
        <v>95.8</v>
      </c>
      <c r="G33" s="10">
        <v>100.7</v>
      </c>
      <c r="H33" s="10">
        <v>101.7</v>
      </c>
      <c r="I33" s="10">
        <v>114.4</v>
      </c>
      <c r="J33" s="10">
        <v>111.8</v>
      </c>
      <c r="K33" s="10">
        <v>101.4</v>
      </c>
      <c r="L33" s="10">
        <v>98.3</v>
      </c>
      <c r="M33" s="10">
        <v>98.7</v>
      </c>
      <c r="N33" s="10">
        <v>101.1</v>
      </c>
      <c r="O33" s="10">
        <v>97.1</v>
      </c>
      <c r="P33" s="10">
        <v>98.7</v>
      </c>
      <c r="Q33" s="10">
        <v>95.7</v>
      </c>
      <c r="R33" s="5"/>
    </row>
    <row r="34" spans="1:18">
      <c r="A34" s="10"/>
      <c r="B34" s="10" t="s">
        <v>3</v>
      </c>
      <c r="C34" s="10">
        <v>99.9</v>
      </c>
      <c r="D34" s="10">
        <v>101.7</v>
      </c>
      <c r="E34" s="10">
        <v>106.3</v>
      </c>
      <c r="F34" s="10">
        <v>96.7</v>
      </c>
      <c r="G34" s="10">
        <v>102.2</v>
      </c>
      <c r="H34" s="10">
        <v>100.6</v>
      </c>
      <c r="I34" s="10">
        <v>116.1</v>
      </c>
      <c r="J34" s="10">
        <v>113.4</v>
      </c>
      <c r="K34" s="10">
        <v>101.1</v>
      </c>
      <c r="L34" s="10">
        <v>98.6</v>
      </c>
      <c r="M34" s="10">
        <v>98.9</v>
      </c>
      <c r="N34" s="10">
        <v>101.5</v>
      </c>
      <c r="O34" s="10">
        <v>97.8</v>
      </c>
      <c r="P34" s="10">
        <v>100.2</v>
      </c>
      <c r="Q34" s="10">
        <v>97.1</v>
      </c>
      <c r="R34" s="5"/>
    </row>
    <row r="35" spans="1:18">
      <c r="A35" s="6">
        <v>40118</v>
      </c>
      <c r="B35" s="10" t="s">
        <v>1</v>
      </c>
      <c r="C35" s="10">
        <v>100.6</v>
      </c>
      <c r="D35" s="10">
        <v>103.2</v>
      </c>
      <c r="E35" s="10">
        <v>107</v>
      </c>
      <c r="F35" s="10">
        <v>98.3</v>
      </c>
      <c r="G35" s="10">
        <v>102.9</v>
      </c>
      <c r="H35" s="10">
        <v>103.6</v>
      </c>
      <c r="I35" s="10">
        <v>123.9</v>
      </c>
      <c r="J35" s="10">
        <v>106.1</v>
      </c>
      <c r="K35" s="10">
        <v>101.3</v>
      </c>
      <c r="L35" s="10">
        <v>98.8</v>
      </c>
      <c r="M35" s="10">
        <v>98.9</v>
      </c>
      <c r="N35" s="10">
        <v>101.6</v>
      </c>
      <c r="O35" s="10">
        <v>97.8</v>
      </c>
      <c r="P35" s="10">
        <v>99.4</v>
      </c>
      <c r="Q35" s="10">
        <v>98.8</v>
      </c>
      <c r="R35" s="5"/>
    </row>
    <row r="36" spans="1:18">
      <c r="A36" s="10"/>
      <c r="B36" s="10" t="s">
        <v>2</v>
      </c>
      <c r="C36" s="10">
        <v>100.4</v>
      </c>
      <c r="D36" s="10">
        <v>103</v>
      </c>
      <c r="E36" s="10">
        <v>107</v>
      </c>
      <c r="F36" s="10">
        <v>97.9</v>
      </c>
      <c r="G36" s="10">
        <v>102.6</v>
      </c>
      <c r="H36" s="10">
        <v>103.7</v>
      </c>
      <c r="I36" s="10">
        <v>123.3</v>
      </c>
      <c r="J36" s="10">
        <v>104.6</v>
      </c>
      <c r="K36" s="10">
        <v>101.4</v>
      </c>
      <c r="L36" s="10">
        <v>98.8</v>
      </c>
      <c r="M36" s="10">
        <v>98.9</v>
      </c>
      <c r="N36" s="10">
        <v>101.5</v>
      </c>
      <c r="O36" s="10">
        <v>97.7</v>
      </c>
      <c r="P36" s="10">
        <v>98.9</v>
      </c>
      <c r="Q36" s="10">
        <v>98.6</v>
      </c>
      <c r="R36" s="5"/>
    </row>
    <row r="37" spans="1:18">
      <c r="A37" s="10"/>
      <c r="B37" s="10" t="s">
        <v>3</v>
      </c>
      <c r="C37" s="10">
        <v>100.9</v>
      </c>
      <c r="D37" s="10">
        <v>103.7</v>
      </c>
      <c r="E37" s="10">
        <v>107.1</v>
      </c>
      <c r="F37" s="10">
        <v>99.3</v>
      </c>
      <c r="G37" s="10">
        <v>103.5</v>
      </c>
      <c r="H37" s="10">
        <v>103.1</v>
      </c>
      <c r="I37" s="10">
        <v>125.6</v>
      </c>
      <c r="J37" s="10">
        <v>110.7</v>
      </c>
      <c r="K37" s="10">
        <v>101.1</v>
      </c>
      <c r="L37" s="10">
        <v>98.8</v>
      </c>
      <c r="M37" s="10">
        <v>99</v>
      </c>
      <c r="N37" s="10">
        <v>101.9</v>
      </c>
      <c r="O37" s="10">
        <v>98.1</v>
      </c>
      <c r="P37" s="10">
        <v>100.2</v>
      </c>
      <c r="Q37" s="10">
        <v>99.1</v>
      </c>
    </row>
    <row r="39" spans="1:18">
      <c r="A39" s="10" t="s">
        <v>58</v>
      </c>
    </row>
  </sheetData>
  <phoneticPr fontId="1" type="noConversion"/>
  <conditionalFormatting sqref="C5:Q37">
    <cfRule type="cellIs" dxfId="15" priority="1" operator="greaterThan">
      <formula>100</formula>
    </cfRule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38"/>
  <sheetViews>
    <sheetView workbookViewId="0"/>
  </sheetViews>
  <sheetFormatPr defaultRowHeight="13.5"/>
  <cols>
    <col min="1" max="1" width="34.5" customWidth="1"/>
    <col min="2" max="10" width="10.25" bestFit="1" customWidth="1"/>
    <col min="11" max="12" width="11.375" bestFit="1" customWidth="1"/>
  </cols>
  <sheetData>
    <row r="1" spans="1:15">
      <c r="A1" s="1" t="s">
        <v>77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 spans="1:15" s="9" customFormat="1">
      <c r="A2" s="1" t="s">
        <v>52</v>
      </c>
      <c r="B2" s="6">
        <v>39814</v>
      </c>
      <c r="C2" s="6">
        <v>39845</v>
      </c>
      <c r="D2" s="6">
        <v>39873</v>
      </c>
      <c r="E2" s="6">
        <v>39904</v>
      </c>
      <c r="F2" s="6">
        <v>39934</v>
      </c>
      <c r="G2" s="6">
        <v>39965</v>
      </c>
      <c r="H2" s="6">
        <v>39995</v>
      </c>
      <c r="I2" s="6">
        <v>40026</v>
      </c>
      <c r="J2" s="6">
        <v>40057</v>
      </c>
      <c r="K2" s="6">
        <v>40087</v>
      </c>
      <c r="L2" s="6">
        <v>40118</v>
      </c>
      <c r="M2" s="6"/>
      <c r="N2" s="6"/>
      <c r="O2" s="6"/>
    </row>
    <row r="3" spans="1:15">
      <c r="A3" s="10" t="s">
        <v>19</v>
      </c>
      <c r="B3" s="10">
        <v>101</v>
      </c>
      <c r="C3" s="10">
        <v>98.4</v>
      </c>
      <c r="D3" s="10">
        <v>98.8</v>
      </c>
      <c r="E3" s="10">
        <v>98.5</v>
      </c>
      <c r="F3" s="10">
        <v>98.6</v>
      </c>
      <c r="G3" s="10">
        <v>98.3</v>
      </c>
      <c r="H3" s="10">
        <v>98.2</v>
      </c>
      <c r="I3" s="10">
        <v>98.8</v>
      </c>
      <c r="J3" s="10">
        <v>99.2</v>
      </c>
      <c r="K3" s="10">
        <v>99.5</v>
      </c>
      <c r="L3" s="10">
        <v>100.6</v>
      </c>
      <c r="M3" s="10"/>
    </row>
    <row r="4" spans="1:15">
      <c r="A4" s="10" t="s">
        <v>20</v>
      </c>
      <c r="B4" s="10">
        <v>100.7</v>
      </c>
      <c r="C4" s="10">
        <v>98.9</v>
      </c>
      <c r="D4" s="10">
        <v>99</v>
      </c>
      <c r="E4" s="10">
        <v>98.6</v>
      </c>
      <c r="F4" s="10">
        <v>98.3</v>
      </c>
      <c r="G4" s="10">
        <v>98.2</v>
      </c>
      <c r="H4" s="10">
        <v>97.6</v>
      </c>
      <c r="I4" s="10">
        <v>97.2</v>
      </c>
      <c r="J4" s="10">
        <v>97.5</v>
      </c>
      <c r="K4" s="10">
        <v>97.7</v>
      </c>
      <c r="L4" s="10">
        <v>98.7</v>
      </c>
      <c r="M4" s="10"/>
    </row>
    <row r="5" spans="1:15">
      <c r="A5" s="10" t="s">
        <v>21</v>
      </c>
      <c r="B5" s="10">
        <v>101.3</v>
      </c>
      <c r="C5" s="10">
        <v>99.2</v>
      </c>
      <c r="D5" s="10">
        <v>98.9</v>
      </c>
      <c r="E5" s="10">
        <v>98.7</v>
      </c>
      <c r="F5" s="10">
        <v>98.2</v>
      </c>
      <c r="G5" s="10">
        <v>97.6</v>
      </c>
      <c r="H5" s="10">
        <v>98</v>
      </c>
      <c r="I5" s="10">
        <v>98.3</v>
      </c>
      <c r="J5" s="10">
        <v>98.5</v>
      </c>
      <c r="K5" s="10">
        <v>98.5</v>
      </c>
      <c r="L5" s="10">
        <v>99.5</v>
      </c>
      <c r="M5" s="10"/>
    </row>
    <row r="6" spans="1:15">
      <c r="A6" s="10" t="s">
        <v>22</v>
      </c>
      <c r="B6" s="10">
        <v>100.6</v>
      </c>
      <c r="C6" s="10">
        <v>98.8</v>
      </c>
      <c r="D6" s="10">
        <v>98.6</v>
      </c>
      <c r="E6" s="10">
        <v>98.6</v>
      </c>
      <c r="F6" s="10">
        <v>98.7</v>
      </c>
      <c r="G6" s="10">
        <v>98.1</v>
      </c>
      <c r="H6" s="10">
        <v>98.2</v>
      </c>
      <c r="I6" s="10">
        <v>98.4</v>
      </c>
      <c r="J6" s="10">
        <v>99.5</v>
      </c>
      <c r="K6" s="10">
        <v>99.4</v>
      </c>
      <c r="L6" s="10">
        <v>100.7</v>
      </c>
      <c r="M6" s="10"/>
    </row>
    <row r="7" spans="1:15">
      <c r="A7" s="10" t="s">
        <v>23</v>
      </c>
      <c r="B7" s="10">
        <v>100.5</v>
      </c>
      <c r="C7" s="10">
        <v>98.2</v>
      </c>
      <c r="D7" s="10">
        <v>98.4</v>
      </c>
      <c r="E7" s="10">
        <v>98.7</v>
      </c>
      <c r="F7" s="10">
        <v>99.5</v>
      </c>
      <c r="G7" s="10">
        <v>99.1</v>
      </c>
      <c r="H7" s="10">
        <v>99.2</v>
      </c>
      <c r="I7" s="10">
        <v>99.4</v>
      </c>
      <c r="J7" s="10">
        <v>99.6</v>
      </c>
      <c r="K7" s="10">
        <v>99.2</v>
      </c>
      <c r="L7" s="10">
        <v>100.9</v>
      </c>
      <c r="M7" s="10"/>
    </row>
    <row r="8" spans="1:15">
      <c r="A8" s="10" t="s">
        <v>24</v>
      </c>
      <c r="B8" s="10">
        <v>100.2</v>
      </c>
      <c r="C8" s="10">
        <v>99</v>
      </c>
      <c r="D8" s="10">
        <v>99.1</v>
      </c>
      <c r="E8" s="10">
        <v>99</v>
      </c>
      <c r="F8" s="10">
        <v>98.9</v>
      </c>
      <c r="G8" s="10">
        <v>99</v>
      </c>
      <c r="H8" s="10">
        <v>99.2</v>
      </c>
      <c r="I8" s="10">
        <v>99.2</v>
      </c>
      <c r="J8" s="10">
        <v>99.8</v>
      </c>
      <c r="K8" s="10">
        <v>100.1</v>
      </c>
      <c r="L8" s="10">
        <v>101.1</v>
      </c>
      <c r="M8" s="10"/>
    </row>
    <row r="9" spans="1:15">
      <c r="A9" s="10" t="s">
        <v>25</v>
      </c>
      <c r="B9" s="10">
        <v>99.2</v>
      </c>
      <c r="C9" s="10">
        <v>98.4</v>
      </c>
      <c r="D9" s="10">
        <v>98</v>
      </c>
      <c r="E9" s="10">
        <v>98.7</v>
      </c>
      <c r="F9" s="10">
        <v>99.5</v>
      </c>
      <c r="G9" s="10">
        <v>99.2</v>
      </c>
      <c r="H9" s="10">
        <v>99.9</v>
      </c>
      <c r="I9" s="10">
        <v>100.2</v>
      </c>
      <c r="J9" s="10">
        <v>101.3</v>
      </c>
      <c r="K9" s="10">
        <v>101.1</v>
      </c>
      <c r="L9" s="10">
        <v>102.2</v>
      </c>
      <c r="M9" s="10"/>
    </row>
    <row r="10" spans="1:15">
      <c r="A10" s="10" t="s">
        <v>26</v>
      </c>
      <c r="B10" s="10">
        <v>100.8</v>
      </c>
      <c r="C10" s="10">
        <v>99.3</v>
      </c>
      <c r="D10" s="10">
        <v>99</v>
      </c>
      <c r="E10" s="10">
        <v>99</v>
      </c>
      <c r="F10" s="10">
        <v>99</v>
      </c>
      <c r="G10" s="10">
        <v>98.9</v>
      </c>
      <c r="H10" s="10">
        <v>99</v>
      </c>
      <c r="I10" s="10">
        <v>99.4</v>
      </c>
      <c r="J10" s="10">
        <v>100</v>
      </c>
      <c r="K10" s="10">
        <v>100.7</v>
      </c>
      <c r="L10" s="10">
        <v>102.1</v>
      </c>
      <c r="M10" s="10"/>
    </row>
    <row r="11" spans="1:15">
      <c r="A11" s="10" t="s">
        <v>27</v>
      </c>
      <c r="B11" s="10">
        <v>100.2</v>
      </c>
      <c r="C11" s="10">
        <v>99.4</v>
      </c>
      <c r="D11" s="10">
        <v>98.2</v>
      </c>
      <c r="E11" s="10">
        <v>98.6</v>
      </c>
      <c r="F11" s="10">
        <v>98.9</v>
      </c>
      <c r="G11" s="10">
        <v>99</v>
      </c>
      <c r="H11" s="10">
        <v>99.2</v>
      </c>
      <c r="I11" s="10">
        <v>99.7</v>
      </c>
      <c r="J11" s="10">
        <v>101.1</v>
      </c>
      <c r="K11" s="10">
        <v>101.4</v>
      </c>
      <c r="L11" s="10">
        <v>102.7</v>
      </c>
      <c r="M11" s="10"/>
    </row>
    <row r="12" spans="1:15">
      <c r="A12" s="10" t="s">
        <v>28</v>
      </c>
      <c r="B12" s="10">
        <v>101.7</v>
      </c>
      <c r="C12" s="10">
        <v>99.8</v>
      </c>
      <c r="D12" s="10">
        <v>99.6</v>
      </c>
      <c r="E12" s="10">
        <v>98.6</v>
      </c>
      <c r="F12" s="10">
        <v>98.8</v>
      </c>
      <c r="G12" s="10">
        <v>98.5</v>
      </c>
      <c r="H12" s="10">
        <v>98.1</v>
      </c>
      <c r="I12" s="10">
        <v>99.4</v>
      </c>
      <c r="J12" s="10">
        <v>99.5</v>
      </c>
      <c r="K12" s="10">
        <v>99.7</v>
      </c>
      <c r="L12" s="10">
        <v>100.2</v>
      </c>
      <c r="M12" s="10"/>
    </row>
    <row r="13" spans="1:15">
      <c r="A13" s="10" t="s">
        <v>29</v>
      </c>
      <c r="B13" s="10">
        <v>101.4</v>
      </c>
      <c r="C13" s="10">
        <v>99.5</v>
      </c>
      <c r="D13" s="10">
        <v>99.6</v>
      </c>
      <c r="E13" s="10">
        <v>98.9</v>
      </c>
      <c r="F13" s="10">
        <v>98.8</v>
      </c>
      <c r="G13" s="10">
        <v>98.3</v>
      </c>
      <c r="H13" s="10">
        <v>98</v>
      </c>
      <c r="I13" s="10">
        <v>98.8</v>
      </c>
      <c r="J13" s="10">
        <v>99.3</v>
      </c>
      <c r="K13" s="10">
        <v>99.6</v>
      </c>
      <c r="L13" s="10">
        <v>100.6</v>
      </c>
      <c r="M13" s="10"/>
    </row>
    <row r="14" spans="1:15">
      <c r="A14" s="10" t="s">
        <v>30</v>
      </c>
      <c r="B14" s="10">
        <v>99.2</v>
      </c>
      <c r="C14" s="10">
        <v>97</v>
      </c>
      <c r="D14" s="10">
        <v>97.7</v>
      </c>
      <c r="E14" s="10">
        <v>97.6</v>
      </c>
      <c r="F14" s="10">
        <v>97.4</v>
      </c>
      <c r="G14" s="10">
        <v>97.2</v>
      </c>
      <c r="H14" s="10">
        <v>97.1</v>
      </c>
      <c r="I14" s="10">
        <v>98.6</v>
      </c>
      <c r="J14" s="10">
        <v>98.7</v>
      </c>
      <c r="K14" s="10">
        <v>99.1</v>
      </c>
      <c r="L14" s="10">
        <v>100.3</v>
      </c>
      <c r="M14" s="10"/>
    </row>
    <row r="15" spans="1:15">
      <c r="A15" s="10" t="s">
        <v>31</v>
      </c>
      <c r="B15" s="10">
        <v>100.5</v>
      </c>
      <c r="C15" s="10">
        <v>97</v>
      </c>
      <c r="D15" s="10">
        <v>98</v>
      </c>
      <c r="E15" s="10">
        <v>97.7</v>
      </c>
      <c r="F15" s="10">
        <v>98.2</v>
      </c>
      <c r="G15" s="10">
        <v>97.8</v>
      </c>
      <c r="H15" s="10">
        <v>98.1</v>
      </c>
      <c r="I15" s="10">
        <v>99.2</v>
      </c>
      <c r="J15" s="10">
        <v>99.6</v>
      </c>
      <c r="K15" s="10">
        <v>99.5</v>
      </c>
      <c r="L15" s="10">
        <v>101</v>
      </c>
      <c r="M15" s="10"/>
    </row>
    <row r="16" spans="1:15">
      <c r="A16" s="10" t="s">
        <v>32</v>
      </c>
      <c r="B16" s="10">
        <v>99.4</v>
      </c>
      <c r="C16" s="10">
        <v>96.2</v>
      </c>
      <c r="D16" s="10">
        <v>97.3</v>
      </c>
      <c r="E16" s="10">
        <v>97.4</v>
      </c>
      <c r="F16" s="10">
        <v>97.4</v>
      </c>
      <c r="G16" s="10">
        <v>97.1</v>
      </c>
      <c r="H16" s="10">
        <v>97</v>
      </c>
      <c r="I16" s="10">
        <v>97.7</v>
      </c>
      <c r="J16" s="10">
        <v>98.3</v>
      </c>
      <c r="K16" s="10">
        <v>99</v>
      </c>
      <c r="L16" s="10">
        <v>100</v>
      </c>
      <c r="M16" s="10"/>
    </row>
    <row r="17" spans="1:13">
      <c r="A17" s="10" t="s">
        <v>33</v>
      </c>
      <c r="B17" s="10">
        <v>101.5</v>
      </c>
      <c r="C17" s="10">
        <v>98.4</v>
      </c>
      <c r="D17" s="10">
        <v>98.5</v>
      </c>
      <c r="E17" s="10">
        <v>98.7</v>
      </c>
      <c r="F17" s="10">
        <v>98.3</v>
      </c>
      <c r="G17" s="10">
        <v>98.2</v>
      </c>
      <c r="H17" s="10">
        <v>98</v>
      </c>
      <c r="I17" s="10">
        <v>99</v>
      </c>
      <c r="J17" s="10">
        <v>99.4</v>
      </c>
      <c r="K17" s="10">
        <v>100</v>
      </c>
      <c r="L17" s="10">
        <v>100.7</v>
      </c>
      <c r="M17" s="10"/>
    </row>
    <row r="18" spans="1:13">
      <c r="A18" s="10" t="s">
        <v>34</v>
      </c>
      <c r="B18" s="10">
        <v>101.2</v>
      </c>
      <c r="C18" s="10">
        <v>99.9</v>
      </c>
      <c r="D18" s="10">
        <v>99.8</v>
      </c>
      <c r="E18" s="10">
        <v>99.7</v>
      </c>
      <c r="F18" s="10">
        <v>99.8</v>
      </c>
      <c r="G18" s="10">
        <v>99.3</v>
      </c>
      <c r="H18" s="10">
        <v>99.2</v>
      </c>
      <c r="I18" s="10">
        <v>99.3</v>
      </c>
      <c r="J18" s="10">
        <v>99.6</v>
      </c>
      <c r="K18" s="10">
        <v>99.7</v>
      </c>
      <c r="L18" s="10">
        <v>100.5</v>
      </c>
      <c r="M18" s="10"/>
    </row>
    <row r="19" spans="1:13">
      <c r="A19" s="10" t="s">
        <v>35</v>
      </c>
      <c r="B19" s="10">
        <v>101.2</v>
      </c>
      <c r="C19" s="10">
        <v>99</v>
      </c>
      <c r="D19" s="10">
        <v>99.1</v>
      </c>
      <c r="E19" s="10">
        <v>98.9</v>
      </c>
      <c r="F19" s="10">
        <v>99.2</v>
      </c>
      <c r="G19" s="10">
        <v>98.8</v>
      </c>
      <c r="H19" s="10">
        <v>98.4</v>
      </c>
      <c r="I19" s="10">
        <v>98.4</v>
      </c>
      <c r="J19" s="10">
        <v>98.9</v>
      </c>
      <c r="K19" s="10">
        <v>98.9</v>
      </c>
      <c r="L19" s="10">
        <v>100.3</v>
      </c>
      <c r="M19" s="10"/>
    </row>
    <row r="20" spans="1:13">
      <c r="A20" s="10" t="s">
        <v>36</v>
      </c>
      <c r="B20" s="10">
        <v>101.2</v>
      </c>
      <c r="C20" s="10">
        <v>99</v>
      </c>
      <c r="D20" s="10">
        <v>99.7</v>
      </c>
      <c r="E20" s="10">
        <v>99.3</v>
      </c>
      <c r="F20" s="10">
        <v>99</v>
      </c>
      <c r="G20" s="10">
        <v>98.7</v>
      </c>
      <c r="H20" s="10">
        <v>98.5</v>
      </c>
      <c r="I20" s="10">
        <v>98.8</v>
      </c>
      <c r="J20" s="10">
        <v>99.4</v>
      </c>
      <c r="K20" s="10">
        <v>99.5</v>
      </c>
      <c r="L20" s="10">
        <v>100.4</v>
      </c>
      <c r="M20" s="10"/>
    </row>
    <row r="21" spans="1:13">
      <c r="A21" s="10" t="s">
        <v>37</v>
      </c>
      <c r="B21" s="10">
        <v>102.1</v>
      </c>
      <c r="C21" s="10">
        <v>98.8</v>
      </c>
      <c r="D21" s="10">
        <v>99.1</v>
      </c>
      <c r="E21" s="10">
        <v>98.6</v>
      </c>
      <c r="F21" s="10">
        <v>98.6</v>
      </c>
      <c r="G21" s="10">
        <v>98.4</v>
      </c>
      <c r="H21" s="10">
        <v>98.5</v>
      </c>
      <c r="I21" s="10">
        <v>99.2</v>
      </c>
      <c r="J21" s="10">
        <v>99.4</v>
      </c>
      <c r="K21" s="10">
        <v>100.1</v>
      </c>
      <c r="L21" s="10">
        <v>101.3</v>
      </c>
      <c r="M21" s="10"/>
    </row>
    <row r="22" spans="1:13">
      <c r="A22" s="10" t="s">
        <v>38</v>
      </c>
      <c r="B22" s="10">
        <v>100.9</v>
      </c>
      <c r="C22" s="10">
        <v>95.9</v>
      </c>
      <c r="D22" s="10">
        <v>97.7</v>
      </c>
      <c r="E22" s="10">
        <v>96.6</v>
      </c>
      <c r="F22" s="10">
        <v>96.8</v>
      </c>
      <c r="G22" s="10">
        <v>96.1</v>
      </c>
      <c r="H22" s="10">
        <v>95.8</v>
      </c>
      <c r="I22" s="10">
        <v>96.9</v>
      </c>
      <c r="J22" s="10">
        <v>97.3</v>
      </c>
      <c r="K22" s="10">
        <v>97.9</v>
      </c>
      <c r="L22" s="10">
        <v>99.3</v>
      </c>
      <c r="M22" s="10"/>
    </row>
    <row r="23" spans="1:13">
      <c r="A23" s="10" t="s">
        <v>39</v>
      </c>
      <c r="B23" s="10">
        <v>100.2</v>
      </c>
      <c r="C23" s="10">
        <v>96.2</v>
      </c>
      <c r="D23" s="10">
        <v>97.6</v>
      </c>
      <c r="E23" s="10">
        <v>96.8</v>
      </c>
      <c r="F23" s="10">
        <v>96.5</v>
      </c>
      <c r="G23" s="10">
        <v>96.3</v>
      </c>
      <c r="H23" s="10">
        <v>96.3</v>
      </c>
      <c r="I23" s="10">
        <v>97.4</v>
      </c>
      <c r="J23" s="10">
        <v>97.9</v>
      </c>
      <c r="K23" s="10">
        <v>98.1</v>
      </c>
      <c r="L23" s="10">
        <v>99.8</v>
      </c>
      <c r="M23" s="10"/>
    </row>
    <row r="24" spans="1:13">
      <c r="A24" s="10" t="s">
        <v>40</v>
      </c>
      <c r="B24" s="10">
        <v>102.5</v>
      </c>
      <c r="C24" s="10">
        <v>97.4</v>
      </c>
      <c r="D24" s="10">
        <v>98.9</v>
      </c>
      <c r="E24" s="10">
        <v>99.2</v>
      </c>
      <c r="F24" s="10">
        <v>99.4</v>
      </c>
      <c r="G24" s="10">
        <v>98.7</v>
      </c>
      <c r="H24" s="10">
        <v>98.1</v>
      </c>
      <c r="I24" s="10">
        <v>98.8</v>
      </c>
      <c r="J24" s="10">
        <v>98.7</v>
      </c>
      <c r="K24" s="10">
        <v>98.5</v>
      </c>
      <c r="L24" s="10">
        <v>100</v>
      </c>
      <c r="M24" s="10"/>
    </row>
    <row r="25" spans="1:13">
      <c r="A25" s="10" t="s">
        <v>41</v>
      </c>
      <c r="B25" s="10">
        <v>100</v>
      </c>
      <c r="C25" s="10">
        <v>97</v>
      </c>
      <c r="D25" s="10">
        <v>97.8</v>
      </c>
      <c r="E25" s="10">
        <v>97.3</v>
      </c>
      <c r="F25" s="10">
        <v>97.3</v>
      </c>
      <c r="G25" s="10">
        <v>97.7</v>
      </c>
      <c r="H25" s="10">
        <v>97.6</v>
      </c>
      <c r="I25" s="10">
        <v>98.4</v>
      </c>
      <c r="J25" s="10">
        <v>98.5</v>
      </c>
      <c r="K25" s="10">
        <v>98.9</v>
      </c>
      <c r="L25" s="10">
        <v>99.6</v>
      </c>
      <c r="M25" s="10"/>
    </row>
    <row r="26" spans="1:13">
      <c r="A26" s="10" t="s">
        <v>42</v>
      </c>
      <c r="B26" s="10">
        <v>102.7</v>
      </c>
      <c r="C26" s="10">
        <v>100.6</v>
      </c>
      <c r="D26" s="10">
        <v>100.5</v>
      </c>
      <c r="E26" s="10">
        <v>100.2</v>
      </c>
      <c r="F26" s="10">
        <v>100.4</v>
      </c>
      <c r="G26" s="10">
        <v>100.3</v>
      </c>
      <c r="H26" s="10">
        <v>100.3</v>
      </c>
      <c r="I26" s="10">
        <v>100.7</v>
      </c>
      <c r="J26" s="10">
        <v>100.8</v>
      </c>
      <c r="K26" s="10">
        <v>100.8</v>
      </c>
      <c r="L26" s="10">
        <v>100.9</v>
      </c>
      <c r="M26" s="10"/>
    </row>
    <row r="27" spans="1:13">
      <c r="A27" s="10" t="s">
        <v>43</v>
      </c>
      <c r="B27" s="10">
        <v>100.7</v>
      </c>
      <c r="C27" s="10">
        <v>98.2</v>
      </c>
      <c r="D27" s="10">
        <v>98.3</v>
      </c>
      <c r="E27" s="10">
        <v>97.9</v>
      </c>
      <c r="F27" s="10">
        <v>97.7</v>
      </c>
      <c r="G27" s="10">
        <v>97.3</v>
      </c>
      <c r="H27" s="10">
        <v>97.1</v>
      </c>
      <c r="I27" s="10">
        <v>98.2</v>
      </c>
      <c r="J27" s="10">
        <v>98.9</v>
      </c>
      <c r="K27" s="10">
        <v>99.5</v>
      </c>
      <c r="L27" s="10">
        <v>100</v>
      </c>
      <c r="M27" s="10"/>
    </row>
    <row r="28" spans="1:13">
      <c r="A28" s="10" t="s">
        <v>44</v>
      </c>
      <c r="B28" s="10">
        <v>101.9</v>
      </c>
      <c r="C28" s="10">
        <v>99.7</v>
      </c>
      <c r="D28" s="10">
        <v>98.9</v>
      </c>
      <c r="E28" s="10">
        <v>98.9</v>
      </c>
      <c r="F28" s="10">
        <v>99.2</v>
      </c>
      <c r="G28" s="10">
        <v>100.9</v>
      </c>
      <c r="H28" s="10">
        <v>100.2</v>
      </c>
      <c r="I28" s="10">
        <v>100.3</v>
      </c>
      <c r="J28" s="10">
        <v>100.5</v>
      </c>
      <c r="K28" s="10">
        <v>100.8</v>
      </c>
      <c r="L28" s="10">
        <v>101.3</v>
      </c>
      <c r="M28" s="10"/>
    </row>
    <row r="29" spans="1:13">
      <c r="A29" s="10" t="s">
        <v>45</v>
      </c>
      <c r="B29" s="10">
        <v>100.5</v>
      </c>
      <c r="C29" s="10">
        <v>100.6</v>
      </c>
      <c r="D29" s="10">
        <v>100.7</v>
      </c>
      <c r="E29" s="10">
        <v>100.6</v>
      </c>
      <c r="F29" s="10">
        <v>100.9</v>
      </c>
      <c r="G29" s="10">
        <v>100.6</v>
      </c>
      <c r="H29" s="10">
        <v>100.6</v>
      </c>
      <c r="I29" s="10">
        <v>100.9</v>
      </c>
      <c r="J29" s="10">
        <v>101.4</v>
      </c>
      <c r="K29" s="10">
        <v>102.7</v>
      </c>
      <c r="L29" s="10">
        <v>103.3</v>
      </c>
      <c r="M29" s="10"/>
    </row>
    <row r="30" spans="1:13">
      <c r="A30" s="10" t="s">
        <v>46</v>
      </c>
      <c r="B30" s="10">
        <v>101.2</v>
      </c>
      <c r="C30" s="10">
        <v>99.5</v>
      </c>
      <c r="D30" s="10">
        <v>100.2</v>
      </c>
      <c r="E30" s="10">
        <v>99.9</v>
      </c>
      <c r="F30" s="10">
        <v>100.5</v>
      </c>
      <c r="G30" s="10">
        <v>100.3</v>
      </c>
      <c r="H30" s="10">
        <v>100</v>
      </c>
      <c r="I30" s="10">
        <v>99.8</v>
      </c>
      <c r="J30" s="10">
        <v>100.2</v>
      </c>
      <c r="K30" s="10">
        <v>100.1</v>
      </c>
      <c r="L30" s="10">
        <v>101.7</v>
      </c>
      <c r="M30" s="10"/>
    </row>
    <row r="31" spans="1:13">
      <c r="A31" s="10" t="s">
        <v>47</v>
      </c>
      <c r="B31" s="10">
        <v>103.3</v>
      </c>
      <c r="C31" s="10">
        <v>100.9</v>
      </c>
      <c r="D31" s="10">
        <v>101.5</v>
      </c>
      <c r="E31" s="10">
        <v>100.8</v>
      </c>
      <c r="F31" s="10">
        <v>101.9</v>
      </c>
      <c r="G31" s="10">
        <v>101.7</v>
      </c>
      <c r="H31" s="10">
        <v>100.4</v>
      </c>
      <c r="I31" s="10">
        <v>100.6</v>
      </c>
      <c r="J31" s="10">
        <v>100.2</v>
      </c>
      <c r="K31" s="10">
        <v>100.4</v>
      </c>
      <c r="L31" s="10">
        <v>100.8</v>
      </c>
      <c r="M31" s="10"/>
    </row>
    <row r="32" spans="1:13">
      <c r="A32" s="10" t="s">
        <v>48</v>
      </c>
      <c r="B32" s="10">
        <v>104.6</v>
      </c>
      <c r="C32" s="10">
        <v>101.3</v>
      </c>
      <c r="D32" s="10">
        <v>102.6</v>
      </c>
      <c r="E32" s="10">
        <v>102.4</v>
      </c>
      <c r="F32" s="10">
        <v>102.8</v>
      </c>
      <c r="G32" s="10">
        <v>102.7</v>
      </c>
      <c r="H32" s="10">
        <v>102.5</v>
      </c>
      <c r="I32" s="10">
        <v>102.3</v>
      </c>
      <c r="J32" s="10">
        <v>102.4</v>
      </c>
      <c r="K32" s="10">
        <v>102.2</v>
      </c>
      <c r="L32" s="10">
        <v>102.7</v>
      </c>
      <c r="M32" s="10"/>
    </row>
    <row r="33" spans="1:13">
      <c r="A33" s="10" t="s">
        <v>49</v>
      </c>
      <c r="B33" s="10">
        <v>102.2</v>
      </c>
      <c r="C33" s="10">
        <v>99.8</v>
      </c>
      <c r="D33" s="10">
        <v>101</v>
      </c>
      <c r="E33" s="10">
        <v>100.4</v>
      </c>
      <c r="F33" s="10">
        <v>100.7</v>
      </c>
      <c r="G33" s="10">
        <v>100.4</v>
      </c>
      <c r="H33" s="10">
        <v>100</v>
      </c>
      <c r="I33" s="10">
        <v>100.3</v>
      </c>
      <c r="J33" s="10">
        <v>100.6</v>
      </c>
      <c r="K33" s="10">
        <v>100.5</v>
      </c>
      <c r="L33" s="10">
        <v>101</v>
      </c>
      <c r="M33" s="10"/>
    </row>
    <row r="34" spans="1:13">
      <c r="A34" s="10" t="s">
        <v>50</v>
      </c>
      <c r="B34" s="10">
        <v>101.8</v>
      </c>
      <c r="C34" s="10">
        <v>99.4</v>
      </c>
      <c r="D34" s="10">
        <v>100</v>
      </c>
      <c r="E34" s="10">
        <v>99.9</v>
      </c>
      <c r="F34" s="10">
        <v>100.2</v>
      </c>
      <c r="G34" s="10">
        <v>100.4</v>
      </c>
      <c r="H34" s="10">
        <v>100.8</v>
      </c>
      <c r="I34" s="10">
        <v>100.7</v>
      </c>
      <c r="J34" s="10">
        <v>100.4</v>
      </c>
      <c r="K34" s="10">
        <v>100.4</v>
      </c>
      <c r="L34" s="10">
        <v>101.8</v>
      </c>
      <c r="M34" s="10"/>
    </row>
    <row r="38" spans="1:13">
      <c r="A38" s="10" t="s">
        <v>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B66"/>
  <sheetViews>
    <sheetView zoomScaleNormal="100" workbookViewId="0">
      <selection activeCell="C7" sqref="C7"/>
    </sheetView>
  </sheetViews>
  <sheetFormatPr defaultRowHeight="13.5"/>
  <cols>
    <col min="1" max="1" width="12.75" customWidth="1"/>
    <col min="7" max="7" width="15" customWidth="1"/>
    <col min="8" max="8" width="9.75" bestFit="1" customWidth="1"/>
    <col min="9" max="9" width="8.5" customWidth="1"/>
    <col min="10" max="10" width="7.375" customWidth="1"/>
    <col min="11" max="11" width="8.5" customWidth="1"/>
  </cols>
  <sheetData>
    <row r="1" spans="1:17">
      <c r="A1" s="21" t="s">
        <v>79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40.5">
      <c r="A3" s="16" t="s">
        <v>0</v>
      </c>
      <c r="B3" s="16" t="s">
        <v>83</v>
      </c>
      <c r="C3" s="16" t="s">
        <v>4</v>
      </c>
      <c r="D3" s="16" t="s">
        <v>18</v>
      </c>
      <c r="E3" s="16" t="s">
        <v>5</v>
      </c>
      <c r="F3" s="16" t="s">
        <v>16</v>
      </c>
      <c r="G3" s="16" t="s">
        <v>6</v>
      </c>
      <c r="H3" s="16" t="s">
        <v>17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</row>
    <row r="4" spans="1:17">
      <c r="A4" s="24">
        <v>39814</v>
      </c>
      <c r="B4" s="17" t="s">
        <v>1</v>
      </c>
      <c r="C4" s="17">
        <v>100.7</v>
      </c>
      <c r="D4" s="17">
        <v>104.2</v>
      </c>
      <c r="E4" s="17">
        <v>103.9</v>
      </c>
      <c r="F4" s="17">
        <v>97.2</v>
      </c>
      <c r="G4" s="17">
        <v>101.4</v>
      </c>
      <c r="H4" s="17">
        <v>111.6</v>
      </c>
      <c r="I4" s="17">
        <v>119.6</v>
      </c>
      <c r="J4" s="17">
        <v>99.6</v>
      </c>
      <c r="K4" s="17">
        <v>102.4</v>
      </c>
      <c r="L4" s="17">
        <v>97.3</v>
      </c>
      <c r="M4" s="17">
        <v>102.6</v>
      </c>
      <c r="N4" s="17">
        <v>101.6</v>
      </c>
      <c r="O4" s="17">
        <v>97.5</v>
      </c>
      <c r="P4" s="17">
        <v>100.3</v>
      </c>
      <c r="Q4" s="17">
        <v>97.7</v>
      </c>
    </row>
    <row r="5" spans="1:17">
      <c r="A5" s="25"/>
      <c r="B5" s="17" t="s">
        <v>2</v>
      </c>
      <c r="C5" s="17">
        <v>101.5</v>
      </c>
      <c r="D5" s="17">
        <v>104.7</v>
      </c>
      <c r="E5" s="17">
        <v>104.1</v>
      </c>
      <c r="F5" s="17">
        <v>97.8</v>
      </c>
      <c r="G5" s="17">
        <v>101.5</v>
      </c>
      <c r="H5" s="17">
        <v>111.7</v>
      </c>
      <c r="I5" s="17">
        <v>119.4</v>
      </c>
      <c r="J5" s="17">
        <v>99.3</v>
      </c>
      <c r="K5" s="17">
        <v>102.6</v>
      </c>
      <c r="L5" s="17">
        <v>97</v>
      </c>
      <c r="M5" s="17">
        <v>102.9</v>
      </c>
      <c r="N5" s="17">
        <v>101.5</v>
      </c>
      <c r="O5" s="17">
        <v>97</v>
      </c>
      <c r="P5" s="17">
        <v>100.1</v>
      </c>
      <c r="Q5" s="17">
        <v>95.7</v>
      </c>
    </row>
    <row r="6" spans="1:17">
      <c r="A6" s="25"/>
      <c r="B6" s="17" t="s">
        <v>3</v>
      </c>
      <c r="C6" s="17">
        <v>101</v>
      </c>
      <c r="D6" s="17">
        <v>102.9</v>
      </c>
      <c r="E6" s="17">
        <v>103.5</v>
      </c>
      <c r="F6" s="17">
        <v>96</v>
      </c>
      <c r="G6" s="17">
        <v>101.2</v>
      </c>
      <c r="H6" s="17">
        <v>111.2</v>
      </c>
      <c r="I6" s="17">
        <v>120.3</v>
      </c>
      <c r="J6" s="17">
        <v>100.3</v>
      </c>
      <c r="K6" s="17">
        <v>102.1</v>
      </c>
      <c r="L6" s="17">
        <v>98.4</v>
      </c>
      <c r="M6" s="17">
        <v>102</v>
      </c>
      <c r="N6" s="17">
        <v>101.9</v>
      </c>
      <c r="O6" s="17">
        <v>98.6</v>
      </c>
      <c r="P6" s="17">
        <v>100.9</v>
      </c>
      <c r="Q6" s="17">
        <v>102.2</v>
      </c>
    </row>
    <row r="7" spans="1:17" s="10" customFormat="1" ht="32.25" customHeight="1">
      <c r="A7" s="26"/>
      <c r="B7" s="16" t="s">
        <v>97</v>
      </c>
      <c r="C7" s="19">
        <f>INDEX('消费者信心指数   '!A$3:D$13,2,3)</f>
        <v>86.6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1:17">
      <c r="A8" s="24">
        <v>39845</v>
      </c>
      <c r="B8" s="17" t="s">
        <v>1</v>
      </c>
      <c r="C8" s="17">
        <v>98.4</v>
      </c>
      <c r="D8" s="17">
        <v>98.1</v>
      </c>
      <c r="E8" s="17">
        <v>104.4</v>
      </c>
      <c r="F8" s="17">
        <v>91.2</v>
      </c>
      <c r="G8" s="17">
        <v>97.6</v>
      </c>
      <c r="H8" s="17">
        <v>103.3</v>
      </c>
      <c r="I8" s="17">
        <v>90.7</v>
      </c>
      <c r="J8" s="17">
        <v>94.9</v>
      </c>
      <c r="K8" s="17">
        <v>102</v>
      </c>
      <c r="L8" s="17">
        <v>97.7</v>
      </c>
      <c r="M8" s="17">
        <v>102.1</v>
      </c>
      <c r="N8" s="17">
        <v>101.3</v>
      </c>
      <c r="O8" s="17">
        <v>97</v>
      </c>
      <c r="P8" s="17">
        <v>98.9</v>
      </c>
      <c r="Q8" s="17">
        <v>97.1</v>
      </c>
    </row>
    <row r="9" spans="1:17">
      <c r="A9" s="25"/>
      <c r="B9" s="17" t="s">
        <v>2</v>
      </c>
      <c r="C9" s="17">
        <v>98.1</v>
      </c>
      <c r="D9" s="17">
        <v>98.4</v>
      </c>
      <c r="E9" s="17">
        <v>104.5</v>
      </c>
      <c r="F9" s="17">
        <v>91.8</v>
      </c>
      <c r="G9" s="17">
        <v>97.4</v>
      </c>
      <c r="H9" s="17">
        <v>103.4</v>
      </c>
      <c r="I9" s="17">
        <v>90.5</v>
      </c>
      <c r="J9" s="17">
        <v>94.9</v>
      </c>
      <c r="K9" s="17">
        <v>102.2</v>
      </c>
      <c r="L9" s="17">
        <v>97.7</v>
      </c>
      <c r="M9" s="17">
        <v>102.3</v>
      </c>
      <c r="N9" s="17">
        <v>101.2</v>
      </c>
      <c r="O9" s="17">
        <v>96.8</v>
      </c>
      <c r="P9" s="17">
        <v>98.1</v>
      </c>
      <c r="Q9" s="17">
        <v>95.2</v>
      </c>
    </row>
    <row r="10" spans="1:17">
      <c r="A10" s="25"/>
      <c r="B10" s="17" t="s">
        <v>3</v>
      </c>
      <c r="C10" s="17">
        <v>99.2</v>
      </c>
      <c r="D10" s="18">
        <v>97.3</v>
      </c>
      <c r="E10" s="17">
        <v>104.1</v>
      </c>
      <c r="F10" s="17">
        <v>89.8</v>
      </c>
      <c r="G10" s="17">
        <v>97.9</v>
      </c>
      <c r="H10" s="17">
        <v>103.1</v>
      </c>
      <c r="I10" s="17">
        <v>91.1</v>
      </c>
      <c r="J10" s="17">
        <v>94.7</v>
      </c>
      <c r="K10" s="17">
        <v>101.7</v>
      </c>
      <c r="L10" s="17">
        <v>97.9</v>
      </c>
      <c r="M10" s="17">
        <v>101.6</v>
      </c>
      <c r="N10" s="17">
        <v>101.6</v>
      </c>
      <c r="O10" s="17">
        <v>97.6</v>
      </c>
      <c r="P10" s="17">
        <v>100.8</v>
      </c>
      <c r="Q10" s="17">
        <v>101.2</v>
      </c>
    </row>
    <row r="11" spans="1:17" s="10" customFormat="1" ht="27">
      <c r="A11" s="26"/>
      <c r="B11" s="16" t="s">
        <v>97</v>
      </c>
      <c r="C11" s="19">
        <f>INDEX('消费者信心指数   '!A$3:D$13,3,3)</f>
        <v>86.3</v>
      </c>
      <c r="D11" s="1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17">
      <c r="A12" s="24">
        <v>39873</v>
      </c>
      <c r="B12" s="17" t="s">
        <v>1</v>
      </c>
      <c r="C12" s="17">
        <v>98.8</v>
      </c>
      <c r="D12" s="17">
        <v>99.3</v>
      </c>
      <c r="E12" s="17">
        <v>105.5</v>
      </c>
      <c r="F12" s="17">
        <v>89.7</v>
      </c>
      <c r="G12" s="17">
        <v>102.1</v>
      </c>
      <c r="H12" s="17">
        <v>106.4</v>
      </c>
      <c r="I12" s="17">
        <v>105.9</v>
      </c>
      <c r="J12" s="17">
        <v>98.8</v>
      </c>
      <c r="K12" s="17">
        <v>101.8</v>
      </c>
      <c r="L12" s="17">
        <v>97.7</v>
      </c>
      <c r="M12" s="17">
        <v>101.5</v>
      </c>
      <c r="N12" s="17">
        <v>101</v>
      </c>
      <c r="O12" s="17">
        <v>97.5</v>
      </c>
      <c r="P12" s="17">
        <v>99.3</v>
      </c>
      <c r="Q12" s="17">
        <v>96.5</v>
      </c>
    </row>
    <row r="13" spans="1:17">
      <c r="A13" s="25"/>
      <c r="B13" s="17" t="s">
        <v>2</v>
      </c>
      <c r="C13" s="17">
        <v>98.6</v>
      </c>
      <c r="D13" s="17">
        <v>99.8</v>
      </c>
      <c r="E13" s="17">
        <v>105.5</v>
      </c>
      <c r="F13" s="17">
        <v>90.3</v>
      </c>
      <c r="G13" s="17">
        <v>102.2</v>
      </c>
      <c r="H13" s="17">
        <v>106.4</v>
      </c>
      <c r="I13" s="17">
        <v>105.4</v>
      </c>
      <c r="J13" s="17">
        <v>99.5</v>
      </c>
      <c r="K13" s="17">
        <v>102</v>
      </c>
      <c r="L13" s="17">
        <v>97.4</v>
      </c>
      <c r="M13" s="17">
        <v>101.7</v>
      </c>
      <c r="N13" s="17">
        <v>100.9</v>
      </c>
      <c r="O13" s="17">
        <v>97.2</v>
      </c>
      <c r="P13" s="17">
        <v>98.6</v>
      </c>
      <c r="Q13" s="17">
        <v>94.8</v>
      </c>
    </row>
    <row r="14" spans="1:17">
      <c r="A14" s="25"/>
      <c r="B14" s="17" t="s">
        <v>3</v>
      </c>
      <c r="C14" s="17">
        <v>99.3</v>
      </c>
      <c r="D14" s="17">
        <v>98.2</v>
      </c>
      <c r="E14" s="17">
        <v>105.6</v>
      </c>
      <c r="F14" s="17">
        <v>88.4</v>
      </c>
      <c r="G14" s="17">
        <v>101.8</v>
      </c>
      <c r="H14" s="17">
        <v>106.5</v>
      </c>
      <c r="I14" s="17">
        <v>107.6</v>
      </c>
      <c r="J14" s="17">
        <v>96.7</v>
      </c>
      <c r="K14" s="17">
        <v>101.5</v>
      </c>
      <c r="L14" s="17">
        <v>98.3</v>
      </c>
      <c r="M14" s="17">
        <v>100.9</v>
      </c>
      <c r="N14" s="17">
        <v>101.3</v>
      </c>
      <c r="O14" s="17">
        <v>98.2</v>
      </c>
      <c r="P14" s="17">
        <v>100.8</v>
      </c>
      <c r="Q14" s="17">
        <v>100.1</v>
      </c>
    </row>
    <row r="15" spans="1:17" s="10" customFormat="1" ht="27">
      <c r="A15" s="26"/>
      <c r="B15" s="16" t="s">
        <v>97</v>
      </c>
      <c r="C15" s="19">
        <f>INDEX('消费者信心指数   '!A$3:D$13,4,3)</f>
        <v>86.1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17">
      <c r="A16" s="24">
        <v>39904</v>
      </c>
      <c r="B16" s="17" t="s">
        <v>1</v>
      </c>
      <c r="C16" s="17">
        <v>98.5</v>
      </c>
      <c r="D16" s="17">
        <v>98.7</v>
      </c>
      <c r="E16" s="17">
        <v>105.5</v>
      </c>
      <c r="F16" s="17">
        <v>86.5</v>
      </c>
      <c r="G16" s="17">
        <v>105.1</v>
      </c>
      <c r="H16" s="17">
        <v>103.4</v>
      </c>
      <c r="I16" s="17">
        <v>110.9</v>
      </c>
      <c r="J16" s="17">
        <v>100.4</v>
      </c>
      <c r="K16" s="17">
        <v>101.6</v>
      </c>
      <c r="L16" s="17">
        <v>97.7</v>
      </c>
      <c r="M16" s="17">
        <v>100.9</v>
      </c>
      <c r="N16" s="17">
        <v>100.9</v>
      </c>
      <c r="O16" s="17">
        <v>97.8</v>
      </c>
      <c r="P16" s="17">
        <v>99</v>
      </c>
      <c r="Q16" s="17">
        <v>96</v>
      </c>
    </row>
    <row r="17" spans="1:17">
      <c r="A17" s="25"/>
      <c r="B17" s="17" t="s">
        <v>2</v>
      </c>
      <c r="C17" s="17">
        <v>98.3</v>
      </c>
      <c r="D17" s="17">
        <v>99.1</v>
      </c>
      <c r="E17" s="17">
        <v>105.5</v>
      </c>
      <c r="F17" s="17">
        <v>87</v>
      </c>
      <c r="G17" s="17">
        <v>105.1</v>
      </c>
      <c r="H17" s="17">
        <v>103.6</v>
      </c>
      <c r="I17" s="17">
        <v>109.9</v>
      </c>
      <c r="J17" s="17">
        <v>100.3</v>
      </c>
      <c r="K17" s="17">
        <v>101.8</v>
      </c>
      <c r="L17" s="17">
        <v>97.5</v>
      </c>
      <c r="M17" s="17">
        <v>101.1</v>
      </c>
      <c r="N17" s="17">
        <v>100.8</v>
      </c>
      <c r="O17" s="17">
        <v>97.5</v>
      </c>
      <c r="P17" s="17">
        <v>98.3</v>
      </c>
      <c r="Q17" s="17">
        <v>94.5</v>
      </c>
    </row>
    <row r="18" spans="1:17">
      <c r="A18" s="25"/>
      <c r="B18" s="17" t="s">
        <v>3</v>
      </c>
      <c r="C18" s="17">
        <v>99</v>
      </c>
      <c r="D18" s="17">
        <v>97.7</v>
      </c>
      <c r="E18" s="17">
        <v>105.5</v>
      </c>
      <c r="F18" s="17">
        <v>85.3</v>
      </c>
      <c r="G18" s="17">
        <v>105</v>
      </c>
      <c r="H18" s="17">
        <v>103</v>
      </c>
      <c r="I18" s="17">
        <v>113.9</v>
      </c>
      <c r="J18" s="17">
        <v>100.9</v>
      </c>
      <c r="K18" s="17">
        <v>101.4</v>
      </c>
      <c r="L18" s="17">
        <v>98.3</v>
      </c>
      <c r="M18" s="17">
        <v>100.4</v>
      </c>
      <c r="N18" s="17">
        <v>101.1</v>
      </c>
      <c r="O18" s="17">
        <v>98.6</v>
      </c>
      <c r="P18" s="17">
        <v>100.9</v>
      </c>
      <c r="Q18" s="17">
        <v>99.2</v>
      </c>
    </row>
    <row r="19" spans="1:17" s="10" customFormat="1" ht="27">
      <c r="A19" s="26"/>
      <c r="B19" s="16" t="s">
        <v>97</v>
      </c>
      <c r="C19" s="19">
        <f>INDEX('消费者信心指数   '!A$3:D$13,5,3)</f>
        <v>85.6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>
      <c r="A20" s="24">
        <v>39934</v>
      </c>
      <c r="B20" s="17" t="s">
        <v>1</v>
      </c>
      <c r="C20" s="17">
        <v>98.6</v>
      </c>
      <c r="D20" s="17">
        <v>99.4</v>
      </c>
      <c r="E20" s="17">
        <v>105</v>
      </c>
      <c r="F20" s="17">
        <v>84.5</v>
      </c>
      <c r="G20" s="17">
        <v>103.2</v>
      </c>
      <c r="H20" s="17">
        <v>100.9</v>
      </c>
      <c r="I20" s="17">
        <v>122.2</v>
      </c>
      <c r="J20" s="17">
        <v>113.6</v>
      </c>
      <c r="K20" s="17">
        <v>101.4</v>
      </c>
      <c r="L20" s="17">
        <v>97.7</v>
      </c>
      <c r="M20" s="17">
        <v>100.5</v>
      </c>
      <c r="N20" s="17">
        <v>100.9</v>
      </c>
      <c r="O20" s="17">
        <v>97.7</v>
      </c>
      <c r="P20" s="17">
        <v>99.2</v>
      </c>
      <c r="Q20" s="17">
        <v>95.2</v>
      </c>
    </row>
    <row r="21" spans="1:17">
      <c r="A21" s="25"/>
      <c r="B21" s="17" t="s">
        <v>2</v>
      </c>
      <c r="C21" s="17">
        <v>98.5</v>
      </c>
      <c r="D21" s="17">
        <v>99.8</v>
      </c>
      <c r="E21" s="17">
        <v>105.2</v>
      </c>
      <c r="F21" s="17">
        <v>85.2</v>
      </c>
      <c r="G21" s="17">
        <v>103</v>
      </c>
      <c r="H21" s="17">
        <v>101.2</v>
      </c>
      <c r="I21" s="17">
        <v>121.4</v>
      </c>
      <c r="J21" s="17">
        <v>113.3</v>
      </c>
      <c r="K21" s="17">
        <v>101.6</v>
      </c>
      <c r="L21" s="17">
        <v>97.5</v>
      </c>
      <c r="M21" s="17">
        <v>100.7</v>
      </c>
      <c r="N21" s="17">
        <v>100.8</v>
      </c>
      <c r="O21" s="17">
        <v>97.4</v>
      </c>
      <c r="P21" s="17">
        <v>98.6</v>
      </c>
      <c r="Q21" s="17">
        <v>93.9</v>
      </c>
    </row>
    <row r="22" spans="1:17">
      <c r="A22" s="25"/>
      <c r="B22" s="17" t="s">
        <v>3</v>
      </c>
      <c r="C22" s="17">
        <v>99</v>
      </c>
      <c r="D22" s="17">
        <v>98.1</v>
      </c>
      <c r="E22" s="17">
        <v>104.7</v>
      </c>
      <c r="F22" s="17">
        <v>83.2</v>
      </c>
      <c r="G22" s="17">
        <v>103.6</v>
      </c>
      <c r="H22" s="17">
        <v>99.8</v>
      </c>
      <c r="I22" s="17">
        <v>124.7</v>
      </c>
      <c r="J22" s="17">
        <v>114.3</v>
      </c>
      <c r="K22" s="17">
        <v>101.2</v>
      </c>
      <c r="L22" s="17">
        <v>98.4</v>
      </c>
      <c r="M22" s="17">
        <v>100.1</v>
      </c>
      <c r="N22" s="17">
        <v>101.1</v>
      </c>
      <c r="O22" s="17">
        <v>98.5</v>
      </c>
      <c r="P22" s="17">
        <v>100.9</v>
      </c>
      <c r="Q22" s="17">
        <v>98.1</v>
      </c>
    </row>
    <row r="23" spans="1:17" s="10" customFormat="1" ht="27">
      <c r="A23" s="26"/>
      <c r="B23" s="16" t="s">
        <v>97</v>
      </c>
      <c r="C23" s="19">
        <f>INDEX('消费者信心指数   '!A$3:D$13,6,3)</f>
        <v>86.1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>
      <c r="A24" s="24">
        <v>39965</v>
      </c>
      <c r="B24" s="17" t="s">
        <v>1</v>
      </c>
      <c r="C24" s="17">
        <v>98.3</v>
      </c>
      <c r="D24" s="17">
        <v>98.9</v>
      </c>
      <c r="E24" s="17">
        <v>105.1</v>
      </c>
      <c r="F24" s="17">
        <v>84.6</v>
      </c>
      <c r="G24" s="17">
        <v>100.4</v>
      </c>
      <c r="H24" s="17">
        <v>99.2</v>
      </c>
      <c r="I24" s="17">
        <v>117.6</v>
      </c>
      <c r="J24" s="17">
        <v>119.9</v>
      </c>
      <c r="K24" s="17">
        <v>101.2</v>
      </c>
      <c r="L24" s="17">
        <v>97.7</v>
      </c>
      <c r="M24" s="17">
        <v>100.1</v>
      </c>
      <c r="N24" s="17">
        <v>100.9</v>
      </c>
      <c r="O24" s="17">
        <v>97.6</v>
      </c>
      <c r="P24" s="17">
        <v>99.3</v>
      </c>
      <c r="Q24" s="17">
        <v>94.3</v>
      </c>
    </row>
    <row r="25" spans="1:17">
      <c r="A25" s="25"/>
      <c r="B25" s="17" t="s">
        <v>2</v>
      </c>
      <c r="C25" s="17">
        <v>98.2</v>
      </c>
      <c r="D25" s="17">
        <v>99.4</v>
      </c>
      <c r="E25" s="17">
        <v>105.2</v>
      </c>
      <c r="F25" s="17">
        <v>85.1</v>
      </c>
      <c r="G25" s="17">
        <v>100.2</v>
      </c>
      <c r="H25" s="17">
        <v>99.6</v>
      </c>
      <c r="I25" s="17">
        <v>117.3</v>
      </c>
      <c r="J25" s="17">
        <v>119.9</v>
      </c>
      <c r="K25" s="17">
        <v>101.4</v>
      </c>
      <c r="L25" s="17">
        <v>97.4</v>
      </c>
      <c r="M25" s="17">
        <v>100.2</v>
      </c>
      <c r="N25" s="17">
        <v>100.8</v>
      </c>
      <c r="O25" s="17">
        <v>97.4</v>
      </c>
      <c r="P25" s="17">
        <v>98.7</v>
      </c>
      <c r="Q25" s="17">
        <v>93.3</v>
      </c>
    </row>
    <row r="26" spans="1:17">
      <c r="A26" s="25"/>
      <c r="B26" s="17" t="s">
        <v>3</v>
      </c>
      <c r="C26" s="17">
        <v>98.6</v>
      </c>
      <c r="D26" s="17">
        <v>97.7</v>
      </c>
      <c r="E26" s="17">
        <v>104.7</v>
      </c>
      <c r="F26" s="17">
        <v>83.7</v>
      </c>
      <c r="G26" s="17">
        <v>100.7</v>
      </c>
      <c r="H26" s="17">
        <v>98.1</v>
      </c>
      <c r="I26" s="17">
        <v>118.4</v>
      </c>
      <c r="J26" s="17">
        <v>119.6</v>
      </c>
      <c r="K26" s="17">
        <v>101</v>
      </c>
      <c r="L26" s="17">
        <v>98.4</v>
      </c>
      <c r="M26" s="17">
        <v>99.9</v>
      </c>
      <c r="N26" s="17">
        <v>101.2</v>
      </c>
      <c r="O26" s="17">
        <v>98.3</v>
      </c>
      <c r="P26" s="17">
        <v>100.9</v>
      </c>
      <c r="Q26" s="17">
        <v>96.5</v>
      </c>
    </row>
    <row r="27" spans="1:17" s="10" customFormat="1" ht="27">
      <c r="A27" s="26"/>
      <c r="B27" s="16" t="s">
        <v>97</v>
      </c>
      <c r="C27" s="19">
        <f>INDEX('消费者信心指数   '!A$3:D$13,7,3)</f>
        <v>86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>
      <c r="A28" s="24">
        <v>39995</v>
      </c>
      <c r="B28" s="17" t="s">
        <v>1</v>
      </c>
      <c r="C28" s="17">
        <v>98.2</v>
      </c>
      <c r="D28" s="17">
        <v>98.8</v>
      </c>
      <c r="E28" s="17">
        <v>105.1</v>
      </c>
      <c r="F28" s="17">
        <v>86.8</v>
      </c>
      <c r="G28" s="17">
        <v>98.8</v>
      </c>
      <c r="H28" s="17">
        <v>98.2</v>
      </c>
      <c r="I28" s="17">
        <v>110.1</v>
      </c>
      <c r="J28" s="17">
        <v>124.1</v>
      </c>
      <c r="K28" s="17">
        <v>101.2</v>
      </c>
      <c r="L28" s="17">
        <v>97.6</v>
      </c>
      <c r="M28" s="17">
        <v>99.6</v>
      </c>
      <c r="N28" s="17">
        <v>100.7</v>
      </c>
      <c r="O28" s="17">
        <v>97.3</v>
      </c>
      <c r="P28" s="17">
        <v>99.3</v>
      </c>
      <c r="Q28" s="17">
        <v>94.2</v>
      </c>
    </row>
    <row r="29" spans="1:17">
      <c r="A29" s="25"/>
      <c r="B29" s="17" t="s">
        <v>2</v>
      </c>
      <c r="C29" s="17">
        <v>98.1</v>
      </c>
      <c r="D29" s="17">
        <v>99.2</v>
      </c>
      <c r="E29" s="17">
        <v>105.3</v>
      </c>
      <c r="F29" s="17">
        <v>86.9</v>
      </c>
      <c r="G29" s="17">
        <v>98.6</v>
      </c>
      <c r="H29" s="17">
        <v>98.5</v>
      </c>
      <c r="I29" s="17">
        <v>109.2</v>
      </c>
      <c r="J29" s="17">
        <v>124.9</v>
      </c>
      <c r="K29" s="17">
        <v>101.4</v>
      </c>
      <c r="L29" s="17">
        <v>97.4</v>
      </c>
      <c r="M29" s="17">
        <v>99.7</v>
      </c>
      <c r="N29" s="17">
        <v>100.5</v>
      </c>
      <c r="O29" s="17">
        <v>97.1</v>
      </c>
      <c r="P29" s="17">
        <v>98.8</v>
      </c>
      <c r="Q29" s="17">
        <v>93.5</v>
      </c>
    </row>
    <row r="30" spans="1:17">
      <c r="A30" s="25"/>
      <c r="B30" s="17" t="s">
        <v>3</v>
      </c>
      <c r="C30" s="17">
        <v>98.4</v>
      </c>
      <c r="D30" s="17">
        <v>97.9</v>
      </c>
      <c r="E30" s="17">
        <v>104.7</v>
      </c>
      <c r="F30" s="17">
        <v>86.4</v>
      </c>
      <c r="G30" s="17">
        <v>99.4</v>
      </c>
      <c r="H30" s="17">
        <v>97</v>
      </c>
      <c r="I30" s="17">
        <v>113.1</v>
      </c>
      <c r="J30" s="17">
        <v>121.6</v>
      </c>
      <c r="K30" s="17">
        <v>100.9</v>
      </c>
      <c r="L30" s="17">
        <v>98.3</v>
      </c>
      <c r="M30" s="17">
        <v>99.5</v>
      </c>
      <c r="N30" s="17">
        <v>101.1</v>
      </c>
      <c r="O30" s="17">
        <v>97.9</v>
      </c>
      <c r="P30" s="17">
        <v>100.7</v>
      </c>
      <c r="Q30" s="17">
        <v>95.8</v>
      </c>
    </row>
    <row r="31" spans="1:17" s="10" customFormat="1" ht="27">
      <c r="A31" s="26"/>
      <c r="B31" s="16" t="s">
        <v>97</v>
      </c>
      <c r="C31" s="19">
        <f>INDEX('消费者信心指数   '!A$3:D$13,8,3)</f>
        <v>87.1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>
      <c r="A32" s="24">
        <v>40026</v>
      </c>
      <c r="B32" s="17" t="s">
        <v>1</v>
      </c>
      <c r="C32" s="17">
        <v>98.8</v>
      </c>
      <c r="D32" s="17">
        <v>100.5</v>
      </c>
      <c r="E32" s="17">
        <v>105.2</v>
      </c>
      <c r="F32" s="17">
        <v>90.5</v>
      </c>
      <c r="G32" s="17">
        <v>100.9</v>
      </c>
      <c r="H32" s="17">
        <v>98.6</v>
      </c>
      <c r="I32" s="17">
        <v>121.8</v>
      </c>
      <c r="J32" s="17">
        <v>122.1</v>
      </c>
      <c r="K32" s="17">
        <v>101.3</v>
      </c>
      <c r="L32" s="17">
        <v>97.8</v>
      </c>
      <c r="M32" s="17">
        <v>99.3</v>
      </c>
      <c r="N32" s="17">
        <v>100.9</v>
      </c>
      <c r="O32" s="17">
        <v>97.1</v>
      </c>
      <c r="P32" s="17">
        <v>99.1</v>
      </c>
      <c r="Q32" s="17">
        <v>94.6</v>
      </c>
    </row>
    <row r="33" spans="1:17">
      <c r="A33" s="25"/>
      <c r="B33" s="17" t="s">
        <v>2</v>
      </c>
      <c r="C33" s="17">
        <v>98.7</v>
      </c>
      <c r="D33" s="17">
        <v>100.9</v>
      </c>
      <c r="E33" s="17">
        <v>105.3</v>
      </c>
      <c r="F33" s="17">
        <v>90.5</v>
      </c>
      <c r="G33" s="17">
        <v>100.5</v>
      </c>
      <c r="H33" s="17">
        <v>99.1</v>
      </c>
      <c r="I33" s="17">
        <v>122</v>
      </c>
      <c r="J33" s="17">
        <v>123.5</v>
      </c>
      <c r="K33" s="17">
        <v>101.4</v>
      </c>
      <c r="L33" s="17">
        <v>97.6</v>
      </c>
      <c r="M33" s="17">
        <v>99.3</v>
      </c>
      <c r="N33" s="17">
        <v>100.7</v>
      </c>
      <c r="O33" s="17">
        <v>96.9</v>
      </c>
      <c r="P33" s="17">
        <v>98.5</v>
      </c>
      <c r="Q33" s="17">
        <v>94</v>
      </c>
    </row>
    <row r="34" spans="1:17">
      <c r="A34" s="25"/>
      <c r="B34" s="17" t="s">
        <v>3</v>
      </c>
      <c r="C34" s="17">
        <v>99</v>
      </c>
      <c r="D34" s="17">
        <v>99.6</v>
      </c>
      <c r="E34" s="17">
        <v>105</v>
      </c>
      <c r="F34" s="17">
        <v>90.5</v>
      </c>
      <c r="G34" s="17">
        <v>101.6</v>
      </c>
      <c r="H34" s="17">
        <v>97.2</v>
      </c>
      <c r="I34" s="17">
        <v>121.1</v>
      </c>
      <c r="J34" s="17">
        <v>117.7</v>
      </c>
      <c r="K34" s="17">
        <v>101.1</v>
      </c>
      <c r="L34" s="17">
        <v>98.3</v>
      </c>
      <c r="M34" s="17">
        <v>99.3</v>
      </c>
      <c r="N34" s="17">
        <v>101.2</v>
      </c>
      <c r="O34" s="17">
        <v>97.7</v>
      </c>
      <c r="P34" s="17">
        <v>100.7</v>
      </c>
      <c r="Q34" s="17">
        <v>96</v>
      </c>
    </row>
    <row r="35" spans="1:17" s="10" customFormat="1" ht="27">
      <c r="A35" s="26"/>
      <c r="B35" s="16" t="s">
        <v>97</v>
      </c>
      <c r="C35" s="19">
        <f>INDEX('消费者信心指数   '!A$3:D$13,9,3)</f>
        <v>87.3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>
      <c r="A36" s="24">
        <v>40057</v>
      </c>
      <c r="B36" s="17" t="s">
        <v>1</v>
      </c>
      <c r="C36" s="17">
        <v>99.2</v>
      </c>
      <c r="D36" s="17">
        <v>101.5</v>
      </c>
      <c r="E36" s="17">
        <v>105.5</v>
      </c>
      <c r="F36" s="17">
        <v>93.3</v>
      </c>
      <c r="G36" s="17">
        <v>100.2</v>
      </c>
      <c r="H36" s="17">
        <v>98.8</v>
      </c>
      <c r="I36" s="17">
        <v>125.8</v>
      </c>
      <c r="J36" s="17">
        <v>117.2</v>
      </c>
      <c r="K36" s="17">
        <v>101.3</v>
      </c>
      <c r="L36" s="17">
        <v>98.2</v>
      </c>
      <c r="M36" s="17">
        <v>99.1</v>
      </c>
      <c r="N36" s="17">
        <v>101.1</v>
      </c>
      <c r="O36" s="17">
        <v>97.4</v>
      </c>
      <c r="P36" s="17">
        <v>99.1</v>
      </c>
      <c r="Q36" s="17">
        <v>95</v>
      </c>
    </row>
    <row r="37" spans="1:17">
      <c r="A37" s="25"/>
      <c r="B37" s="17" t="s">
        <v>2</v>
      </c>
      <c r="C37" s="17">
        <v>99.1</v>
      </c>
      <c r="D37" s="17">
        <v>101.7</v>
      </c>
      <c r="E37" s="17">
        <v>105.5</v>
      </c>
      <c r="F37" s="17">
        <v>93.2</v>
      </c>
      <c r="G37" s="17">
        <v>99.6</v>
      </c>
      <c r="H37" s="17">
        <v>99.1</v>
      </c>
      <c r="I37" s="17">
        <v>125.9</v>
      </c>
      <c r="J37" s="17">
        <v>117.4</v>
      </c>
      <c r="K37" s="17">
        <v>101.4</v>
      </c>
      <c r="L37" s="17">
        <v>98.1</v>
      </c>
      <c r="M37" s="17">
        <v>99.1</v>
      </c>
      <c r="N37" s="17">
        <v>100.9</v>
      </c>
      <c r="O37" s="17">
        <v>97.1</v>
      </c>
      <c r="P37" s="17">
        <v>98.5</v>
      </c>
      <c r="Q37" s="17">
        <v>94.4</v>
      </c>
    </row>
    <row r="38" spans="1:17">
      <c r="A38" s="25"/>
      <c r="B38" s="17" t="s">
        <v>3</v>
      </c>
      <c r="C38" s="17">
        <v>99.4</v>
      </c>
      <c r="D38" s="17">
        <v>101</v>
      </c>
      <c r="E38" s="17">
        <v>105.5</v>
      </c>
      <c r="F38" s="17">
        <v>93.3</v>
      </c>
      <c r="G38" s="17">
        <v>101.4</v>
      </c>
      <c r="H38" s="17">
        <v>98.1</v>
      </c>
      <c r="I38" s="17">
        <v>125.5</v>
      </c>
      <c r="J38" s="17">
        <v>116.5</v>
      </c>
      <c r="K38" s="17">
        <v>101.1</v>
      </c>
      <c r="L38" s="17">
        <v>98.4</v>
      </c>
      <c r="M38" s="17">
        <v>99</v>
      </c>
      <c r="N38" s="17">
        <v>101.4</v>
      </c>
      <c r="O38" s="17">
        <v>97.9</v>
      </c>
      <c r="P38" s="17">
        <v>100.2</v>
      </c>
      <c r="Q38" s="17">
        <v>96.2</v>
      </c>
    </row>
    <row r="39" spans="1:17" s="10" customFormat="1" ht="26.25" customHeight="1">
      <c r="A39" s="26"/>
      <c r="B39" s="16" t="s">
        <v>97</v>
      </c>
      <c r="C39" s="19">
        <f>INDEX('消费者信心指数   '!A$3:D$13,10,3)</f>
        <v>87.2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>
      <c r="A40" s="24">
        <v>40087</v>
      </c>
      <c r="B40" s="17" t="s">
        <v>1</v>
      </c>
      <c r="C40" s="17">
        <v>99.5</v>
      </c>
      <c r="D40" s="17">
        <v>101.6</v>
      </c>
      <c r="E40" s="17">
        <v>106.2</v>
      </c>
      <c r="F40" s="17">
        <v>96.1</v>
      </c>
      <c r="G40" s="17">
        <v>101.2</v>
      </c>
      <c r="H40" s="17">
        <v>101.4</v>
      </c>
      <c r="I40" s="17">
        <v>114.8</v>
      </c>
      <c r="J40" s="17">
        <v>112.3</v>
      </c>
      <c r="K40" s="17">
        <v>101.3</v>
      </c>
      <c r="L40" s="17">
        <v>98.4</v>
      </c>
      <c r="M40" s="17">
        <v>98.8</v>
      </c>
      <c r="N40" s="17">
        <v>101.2</v>
      </c>
      <c r="O40" s="17">
        <v>97.3</v>
      </c>
      <c r="P40" s="17">
        <v>99.3</v>
      </c>
      <c r="Q40" s="17">
        <v>96.2</v>
      </c>
    </row>
    <row r="41" spans="1:17">
      <c r="A41" s="25"/>
      <c r="B41" s="17" t="s">
        <v>2</v>
      </c>
      <c r="C41" s="17">
        <v>99.3</v>
      </c>
      <c r="D41" s="17">
        <v>101.5</v>
      </c>
      <c r="E41" s="17">
        <v>106.1</v>
      </c>
      <c r="F41" s="17">
        <v>95.8</v>
      </c>
      <c r="G41" s="17">
        <v>100.7</v>
      </c>
      <c r="H41" s="17">
        <v>101.7</v>
      </c>
      <c r="I41" s="17">
        <v>114.4</v>
      </c>
      <c r="J41" s="17">
        <v>111.8</v>
      </c>
      <c r="K41" s="17">
        <v>101.4</v>
      </c>
      <c r="L41" s="17">
        <v>98.3</v>
      </c>
      <c r="M41" s="17">
        <v>98.7</v>
      </c>
      <c r="N41" s="17">
        <v>101.1</v>
      </c>
      <c r="O41" s="17">
        <v>97.1</v>
      </c>
      <c r="P41" s="17">
        <v>98.7</v>
      </c>
      <c r="Q41" s="17">
        <v>95.7</v>
      </c>
    </row>
    <row r="42" spans="1:17">
      <c r="A42" s="25"/>
      <c r="B42" s="17" t="s">
        <v>3</v>
      </c>
      <c r="C42" s="17">
        <v>99.9</v>
      </c>
      <c r="D42" s="17">
        <v>101.7</v>
      </c>
      <c r="E42" s="17">
        <v>106.3</v>
      </c>
      <c r="F42" s="17">
        <v>96.7</v>
      </c>
      <c r="G42" s="17">
        <v>102.2</v>
      </c>
      <c r="H42" s="17">
        <v>100.6</v>
      </c>
      <c r="I42" s="17">
        <v>116.1</v>
      </c>
      <c r="J42" s="17">
        <v>113.4</v>
      </c>
      <c r="K42" s="17">
        <v>101.1</v>
      </c>
      <c r="L42" s="17">
        <v>98.6</v>
      </c>
      <c r="M42" s="17">
        <v>98.9</v>
      </c>
      <c r="N42" s="17">
        <v>101.5</v>
      </c>
      <c r="O42" s="17">
        <v>97.8</v>
      </c>
      <c r="P42" s="17">
        <v>100.2</v>
      </c>
      <c r="Q42" s="17">
        <v>97.1</v>
      </c>
    </row>
    <row r="43" spans="1:17" s="10" customFormat="1" ht="27">
      <c r="A43" s="26"/>
      <c r="B43" s="16" t="s">
        <v>97</v>
      </c>
      <c r="C43" s="19">
        <f>INDEX('消费者信心指数   '!A$3:D$13,11,3)</f>
        <v>87.5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>
      <c r="A44" s="23">
        <v>40118</v>
      </c>
      <c r="B44" s="17" t="s">
        <v>1</v>
      </c>
      <c r="C44" s="17">
        <v>100.6</v>
      </c>
      <c r="D44" s="17">
        <v>103.2</v>
      </c>
      <c r="E44" s="17">
        <v>107</v>
      </c>
      <c r="F44" s="17">
        <v>98.3</v>
      </c>
      <c r="G44" s="17">
        <v>102.9</v>
      </c>
      <c r="H44" s="17">
        <v>103.6</v>
      </c>
      <c r="I44" s="17">
        <v>123.9</v>
      </c>
      <c r="J44" s="17">
        <v>106.1</v>
      </c>
      <c r="K44" s="17">
        <v>101.3</v>
      </c>
      <c r="L44" s="17">
        <v>98.8</v>
      </c>
      <c r="M44" s="17">
        <v>98.9</v>
      </c>
      <c r="N44" s="17">
        <v>101.6</v>
      </c>
      <c r="O44" s="17">
        <v>97.8</v>
      </c>
      <c r="P44" s="17">
        <v>99.4</v>
      </c>
      <c r="Q44" s="17">
        <v>98.8</v>
      </c>
    </row>
    <row r="45" spans="1:17">
      <c r="A45" s="23"/>
      <c r="B45" s="17" t="s">
        <v>2</v>
      </c>
      <c r="C45" s="17">
        <v>100.4</v>
      </c>
      <c r="D45" s="17">
        <v>103</v>
      </c>
      <c r="E45" s="17">
        <v>107</v>
      </c>
      <c r="F45" s="17">
        <v>97.9</v>
      </c>
      <c r="G45" s="17">
        <v>102.6</v>
      </c>
      <c r="H45" s="17">
        <v>103.7</v>
      </c>
      <c r="I45" s="17">
        <v>123.3</v>
      </c>
      <c r="J45" s="17">
        <v>104.6</v>
      </c>
      <c r="K45" s="17">
        <v>101.4</v>
      </c>
      <c r="L45" s="17">
        <v>98.8</v>
      </c>
      <c r="M45" s="17">
        <v>98.9</v>
      </c>
      <c r="N45" s="17">
        <v>101.5</v>
      </c>
      <c r="O45" s="17">
        <v>97.7</v>
      </c>
      <c r="P45" s="17">
        <v>98.9</v>
      </c>
      <c r="Q45" s="17">
        <v>98.6</v>
      </c>
    </row>
    <row r="46" spans="1:17">
      <c r="A46" s="23"/>
      <c r="B46" s="17" t="s">
        <v>3</v>
      </c>
      <c r="C46" s="17">
        <v>100.9</v>
      </c>
      <c r="D46" s="17">
        <v>103.7</v>
      </c>
      <c r="E46" s="17">
        <v>107.1</v>
      </c>
      <c r="F46" s="17">
        <v>99.3</v>
      </c>
      <c r="G46" s="17">
        <v>103.5</v>
      </c>
      <c r="H46" s="17">
        <v>103.1</v>
      </c>
      <c r="I46" s="17">
        <v>125.6</v>
      </c>
      <c r="J46" s="17">
        <v>110.7</v>
      </c>
      <c r="K46" s="17">
        <v>101.1</v>
      </c>
      <c r="L46" s="17">
        <v>98.8</v>
      </c>
      <c r="M46" s="17">
        <v>99</v>
      </c>
      <c r="N46" s="17">
        <v>101.9</v>
      </c>
      <c r="O46" s="17">
        <v>98.1</v>
      </c>
      <c r="P46" s="17">
        <v>100.2</v>
      </c>
      <c r="Q46" s="17">
        <v>99.1</v>
      </c>
    </row>
    <row r="47" spans="1:1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>
      <c r="A48" s="10" t="s">
        <v>58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28">
      <c r="A49" s="10"/>
      <c r="B49" s="10"/>
      <c r="C49" s="10"/>
      <c r="D49" s="10"/>
      <c r="E49" s="10"/>
      <c r="F49" s="10"/>
      <c r="G49" s="10"/>
      <c r="H49" s="10"/>
      <c r="L49" s="10"/>
      <c r="M49" s="10"/>
      <c r="N49" s="10"/>
      <c r="O49" s="10"/>
      <c r="P49" s="10"/>
      <c r="Q49" s="10"/>
    </row>
    <row r="50" spans="1:28">
      <c r="G50" s="10"/>
      <c r="H50" s="10"/>
      <c r="I50" s="10"/>
      <c r="J50" s="10"/>
      <c r="K50" s="10"/>
    </row>
    <row r="51" spans="1:28">
      <c r="A51" s="15"/>
      <c r="B51" s="10" t="s">
        <v>1</v>
      </c>
      <c r="C51" s="10" t="s">
        <v>2</v>
      </c>
      <c r="D51" s="10" t="s">
        <v>3</v>
      </c>
      <c r="E51" s="10"/>
      <c r="F51" s="10"/>
      <c r="G51" s="10"/>
      <c r="N51" s="10"/>
      <c r="O51" s="10"/>
      <c r="P51" s="10"/>
      <c r="Z51" s="10"/>
      <c r="AA51" s="10"/>
      <c r="AB51" s="10"/>
    </row>
    <row r="52" spans="1:28">
      <c r="A52" s="15">
        <v>39814</v>
      </c>
      <c r="B52" s="10">
        <v>100.7</v>
      </c>
      <c r="C52" s="10">
        <v>101.5</v>
      </c>
      <c r="D52" s="10">
        <v>101</v>
      </c>
      <c r="E52" s="10"/>
      <c r="F52" s="10"/>
      <c r="G52" s="10"/>
      <c r="N52" s="10"/>
      <c r="O52" s="10"/>
      <c r="P52" s="10"/>
      <c r="Z52" s="10"/>
      <c r="AA52" s="10"/>
      <c r="AB52" s="10"/>
    </row>
    <row r="53" spans="1:28">
      <c r="A53" s="15">
        <v>39845</v>
      </c>
      <c r="B53" s="10">
        <v>98.4</v>
      </c>
      <c r="C53" s="10">
        <v>98.1</v>
      </c>
      <c r="D53" s="10">
        <v>99.2</v>
      </c>
      <c r="G53" s="13"/>
      <c r="H53" s="14"/>
      <c r="I53" s="14"/>
      <c r="J53" s="14"/>
      <c r="K53" s="14"/>
    </row>
    <row r="54" spans="1:28">
      <c r="A54" s="15">
        <v>39873</v>
      </c>
      <c r="B54" s="10">
        <v>98.8</v>
      </c>
      <c r="C54" s="10">
        <v>98.6</v>
      </c>
      <c r="D54" s="10">
        <v>99.3</v>
      </c>
      <c r="G54" s="13"/>
      <c r="H54" s="14"/>
      <c r="I54" s="14"/>
      <c r="J54" s="14"/>
      <c r="K54" s="14"/>
    </row>
    <row r="55" spans="1:28">
      <c r="A55" s="15">
        <v>39904</v>
      </c>
      <c r="B55" s="10">
        <v>98.5</v>
      </c>
      <c r="C55" s="10">
        <v>98.3</v>
      </c>
      <c r="D55" s="10">
        <v>99</v>
      </c>
      <c r="G55" s="13"/>
      <c r="H55" s="14"/>
      <c r="I55" s="14"/>
      <c r="J55" s="14"/>
      <c r="K55" s="14"/>
    </row>
    <row r="56" spans="1:28">
      <c r="A56" s="15">
        <v>39934</v>
      </c>
      <c r="B56" s="10">
        <v>98.6</v>
      </c>
      <c r="C56" s="10">
        <v>98.5</v>
      </c>
      <c r="D56" s="10">
        <v>99</v>
      </c>
      <c r="G56" s="13"/>
      <c r="H56" s="14"/>
      <c r="I56" s="14"/>
      <c r="J56" s="14"/>
      <c r="K56" s="14"/>
    </row>
    <row r="57" spans="1:28">
      <c r="A57" s="15">
        <v>39965</v>
      </c>
      <c r="B57" s="10">
        <v>98.3</v>
      </c>
      <c r="C57" s="10">
        <v>98.2</v>
      </c>
      <c r="D57" s="10">
        <v>98.6</v>
      </c>
      <c r="G57" s="2"/>
      <c r="H57" s="14"/>
      <c r="I57" s="14"/>
      <c r="J57" s="14"/>
      <c r="K57" s="14"/>
    </row>
    <row r="58" spans="1:28">
      <c r="A58" s="15">
        <v>39995</v>
      </c>
      <c r="B58" s="10">
        <v>98.2</v>
      </c>
      <c r="C58" s="10">
        <v>98.1</v>
      </c>
      <c r="D58" s="10">
        <v>98.4</v>
      </c>
    </row>
    <row r="59" spans="1:28">
      <c r="A59" s="15">
        <v>40026</v>
      </c>
      <c r="B59" s="10">
        <v>98.8</v>
      </c>
      <c r="C59" s="10">
        <v>98.7</v>
      </c>
      <c r="D59" s="10">
        <v>99</v>
      </c>
    </row>
    <row r="60" spans="1:28">
      <c r="A60" s="15">
        <v>40057</v>
      </c>
      <c r="B60" s="10">
        <v>99.2</v>
      </c>
      <c r="C60" s="10">
        <v>99.1</v>
      </c>
      <c r="D60" s="10">
        <v>99.4</v>
      </c>
    </row>
    <row r="61" spans="1:28">
      <c r="A61" s="15">
        <v>40087</v>
      </c>
      <c r="B61" s="10">
        <v>99.5</v>
      </c>
      <c r="C61" s="10">
        <v>99.3</v>
      </c>
      <c r="D61" s="10">
        <v>99.9</v>
      </c>
    </row>
    <row r="62" spans="1:28">
      <c r="A62" s="15">
        <v>40118</v>
      </c>
      <c r="B62" s="10">
        <v>100.9</v>
      </c>
      <c r="C62" s="10">
        <v>100.9</v>
      </c>
      <c r="D62" s="10">
        <v>100.9</v>
      </c>
    </row>
    <row r="63" spans="1:28">
      <c r="A63" s="15"/>
    </row>
    <row r="64" spans="1:28">
      <c r="A64" s="15"/>
    </row>
    <row r="65" spans="1:1">
      <c r="A65" s="22"/>
    </row>
    <row r="66" spans="1:1">
      <c r="A66" s="22"/>
    </row>
  </sheetData>
  <autoFilter ref="B3:B46"/>
  <mergeCells count="13">
    <mergeCell ref="A1:Q2"/>
    <mergeCell ref="A65:A66"/>
    <mergeCell ref="A44:A46"/>
    <mergeCell ref="A24:A27"/>
    <mergeCell ref="A28:A31"/>
    <mergeCell ref="A32:A35"/>
    <mergeCell ref="A36:A39"/>
    <mergeCell ref="A40:A43"/>
    <mergeCell ref="A4:A7"/>
    <mergeCell ref="A8:A11"/>
    <mergeCell ref="A12:A15"/>
    <mergeCell ref="A16:A19"/>
    <mergeCell ref="A20:A23"/>
  </mergeCells>
  <phoneticPr fontId="1" type="noConversion"/>
  <conditionalFormatting sqref="N52:P52 Z52:AB52 B52:G52 B53:D62 C4:Q46">
    <cfRule type="cellIs" dxfId="13" priority="15" operator="greaterThan">
      <formula>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8"/>
  <sheetViews>
    <sheetView tabSelected="1" topLeftCell="A24" workbookViewId="0">
      <selection activeCell="Q38" sqref="A1:Q38"/>
    </sheetView>
  </sheetViews>
  <sheetFormatPr defaultRowHeight="13.5"/>
  <cols>
    <col min="1" max="10" width="10.5" style="10" customWidth="1"/>
    <col min="11" max="12" width="11.625" style="10" customWidth="1"/>
    <col min="13" max="14" width="8.5" style="10" customWidth="1"/>
    <col min="15" max="16" width="7.5" style="10" customWidth="1"/>
  </cols>
  <sheetData>
    <row r="1" spans="1:17" ht="14.25">
      <c r="A1" s="28" t="s">
        <v>51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  <c r="O1" s="30"/>
      <c r="P1" s="30"/>
      <c r="Q1" s="30"/>
    </row>
    <row r="2" spans="1:17" ht="42.75">
      <c r="A2" s="31" t="s">
        <v>100</v>
      </c>
      <c r="B2" s="32" t="s">
        <v>85</v>
      </c>
      <c r="C2" s="32" t="s">
        <v>86</v>
      </c>
      <c r="D2" s="32" t="s">
        <v>87</v>
      </c>
      <c r="E2" s="32" t="s">
        <v>88</v>
      </c>
      <c r="F2" s="32" t="s">
        <v>89</v>
      </c>
      <c r="G2" s="32" t="s">
        <v>90</v>
      </c>
      <c r="H2" s="32" t="s">
        <v>91</v>
      </c>
      <c r="I2" s="32" t="s">
        <v>95</v>
      </c>
      <c r="J2" s="32" t="s">
        <v>94</v>
      </c>
      <c r="K2" s="32" t="s">
        <v>93</v>
      </c>
      <c r="L2" s="32" t="s">
        <v>92</v>
      </c>
      <c r="M2" s="31" t="s">
        <v>81</v>
      </c>
      <c r="N2" s="30" t="s">
        <v>82</v>
      </c>
      <c r="O2" s="30" t="s">
        <v>84</v>
      </c>
      <c r="P2" s="33" t="s">
        <v>96</v>
      </c>
      <c r="Q2" s="30"/>
    </row>
    <row r="3" spans="1:17" ht="14.25">
      <c r="A3" s="30" t="s">
        <v>19</v>
      </c>
      <c r="B3" s="34">
        <f>居民消费价格分类指数!C4</f>
        <v>100.7</v>
      </c>
      <c r="C3" s="34">
        <f>居民消费价格分类指数!C8</f>
        <v>98.4</v>
      </c>
      <c r="D3" s="34">
        <f>居民消费价格分类指数!C12</f>
        <v>98.8</v>
      </c>
      <c r="E3" s="34">
        <f>居民消费价格分类指数!C16</f>
        <v>98.5</v>
      </c>
      <c r="F3" s="34">
        <f>居民消费价格分类指数!C20</f>
        <v>98.6</v>
      </c>
      <c r="G3" s="34">
        <f>居民消费价格分类指数!C24</f>
        <v>98.3</v>
      </c>
      <c r="H3" s="34">
        <f>居民消费价格分类指数!C28</f>
        <v>98.2</v>
      </c>
      <c r="I3" s="34">
        <f>居民消费价格分类指数!C32</f>
        <v>98.8</v>
      </c>
      <c r="J3" s="34">
        <f>居民消费价格分类指数!C36</f>
        <v>99.2</v>
      </c>
      <c r="K3" s="34">
        <f>居民消费价格分类指数!C40</f>
        <v>99.5</v>
      </c>
      <c r="L3" s="34">
        <f>居民消费价格分类指数!C44</f>
        <v>100.6</v>
      </c>
      <c r="M3" s="34">
        <f>AVERAGE(B3:L3)</f>
        <v>99.054545454545448</v>
      </c>
      <c r="N3" s="34">
        <f>MAX(B3:L3)</f>
        <v>100.7</v>
      </c>
      <c r="O3" s="30">
        <f>MIN(B3:L3)</f>
        <v>98.2</v>
      </c>
      <c r="P3" s="33">
        <v>0</v>
      </c>
      <c r="Q3" s="30"/>
    </row>
    <row r="4" spans="1:17" ht="14.25">
      <c r="A4" s="30" t="s">
        <v>48</v>
      </c>
      <c r="B4" s="34">
        <v>104.6</v>
      </c>
      <c r="C4" s="34">
        <v>101.3</v>
      </c>
      <c r="D4" s="34">
        <v>102.6</v>
      </c>
      <c r="E4" s="34">
        <v>102.4</v>
      </c>
      <c r="F4" s="34">
        <v>102.8</v>
      </c>
      <c r="G4" s="34">
        <v>102.7</v>
      </c>
      <c r="H4" s="34">
        <v>102.5</v>
      </c>
      <c r="I4" s="34">
        <v>102.3</v>
      </c>
      <c r="J4" s="34">
        <v>102.4</v>
      </c>
      <c r="K4" s="34">
        <v>102.2</v>
      </c>
      <c r="L4" s="34">
        <v>102.7</v>
      </c>
      <c r="M4" s="34">
        <v>102.59090909090909</v>
      </c>
      <c r="N4" s="34">
        <v>104.6</v>
      </c>
      <c r="O4" s="30">
        <v>101.3</v>
      </c>
      <c r="P4" s="30">
        <v>1</v>
      </c>
      <c r="Q4" s="30"/>
    </row>
    <row r="5" spans="1:17" ht="14.25">
      <c r="A5" s="30" t="s">
        <v>45</v>
      </c>
      <c r="B5" s="34">
        <v>100.5</v>
      </c>
      <c r="C5" s="34">
        <v>100.6</v>
      </c>
      <c r="D5" s="34">
        <v>100.7</v>
      </c>
      <c r="E5" s="34">
        <v>100.6</v>
      </c>
      <c r="F5" s="34">
        <v>100.9</v>
      </c>
      <c r="G5" s="34">
        <v>100.6</v>
      </c>
      <c r="H5" s="34">
        <v>100.6</v>
      </c>
      <c r="I5" s="34">
        <v>100.9</v>
      </c>
      <c r="J5" s="34">
        <v>101.4</v>
      </c>
      <c r="K5" s="34">
        <v>102.7</v>
      </c>
      <c r="L5" s="34">
        <v>103.3</v>
      </c>
      <c r="M5" s="34">
        <f>AVERAGE(B5:L5)</f>
        <v>101.16363636363636</v>
      </c>
      <c r="N5" s="34">
        <f>MAX(B5:L5)</f>
        <v>103.3</v>
      </c>
      <c r="O5" s="30">
        <f>MIN(B5:L5)</f>
        <v>100.5</v>
      </c>
      <c r="P5" s="30">
        <f>RANK(M5,M$4:M$26)</f>
        <v>2</v>
      </c>
      <c r="Q5" s="30"/>
    </row>
    <row r="6" spans="1:17" ht="14.25">
      <c r="A6" s="30" t="s">
        <v>47</v>
      </c>
      <c r="B6" s="34">
        <v>103.3</v>
      </c>
      <c r="C6" s="34">
        <v>100.9</v>
      </c>
      <c r="D6" s="34">
        <v>101.5</v>
      </c>
      <c r="E6" s="34">
        <v>100.8</v>
      </c>
      <c r="F6" s="34">
        <v>101.9</v>
      </c>
      <c r="G6" s="34">
        <v>101.7</v>
      </c>
      <c r="H6" s="34">
        <v>100.4</v>
      </c>
      <c r="I6" s="34">
        <v>100.6</v>
      </c>
      <c r="J6" s="34">
        <v>100.2</v>
      </c>
      <c r="K6" s="34">
        <v>100.4</v>
      </c>
      <c r="L6" s="34">
        <v>100.8</v>
      </c>
      <c r="M6" s="34">
        <f>AVERAGE(B6:L6)</f>
        <v>101.13636363636364</v>
      </c>
      <c r="N6" s="34">
        <f>MAX(B6:L6)</f>
        <v>103.3</v>
      </c>
      <c r="O6" s="30">
        <f>MIN(B6:L6)</f>
        <v>100.2</v>
      </c>
      <c r="P6" s="30">
        <f>RANK(M6,M$4:M$26)</f>
        <v>3</v>
      </c>
      <c r="Q6" s="30"/>
    </row>
    <row r="7" spans="1:17" ht="14.25">
      <c r="A7" s="30" t="s">
        <v>42</v>
      </c>
      <c r="B7" s="34">
        <v>102.7</v>
      </c>
      <c r="C7" s="34">
        <v>100.6</v>
      </c>
      <c r="D7" s="34">
        <v>100.5</v>
      </c>
      <c r="E7" s="34">
        <v>100.2</v>
      </c>
      <c r="F7" s="34">
        <v>100.4</v>
      </c>
      <c r="G7" s="34">
        <v>100.3</v>
      </c>
      <c r="H7" s="34">
        <v>100.3</v>
      </c>
      <c r="I7" s="34">
        <v>100.7</v>
      </c>
      <c r="J7" s="34">
        <v>100.8</v>
      </c>
      <c r="K7" s="34">
        <v>100.8</v>
      </c>
      <c r="L7" s="34">
        <v>100.9</v>
      </c>
      <c r="M7" s="34">
        <f>AVERAGE(B7:L7)</f>
        <v>100.74545454545454</v>
      </c>
      <c r="N7" s="34">
        <f>MAX(B7:L7)</f>
        <v>102.7</v>
      </c>
      <c r="O7" s="30">
        <f>MIN(B7:L7)</f>
        <v>100.2</v>
      </c>
      <c r="P7" s="30">
        <f>RANK(M7,M$4:M$26)</f>
        <v>4</v>
      </c>
      <c r="Q7" s="30"/>
    </row>
    <row r="8" spans="1:17" ht="14.25">
      <c r="A8" s="30" t="s">
        <v>49</v>
      </c>
      <c r="B8" s="34">
        <v>102.2</v>
      </c>
      <c r="C8" s="34">
        <v>99.8</v>
      </c>
      <c r="D8" s="34">
        <v>101</v>
      </c>
      <c r="E8" s="34">
        <v>100.4</v>
      </c>
      <c r="F8" s="34">
        <v>100.7</v>
      </c>
      <c r="G8" s="34">
        <v>100.4</v>
      </c>
      <c r="H8" s="34">
        <v>100</v>
      </c>
      <c r="I8" s="34">
        <v>100.3</v>
      </c>
      <c r="J8" s="34">
        <v>100.6</v>
      </c>
      <c r="K8" s="34">
        <v>100.5</v>
      </c>
      <c r="L8" s="34">
        <v>101</v>
      </c>
      <c r="M8" s="34">
        <f>AVERAGE(B8:L8)</f>
        <v>100.62727272727274</v>
      </c>
      <c r="N8" s="34">
        <f>MAX(B8:L8)</f>
        <v>102.2</v>
      </c>
      <c r="O8" s="30">
        <f>MIN(B8:L8)</f>
        <v>99.8</v>
      </c>
      <c r="P8" s="30">
        <f>RANK(M8,M$4:M$26)</f>
        <v>5</v>
      </c>
      <c r="Q8" s="30"/>
    </row>
    <row r="9" spans="1:17" ht="14.25">
      <c r="A9" s="30" t="s">
        <v>50</v>
      </c>
      <c r="B9" s="34">
        <v>101.8</v>
      </c>
      <c r="C9" s="34">
        <v>99.4</v>
      </c>
      <c r="D9" s="34">
        <v>100</v>
      </c>
      <c r="E9" s="34">
        <v>99.9</v>
      </c>
      <c r="F9" s="34">
        <v>100.2</v>
      </c>
      <c r="G9" s="34">
        <v>100.4</v>
      </c>
      <c r="H9" s="34">
        <v>100.8</v>
      </c>
      <c r="I9" s="34">
        <v>100.7</v>
      </c>
      <c r="J9" s="34">
        <v>100.4</v>
      </c>
      <c r="K9" s="34">
        <v>100.4</v>
      </c>
      <c r="L9" s="34">
        <v>101.8</v>
      </c>
      <c r="M9" s="34">
        <f>AVERAGE(B9:L9)</f>
        <v>100.52727272727272</v>
      </c>
      <c r="N9" s="34">
        <f>MAX(B9:L9)</f>
        <v>101.8</v>
      </c>
      <c r="O9" s="30">
        <f>MIN(B9:L9)</f>
        <v>99.4</v>
      </c>
      <c r="P9" s="30">
        <f>RANK(M9,M$4:M$26)</f>
        <v>6</v>
      </c>
      <c r="Q9" s="30"/>
    </row>
    <row r="10" spans="1:17" ht="14.25">
      <c r="A10" s="30" t="s">
        <v>46</v>
      </c>
      <c r="B10" s="34">
        <v>101.2</v>
      </c>
      <c r="C10" s="34">
        <v>99.5</v>
      </c>
      <c r="D10" s="34">
        <v>100.2</v>
      </c>
      <c r="E10" s="34">
        <v>99.9</v>
      </c>
      <c r="F10" s="34">
        <v>100.5</v>
      </c>
      <c r="G10" s="34">
        <v>100.3</v>
      </c>
      <c r="H10" s="34">
        <v>100</v>
      </c>
      <c r="I10" s="34">
        <v>99.8</v>
      </c>
      <c r="J10" s="34">
        <v>100.2</v>
      </c>
      <c r="K10" s="34">
        <v>100.1</v>
      </c>
      <c r="L10" s="34">
        <v>101.7</v>
      </c>
      <c r="M10" s="34">
        <v>100.3090909090909</v>
      </c>
      <c r="N10" s="34">
        <v>101.7</v>
      </c>
      <c r="O10" s="30">
        <v>99.5</v>
      </c>
      <c r="P10" s="30">
        <v>7</v>
      </c>
      <c r="Q10" s="30"/>
    </row>
    <row r="11" spans="1:17" ht="14.25">
      <c r="A11" s="30" t="s">
        <v>44</v>
      </c>
      <c r="B11" s="34">
        <v>101.9</v>
      </c>
      <c r="C11" s="34">
        <v>99.7</v>
      </c>
      <c r="D11" s="34">
        <v>98.9</v>
      </c>
      <c r="E11" s="34">
        <v>98.9</v>
      </c>
      <c r="F11" s="34">
        <v>99.2</v>
      </c>
      <c r="G11" s="34">
        <v>100.9</v>
      </c>
      <c r="H11" s="34">
        <v>100.2</v>
      </c>
      <c r="I11" s="34">
        <v>100.3</v>
      </c>
      <c r="J11" s="34">
        <v>100.5</v>
      </c>
      <c r="K11" s="34">
        <v>100.8</v>
      </c>
      <c r="L11" s="34">
        <v>101.3</v>
      </c>
      <c r="M11" s="34">
        <v>100.23636363636363</v>
      </c>
      <c r="N11" s="34">
        <v>101.9</v>
      </c>
      <c r="O11" s="30">
        <v>98.9</v>
      </c>
      <c r="P11" s="30">
        <v>8</v>
      </c>
      <c r="Q11" s="30"/>
    </row>
    <row r="12" spans="1:17" ht="14.25">
      <c r="A12" s="30" t="s">
        <v>27</v>
      </c>
      <c r="B12" s="34">
        <v>100.2</v>
      </c>
      <c r="C12" s="34">
        <v>99.4</v>
      </c>
      <c r="D12" s="34">
        <v>98.2</v>
      </c>
      <c r="E12" s="34">
        <v>98.6</v>
      </c>
      <c r="F12" s="34">
        <v>98.9</v>
      </c>
      <c r="G12" s="34">
        <v>99</v>
      </c>
      <c r="H12" s="34">
        <v>99.2</v>
      </c>
      <c r="I12" s="34">
        <v>99.7</v>
      </c>
      <c r="J12" s="34">
        <v>101.1</v>
      </c>
      <c r="K12" s="34">
        <v>101.4</v>
      </c>
      <c r="L12" s="34">
        <v>102.7</v>
      </c>
      <c r="M12" s="34">
        <f t="shared" ref="M12:M34" si="0">AVERAGE(B12:L12)</f>
        <v>99.854545454545459</v>
      </c>
      <c r="N12" s="34">
        <f t="shared" ref="N12:N34" si="1">MAX(B12:L12)</f>
        <v>102.7</v>
      </c>
      <c r="O12" s="30">
        <f t="shared" ref="O12:O34" si="2">MIN(B12:L12)</f>
        <v>98.2</v>
      </c>
      <c r="P12" s="30">
        <f t="shared" ref="P12:P26" si="3">RANK(M12,M$4:M$26)</f>
        <v>9</v>
      </c>
      <c r="Q12" s="30"/>
    </row>
    <row r="13" spans="1:17" ht="14.25">
      <c r="A13" s="30" t="s">
        <v>34</v>
      </c>
      <c r="B13" s="34">
        <v>101.2</v>
      </c>
      <c r="C13" s="34">
        <v>99.9</v>
      </c>
      <c r="D13" s="34">
        <v>99.8</v>
      </c>
      <c r="E13" s="34">
        <v>99.7</v>
      </c>
      <c r="F13" s="34">
        <v>99.8</v>
      </c>
      <c r="G13" s="34">
        <v>99.3</v>
      </c>
      <c r="H13" s="34">
        <v>99.2</v>
      </c>
      <c r="I13" s="34">
        <v>99.3</v>
      </c>
      <c r="J13" s="34">
        <v>99.6</v>
      </c>
      <c r="K13" s="34">
        <v>99.7</v>
      </c>
      <c r="L13" s="34">
        <v>100.5</v>
      </c>
      <c r="M13" s="34">
        <f t="shared" si="0"/>
        <v>99.818181818181813</v>
      </c>
      <c r="N13" s="34">
        <f t="shared" si="1"/>
        <v>101.2</v>
      </c>
      <c r="O13" s="30">
        <f t="shared" si="2"/>
        <v>99.2</v>
      </c>
      <c r="P13" s="30">
        <f t="shared" si="3"/>
        <v>10</v>
      </c>
      <c r="Q13" s="30"/>
    </row>
    <row r="14" spans="1:17" ht="14.25">
      <c r="A14" s="30" t="s">
        <v>25</v>
      </c>
      <c r="B14" s="34">
        <v>99.2</v>
      </c>
      <c r="C14" s="34">
        <v>98.4</v>
      </c>
      <c r="D14" s="34">
        <v>98</v>
      </c>
      <c r="E14" s="34">
        <v>98.7</v>
      </c>
      <c r="F14" s="34">
        <v>99.5</v>
      </c>
      <c r="G14" s="34">
        <v>99.2</v>
      </c>
      <c r="H14" s="34">
        <v>99.9</v>
      </c>
      <c r="I14" s="34">
        <v>100.2</v>
      </c>
      <c r="J14" s="34">
        <v>101.3</v>
      </c>
      <c r="K14" s="34">
        <v>101.1</v>
      </c>
      <c r="L14" s="34">
        <v>102.2</v>
      </c>
      <c r="M14" s="34">
        <f t="shared" si="0"/>
        <v>99.790909090909096</v>
      </c>
      <c r="N14" s="34">
        <f t="shared" si="1"/>
        <v>102.2</v>
      </c>
      <c r="O14" s="30">
        <f t="shared" si="2"/>
        <v>98</v>
      </c>
      <c r="P14" s="30">
        <f t="shared" si="3"/>
        <v>11</v>
      </c>
      <c r="Q14" s="30"/>
    </row>
    <row r="15" spans="1:17" ht="14.25">
      <c r="A15" s="30" t="s">
        <v>26</v>
      </c>
      <c r="B15" s="34">
        <v>100.8</v>
      </c>
      <c r="C15" s="34">
        <v>99.3</v>
      </c>
      <c r="D15" s="34">
        <v>99</v>
      </c>
      <c r="E15" s="34">
        <v>99</v>
      </c>
      <c r="F15" s="34">
        <v>99</v>
      </c>
      <c r="G15" s="34">
        <v>98.9</v>
      </c>
      <c r="H15" s="34">
        <v>99</v>
      </c>
      <c r="I15" s="34">
        <v>99.4</v>
      </c>
      <c r="J15" s="34">
        <v>100</v>
      </c>
      <c r="K15" s="34">
        <v>100.7</v>
      </c>
      <c r="L15" s="34">
        <v>102.1</v>
      </c>
      <c r="M15" s="34">
        <f t="shared" si="0"/>
        <v>99.74545454545455</v>
      </c>
      <c r="N15" s="34">
        <f t="shared" si="1"/>
        <v>102.1</v>
      </c>
      <c r="O15" s="30">
        <f t="shared" si="2"/>
        <v>98.9</v>
      </c>
      <c r="P15" s="30">
        <f t="shared" si="3"/>
        <v>12</v>
      </c>
      <c r="Q15" s="30"/>
    </row>
    <row r="16" spans="1:17" ht="14.25">
      <c r="A16" s="30" t="s">
        <v>24</v>
      </c>
      <c r="B16" s="34">
        <v>100.2</v>
      </c>
      <c r="C16" s="34">
        <v>99</v>
      </c>
      <c r="D16" s="34">
        <v>99.1</v>
      </c>
      <c r="E16" s="34">
        <v>99</v>
      </c>
      <c r="F16" s="34">
        <v>98.9</v>
      </c>
      <c r="G16" s="34">
        <v>99</v>
      </c>
      <c r="H16" s="34">
        <v>99.2</v>
      </c>
      <c r="I16" s="34">
        <v>99.2</v>
      </c>
      <c r="J16" s="34">
        <v>99.8</v>
      </c>
      <c r="K16" s="34">
        <v>100.1</v>
      </c>
      <c r="L16" s="34">
        <v>101.1</v>
      </c>
      <c r="M16" s="34">
        <f t="shared" si="0"/>
        <v>99.509090909090901</v>
      </c>
      <c r="N16" s="34">
        <f t="shared" si="1"/>
        <v>101.1</v>
      </c>
      <c r="O16" s="30">
        <f t="shared" si="2"/>
        <v>98.9</v>
      </c>
      <c r="P16" s="30">
        <f t="shared" si="3"/>
        <v>13</v>
      </c>
      <c r="Q16" s="30"/>
    </row>
    <row r="17" spans="1:17" ht="14.25">
      <c r="A17" s="30" t="s">
        <v>37</v>
      </c>
      <c r="B17" s="34">
        <v>102.1</v>
      </c>
      <c r="C17" s="34">
        <v>98.8</v>
      </c>
      <c r="D17" s="34">
        <v>99.1</v>
      </c>
      <c r="E17" s="34">
        <v>98.6</v>
      </c>
      <c r="F17" s="34">
        <v>98.6</v>
      </c>
      <c r="G17" s="34">
        <v>98.4</v>
      </c>
      <c r="H17" s="34">
        <v>98.5</v>
      </c>
      <c r="I17" s="34">
        <v>99.2</v>
      </c>
      <c r="J17" s="34">
        <v>99.4</v>
      </c>
      <c r="K17" s="34">
        <v>100.1</v>
      </c>
      <c r="L17" s="34">
        <v>101.3</v>
      </c>
      <c r="M17" s="34">
        <f t="shared" si="0"/>
        <v>99.463636363636382</v>
      </c>
      <c r="N17" s="34">
        <f t="shared" si="1"/>
        <v>102.1</v>
      </c>
      <c r="O17" s="30">
        <f t="shared" si="2"/>
        <v>98.4</v>
      </c>
      <c r="P17" s="30">
        <f t="shared" si="3"/>
        <v>14</v>
      </c>
      <c r="Q17" s="30"/>
    </row>
    <row r="18" spans="1:17" ht="14.25">
      <c r="A18" s="30" t="s">
        <v>28</v>
      </c>
      <c r="B18" s="34">
        <v>101.7</v>
      </c>
      <c r="C18" s="34">
        <v>99.8</v>
      </c>
      <c r="D18" s="34">
        <v>99.6</v>
      </c>
      <c r="E18" s="34">
        <v>98.6</v>
      </c>
      <c r="F18" s="34">
        <v>98.8</v>
      </c>
      <c r="G18" s="34">
        <v>98.5</v>
      </c>
      <c r="H18" s="34">
        <v>98.1</v>
      </c>
      <c r="I18" s="34">
        <v>99.4</v>
      </c>
      <c r="J18" s="34">
        <v>99.5</v>
      </c>
      <c r="K18" s="34">
        <v>99.7</v>
      </c>
      <c r="L18" s="34">
        <v>100.2</v>
      </c>
      <c r="M18" s="34">
        <f t="shared" si="0"/>
        <v>99.445454545454552</v>
      </c>
      <c r="N18" s="34">
        <f t="shared" si="1"/>
        <v>101.7</v>
      </c>
      <c r="O18" s="30">
        <f t="shared" si="2"/>
        <v>98.1</v>
      </c>
      <c r="P18" s="30">
        <f t="shared" si="3"/>
        <v>15</v>
      </c>
      <c r="Q18" s="30"/>
    </row>
    <row r="19" spans="1:17" ht="14.25">
      <c r="A19" s="30" t="s">
        <v>36</v>
      </c>
      <c r="B19" s="34">
        <v>101.2</v>
      </c>
      <c r="C19" s="34">
        <v>99</v>
      </c>
      <c r="D19" s="34">
        <v>99.7</v>
      </c>
      <c r="E19" s="34">
        <v>99.3</v>
      </c>
      <c r="F19" s="34">
        <v>99</v>
      </c>
      <c r="G19" s="34">
        <v>98.7</v>
      </c>
      <c r="H19" s="34">
        <v>98.5</v>
      </c>
      <c r="I19" s="34">
        <v>98.8</v>
      </c>
      <c r="J19" s="34">
        <v>99.4</v>
      </c>
      <c r="K19" s="34">
        <v>99.5</v>
      </c>
      <c r="L19" s="34">
        <v>100.4</v>
      </c>
      <c r="M19" s="34">
        <f t="shared" si="0"/>
        <v>99.409090909090907</v>
      </c>
      <c r="N19" s="34">
        <f t="shared" si="1"/>
        <v>101.2</v>
      </c>
      <c r="O19" s="30">
        <f t="shared" si="2"/>
        <v>98.5</v>
      </c>
      <c r="P19" s="30">
        <f t="shared" si="3"/>
        <v>16</v>
      </c>
      <c r="Q19" s="30"/>
    </row>
    <row r="20" spans="1:17" ht="14.25">
      <c r="A20" s="30" t="s">
        <v>29</v>
      </c>
      <c r="B20" s="34">
        <v>101.4</v>
      </c>
      <c r="C20" s="34">
        <v>99.5</v>
      </c>
      <c r="D20" s="34">
        <v>99.6</v>
      </c>
      <c r="E20" s="34">
        <v>98.9</v>
      </c>
      <c r="F20" s="34">
        <v>98.8</v>
      </c>
      <c r="G20" s="34">
        <v>98.3</v>
      </c>
      <c r="H20" s="34">
        <v>98</v>
      </c>
      <c r="I20" s="34">
        <v>98.8</v>
      </c>
      <c r="J20" s="34">
        <v>99.3</v>
      </c>
      <c r="K20" s="34">
        <v>99.6</v>
      </c>
      <c r="L20" s="34">
        <v>100.6</v>
      </c>
      <c r="M20" s="34">
        <f t="shared" si="0"/>
        <v>99.345454545454544</v>
      </c>
      <c r="N20" s="34">
        <f t="shared" si="1"/>
        <v>101.4</v>
      </c>
      <c r="O20" s="30">
        <f t="shared" si="2"/>
        <v>98</v>
      </c>
      <c r="P20" s="30">
        <f t="shared" si="3"/>
        <v>17</v>
      </c>
      <c r="Q20" s="30"/>
    </row>
    <row r="21" spans="1:17" ht="14.25">
      <c r="A21" s="30" t="s">
        <v>23</v>
      </c>
      <c r="B21" s="34">
        <v>100.5</v>
      </c>
      <c r="C21" s="34">
        <v>98.2</v>
      </c>
      <c r="D21" s="34">
        <v>98.4</v>
      </c>
      <c r="E21" s="34">
        <v>98.7</v>
      </c>
      <c r="F21" s="34">
        <v>99.5</v>
      </c>
      <c r="G21" s="34">
        <v>99.1</v>
      </c>
      <c r="H21" s="34">
        <v>99.2</v>
      </c>
      <c r="I21" s="34">
        <v>99.4</v>
      </c>
      <c r="J21" s="34">
        <v>99.6</v>
      </c>
      <c r="K21" s="34">
        <v>99.2</v>
      </c>
      <c r="L21" s="34">
        <v>100.9</v>
      </c>
      <c r="M21" s="34">
        <f t="shared" si="0"/>
        <v>99.336363636363643</v>
      </c>
      <c r="N21" s="34">
        <f t="shared" si="1"/>
        <v>100.9</v>
      </c>
      <c r="O21" s="30">
        <f t="shared" si="2"/>
        <v>98.2</v>
      </c>
      <c r="P21" s="30">
        <f t="shared" si="3"/>
        <v>18</v>
      </c>
      <c r="Q21" s="30"/>
    </row>
    <row r="22" spans="1:17" ht="14.25">
      <c r="A22" s="30" t="s">
        <v>35</v>
      </c>
      <c r="B22" s="34">
        <v>101.2</v>
      </c>
      <c r="C22" s="34">
        <v>99</v>
      </c>
      <c r="D22" s="34">
        <v>99.1</v>
      </c>
      <c r="E22" s="34">
        <v>98.9</v>
      </c>
      <c r="F22" s="34">
        <v>99.2</v>
      </c>
      <c r="G22" s="34">
        <v>98.8</v>
      </c>
      <c r="H22" s="34">
        <v>98.4</v>
      </c>
      <c r="I22" s="34">
        <v>98.4</v>
      </c>
      <c r="J22" s="34">
        <v>98.9</v>
      </c>
      <c r="K22" s="34">
        <v>98.9</v>
      </c>
      <c r="L22" s="34">
        <v>100.3</v>
      </c>
      <c r="M22" s="34">
        <f t="shared" si="0"/>
        <v>99.190909090909088</v>
      </c>
      <c r="N22" s="34">
        <f t="shared" si="1"/>
        <v>101.2</v>
      </c>
      <c r="O22" s="30">
        <f t="shared" si="2"/>
        <v>98.4</v>
      </c>
      <c r="P22" s="30">
        <f t="shared" si="3"/>
        <v>19</v>
      </c>
      <c r="Q22" s="30"/>
    </row>
    <row r="23" spans="1:17" ht="14.25">
      <c r="A23" s="30" t="s">
        <v>33</v>
      </c>
      <c r="B23" s="34">
        <v>101.5</v>
      </c>
      <c r="C23" s="34">
        <v>98.4</v>
      </c>
      <c r="D23" s="34">
        <v>98.5</v>
      </c>
      <c r="E23" s="34">
        <v>98.7</v>
      </c>
      <c r="F23" s="34">
        <v>98.3</v>
      </c>
      <c r="G23" s="34">
        <v>98.2</v>
      </c>
      <c r="H23" s="34">
        <v>98</v>
      </c>
      <c r="I23" s="34">
        <v>99</v>
      </c>
      <c r="J23" s="34">
        <v>99.4</v>
      </c>
      <c r="K23" s="34">
        <v>100</v>
      </c>
      <c r="L23" s="34">
        <v>100.7</v>
      </c>
      <c r="M23" s="34">
        <f t="shared" si="0"/>
        <v>99.154545454545456</v>
      </c>
      <c r="N23" s="34">
        <f t="shared" si="1"/>
        <v>101.5</v>
      </c>
      <c r="O23" s="30">
        <f t="shared" si="2"/>
        <v>98</v>
      </c>
      <c r="P23" s="30">
        <f t="shared" si="3"/>
        <v>20</v>
      </c>
      <c r="Q23" s="30"/>
    </row>
    <row r="24" spans="1:17" ht="14.25">
      <c r="A24" s="30" t="s">
        <v>40</v>
      </c>
      <c r="B24" s="34">
        <v>102.5</v>
      </c>
      <c r="C24" s="34">
        <v>97.4</v>
      </c>
      <c r="D24" s="34">
        <v>98.9</v>
      </c>
      <c r="E24" s="34">
        <v>99.2</v>
      </c>
      <c r="F24" s="34">
        <v>99.4</v>
      </c>
      <c r="G24" s="34">
        <v>98.7</v>
      </c>
      <c r="H24" s="34">
        <v>98.1</v>
      </c>
      <c r="I24" s="34">
        <v>98.8</v>
      </c>
      <c r="J24" s="34">
        <v>98.7</v>
      </c>
      <c r="K24" s="34">
        <v>98.5</v>
      </c>
      <c r="L24" s="34">
        <v>100</v>
      </c>
      <c r="M24" s="34">
        <f t="shared" si="0"/>
        <v>99.109090909090909</v>
      </c>
      <c r="N24" s="34">
        <f t="shared" si="1"/>
        <v>102.5</v>
      </c>
      <c r="O24" s="30">
        <f t="shared" si="2"/>
        <v>97.4</v>
      </c>
      <c r="P24" s="30">
        <f t="shared" si="3"/>
        <v>21</v>
      </c>
      <c r="Q24" s="30"/>
    </row>
    <row r="25" spans="1:17" ht="14.25">
      <c r="A25" s="30" t="s">
        <v>22</v>
      </c>
      <c r="B25" s="34">
        <v>100.6</v>
      </c>
      <c r="C25" s="34">
        <v>98.8</v>
      </c>
      <c r="D25" s="34">
        <v>98.6</v>
      </c>
      <c r="E25" s="34">
        <v>98.6</v>
      </c>
      <c r="F25" s="34">
        <v>98.7</v>
      </c>
      <c r="G25" s="34">
        <v>98.1</v>
      </c>
      <c r="H25" s="34">
        <v>98.2</v>
      </c>
      <c r="I25" s="34">
        <v>98.4</v>
      </c>
      <c r="J25" s="34">
        <v>99.5</v>
      </c>
      <c r="K25" s="34">
        <v>99.4</v>
      </c>
      <c r="L25" s="34">
        <v>100.7</v>
      </c>
      <c r="M25" s="34">
        <f t="shared" si="0"/>
        <v>99.054545454545448</v>
      </c>
      <c r="N25" s="34">
        <f t="shared" si="1"/>
        <v>100.7</v>
      </c>
      <c r="O25" s="30">
        <f t="shared" si="2"/>
        <v>98.1</v>
      </c>
      <c r="P25" s="30">
        <f t="shared" si="3"/>
        <v>22</v>
      </c>
      <c r="Q25" s="30"/>
    </row>
    <row r="26" spans="1:17" ht="14.25">
      <c r="A26" s="30" t="s">
        <v>21</v>
      </c>
      <c r="B26" s="34">
        <v>101.3</v>
      </c>
      <c r="C26" s="34">
        <v>99.2</v>
      </c>
      <c r="D26" s="34">
        <v>98.9</v>
      </c>
      <c r="E26" s="34">
        <v>98.7</v>
      </c>
      <c r="F26" s="34">
        <v>98.2</v>
      </c>
      <c r="G26" s="34">
        <v>97.6</v>
      </c>
      <c r="H26" s="34">
        <v>98</v>
      </c>
      <c r="I26" s="34">
        <v>98.3</v>
      </c>
      <c r="J26" s="34">
        <v>98.5</v>
      </c>
      <c r="K26" s="34">
        <v>98.5</v>
      </c>
      <c r="L26" s="34">
        <v>99.5</v>
      </c>
      <c r="M26" s="34">
        <f t="shared" si="0"/>
        <v>98.790909090909068</v>
      </c>
      <c r="N26" s="34">
        <f t="shared" si="1"/>
        <v>101.3</v>
      </c>
      <c r="O26" s="30">
        <f t="shared" si="2"/>
        <v>97.6</v>
      </c>
      <c r="P26" s="30">
        <f t="shared" si="3"/>
        <v>23</v>
      </c>
      <c r="Q26" s="30"/>
    </row>
    <row r="27" spans="1:17" ht="14.25">
      <c r="A27" s="30" t="s">
        <v>31</v>
      </c>
      <c r="B27" s="34">
        <v>100.5</v>
      </c>
      <c r="C27" s="34">
        <v>97</v>
      </c>
      <c r="D27" s="34">
        <v>98</v>
      </c>
      <c r="E27" s="34">
        <v>97.7</v>
      </c>
      <c r="F27" s="34">
        <v>98.2</v>
      </c>
      <c r="G27" s="34">
        <v>97.8</v>
      </c>
      <c r="H27" s="34">
        <v>98.1</v>
      </c>
      <c r="I27" s="34">
        <v>99.2</v>
      </c>
      <c r="J27" s="34">
        <v>99.6</v>
      </c>
      <c r="K27" s="34">
        <v>99.5</v>
      </c>
      <c r="L27" s="34">
        <v>101</v>
      </c>
      <c r="M27" s="34">
        <f t="shared" si="0"/>
        <v>98.781818181818167</v>
      </c>
      <c r="N27" s="34">
        <f t="shared" si="1"/>
        <v>101</v>
      </c>
      <c r="O27" s="30">
        <f t="shared" si="2"/>
        <v>97</v>
      </c>
      <c r="P27" s="30">
        <f>RANK(M27,M$4:M$34)</f>
        <v>24</v>
      </c>
      <c r="Q27" s="30"/>
    </row>
    <row r="28" spans="1:17" ht="14.25">
      <c r="A28" s="30" t="s">
        <v>43</v>
      </c>
      <c r="B28" s="34">
        <v>100.7</v>
      </c>
      <c r="C28" s="34">
        <v>98.2</v>
      </c>
      <c r="D28" s="34">
        <v>98.3</v>
      </c>
      <c r="E28" s="34">
        <v>97.9</v>
      </c>
      <c r="F28" s="34">
        <v>97.7</v>
      </c>
      <c r="G28" s="34">
        <v>97.3</v>
      </c>
      <c r="H28" s="34">
        <v>97.1</v>
      </c>
      <c r="I28" s="34">
        <v>98.2</v>
      </c>
      <c r="J28" s="34">
        <v>98.9</v>
      </c>
      <c r="K28" s="34">
        <v>99.5</v>
      </c>
      <c r="L28" s="34">
        <v>100</v>
      </c>
      <c r="M28" s="34">
        <f t="shared" si="0"/>
        <v>98.527272727272745</v>
      </c>
      <c r="N28" s="34">
        <f t="shared" si="1"/>
        <v>100.7</v>
      </c>
      <c r="O28" s="30">
        <f t="shared" si="2"/>
        <v>97.1</v>
      </c>
      <c r="P28" s="30">
        <f>RANK(M28,M$4:M$34)</f>
        <v>25</v>
      </c>
      <c r="Q28" s="30"/>
    </row>
    <row r="29" spans="1:17" ht="14.25">
      <c r="A29" s="30" t="s">
        <v>20</v>
      </c>
      <c r="B29" s="34">
        <v>100.7</v>
      </c>
      <c r="C29" s="34">
        <v>98.9</v>
      </c>
      <c r="D29" s="34">
        <v>99</v>
      </c>
      <c r="E29" s="34">
        <v>98.6</v>
      </c>
      <c r="F29" s="34">
        <v>98.3</v>
      </c>
      <c r="G29" s="34">
        <v>98.2</v>
      </c>
      <c r="H29" s="34">
        <v>97.6</v>
      </c>
      <c r="I29" s="34">
        <v>97.2</v>
      </c>
      <c r="J29" s="34">
        <v>97.5</v>
      </c>
      <c r="K29" s="34">
        <v>97.7</v>
      </c>
      <c r="L29" s="34">
        <v>98.7</v>
      </c>
      <c r="M29" s="34">
        <f t="shared" si="0"/>
        <v>98.4</v>
      </c>
      <c r="N29" s="34">
        <f t="shared" si="1"/>
        <v>100.7</v>
      </c>
      <c r="O29" s="30">
        <f t="shared" si="2"/>
        <v>97.2</v>
      </c>
      <c r="P29" s="30">
        <f t="shared" ref="P29:P34" si="4">RANK(M29,M$4:M$34)</f>
        <v>26</v>
      </c>
      <c r="Q29" s="30"/>
    </row>
    <row r="30" spans="1:17" ht="14.25">
      <c r="A30" s="30" t="s">
        <v>41</v>
      </c>
      <c r="B30" s="34">
        <v>100</v>
      </c>
      <c r="C30" s="34">
        <v>97</v>
      </c>
      <c r="D30" s="34">
        <v>97.8</v>
      </c>
      <c r="E30" s="34">
        <v>97.3</v>
      </c>
      <c r="F30" s="34">
        <v>97.3</v>
      </c>
      <c r="G30" s="34">
        <v>97.7</v>
      </c>
      <c r="H30" s="34">
        <v>97.6</v>
      </c>
      <c r="I30" s="34">
        <v>98.4</v>
      </c>
      <c r="J30" s="34">
        <v>98.5</v>
      </c>
      <c r="K30" s="34">
        <v>98.9</v>
      </c>
      <c r="L30" s="34">
        <v>99.6</v>
      </c>
      <c r="M30" s="34">
        <f t="shared" si="0"/>
        <v>98.190909090909088</v>
      </c>
      <c r="N30" s="34">
        <f t="shared" si="1"/>
        <v>100</v>
      </c>
      <c r="O30" s="30">
        <f t="shared" si="2"/>
        <v>97</v>
      </c>
      <c r="P30" s="30">
        <f t="shared" si="4"/>
        <v>27</v>
      </c>
      <c r="Q30" s="30"/>
    </row>
    <row r="31" spans="1:17" ht="14.25">
      <c r="A31" s="30" t="s">
        <v>30</v>
      </c>
      <c r="B31" s="34">
        <v>99.2</v>
      </c>
      <c r="C31" s="34">
        <v>97</v>
      </c>
      <c r="D31" s="34">
        <v>97.7</v>
      </c>
      <c r="E31" s="34">
        <v>97.6</v>
      </c>
      <c r="F31" s="34">
        <v>97.4</v>
      </c>
      <c r="G31" s="34">
        <v>97.2</v>
      </c>
      <c r="H31" s="34">
        <v>97.1</v>
      </c>
      <c r="I31" s="34">
        <v>98.6</v>
      </c>
      <c r="J31" s="34">
        <v>98.7</v>
      </c>
      <c r="K31" s="34">
        <v>99.1</v>
      </c>
      <c r="L31" s="34">
        <v>100.3</v>
      </c>
      <c r="M31" s="34">
        <f t="shared" si="0"/>
        <v>98.172727272727286</v>
      </c>
      <c r="N31" s="34">
        <f t="shared" si="1"/>
        <v>100.3</v>
      </c>
      <c r="O31" s="30">
        <f t="shared" si="2"/>
        <v>97</v>
      </c>
      <c r="P31" s="30">
        <f t="shared" si="4"/>
        <v>28</v>
      </c>
      <c r="Q31" s="30"/>
    </row>
    <row r="32" spans="1:17" ht="14.25">
      <c r="A32" s="30" t="s">
        <v>32</v>
      </c>
      <c r="B32" s="34">
        <v>99.4</v>
      </c>
      <c r="C32" s="34">
        <v>96.2</v>
      </c>
      <c r="D32" s="34">
        <v>97.3</v>
      </c>
      <c r="E32" s="34">
        <v>97.4</v>
      </c>
      <c r="F32" s="34">
        <v>97.4</v>
      </c>
      <c r="G32" s="34">
        <v>97.1</v>
      </c>
      <c r="H32" s="34">
        <v>97</v>
      </c>
      <c r="I32" s="34">
        <v>97.7</v>
      </c>
      <c r="J32" s="34">
        <v>98.3</v>
      </c>
      <c r="K32" s="34">
        <v>99</v>
      </c>
      <c r="L32" s="34">
        <v>100</v>
      </c>
      <c r="M32" s="34">
        <f t="shared" si="0"/>
        <v>97.890909090909105</v>
      </c>
      <c r="N32" s="34">
        <f t="shared" si="1"/>
        <v>100</v>
      </c>
      <c r="O32" s="30">
        <f t="shared" si="2"/>
        <v>96.2</v>
      </c>
      <c r="P32" s="30">
        <f t="shared" si="4"/>
        <v>29</v>
      </c>
      <c r="Q32" s="30"/>
    </row>
    <row r="33" spans="1:17" ht="14.25">
      <c r="A33" s="30" t="s">
        <v>39</v>
      </c>
      <c r="B33" s="34">
        <v>100.2</v>
      </c>
      <c r="C33" s="34">
        <v>96.2</v>
      </c>
      <c r="D33" s="34">
        <v>97.6</v>
      </c>
      <c r="E33" s="34">
        <v>96.8</v>
      </c>
      <c r="F33" s="34">
        <v>96.5</v>
      </c>
      <c r="G33" s="34">
        <v>96.3</v>
      </c>
      <c r="H33" s="34">
        <v>96.3</v>
      </c>
      <c r="I33" s="34">
        <v>97.4</v>
      </c>
      <c r="J33" s="34">
        <v>97.9</v>
      </c>
      <c r="K33" s="34">
        <v>98.1</v>
      </c>
      <c r="L33" s="34">
        <v>99.8</v>
      </c>
      <c r="M33" s="34">
        <f t="shared" si="0"/>
        <v>97.554545454545448</v>
      </c>
      <c r="N33" s="34">
        <f t="shared" si="1"/>
        <v>100.2</v>
      </c>
      <c r="O33" s="30">
        <f t="shared" si="2"/>
        <v>96.2</v>
      </c>
      <c r="P33" s="30">
        <f t="shared" si="4"/>
        <v>30</v>
      </c>
      <c r="Q33" s="30"/>
    </row>
    <row r="34" spans="1:17" ht="14.25">
      <c r="A34" s="30" t="s">
        <v>38</v>
      </c>
      <c r="B34" s="34">
        <v>100.9</v>
      </c>
      <c r="C34" s="34">
        <v>95.9</v>
      </c>
      <c r="D34" s="34">
        <v>97.7</v>
      </c>
      <c r="E34" s="34">
        <v>96.6</v>
      </c>
      <c r="F34" s="34">
        <v>96.8</v>
      </c>
      <c r="G34" s="34">
        <v>96.1</v>
      </c>
      <c r="H34" s="34">
        <v>95.8</v>
      </c>
      <c r="I34" s="34">
        <v>96.9</v>
      </c>
      <c r="J34" s="34">
        <v>97.3</v>
      </c>
      <c r="K34" s="34">
        <v>97.9</v>
      </c>
      <c r="L34" s="34">
        <v>99.3</v>
      </c>
      <c r="M34" s="34">
        <f t="shared" si="0"/>
        <v>97.381818181818161</v>
      </c>
      <c r="N34" s="34">
        <f t="shared" si="1"/>
        <v>100.9</v>
      </c>
      <c r="O34" s="30">
        <f t="shared" si="2"/>
        <v>95.8</v>
      </c>
      <c r="P34" s="30">
        <f t="shared" si="4"/>
        <v>31</v>
      </c>
      <c r="Q34" s="30"/>
    </row>
    <row r="35" spans="1:17" ht="42.75">
      <c r="A35" s="31" t="s">
        <v>100</v>
      </c>
      <c r="B35" s="32" t="s">
        <v>85</v>
      </c>
      <c r="C35" s="32" t="s">
        <v>86</v>
      </c>
      <c r="D35" s="32" t="s">
        <v>87</v>
      </c>
      <c r="E35" s="32" t="s">
        <v>88</v>
      </c>
      <c r="F35" s="32" t="s">
        <v>89</v>
      </c>
      <c r="G35" s="32" t="s">
        <v>90</v>
      </c>
      <c r="H35" s="32" t="s">
        <v>91</v>
      </c>
      <c r="I35" s="32" t="s">
        <v>95</v>
      </c>
      <c r="J35" s="32" t="s">
        <v>94</v>
      </c>
      <c r="K35" s="32" t="s">
        <v>93</v>
      </c>
      <c r="L35" s="32" t="s">
        <v>92</v>
      </c>
      <c r="M35" s="31" t="s">
        <v>81</v>
      </c>
      <c r="N35" s="30" t="s">
        <v>82</v>
      </c>
      <c r="O35" s="30" t="s">
        <v>84</v>
      </c>
      <c r="P35" s="35" t="s">
        <v>96</v>
      </c>
      <c r="Q35" s="30"/>
    </row>
    <row r="36" spans="1:17" ht="14.25">
      <c r="A36" s="30" t="s">
        <v>98</v>
      </c>
      <c r="B36" s="34">
        <f t="shared" ref="B36:L36" si="5">MAX(B9:B35)</f>
        <v>102.5</v>
      </c>
      <c r="C36" s="34">
        <f t="shared" si="5"/>
        <v>99.9</v>
      </c>
      <c r="D36" s="34">
        <f t="shared" si="5"/>
        <v>100.2</v>
      </c>
      <c r="E36" s="34">
        <f t="shared" si="5"/>
        <v>99.9</v>
      </c>
      <c r="F36" s="34">
        <f t="shared" si="5"/>
        <v>100.5</v>
      </c>
      <c r="G36" s="34">
        <f t="shared" si="5"/>
        <v>100.9</v>
      </c>
      <c r="H36" s="34">
        <f t="shared" si="5"/>
        <v>100.8</v>
      </c>
      <c r="I36" s="34">
        <f t="shared" si="5"/>
        <v>100.7</v>
      </c>
      <c r="J36" s="34">
        <f t="shared" si="5"/>
        <v>101.3</v>
      </c>
      <c r="K36" s="34">
        <f t="shared" si="5"/>
        <v>101.4</v>
      </c>
      <c r="L36" s="34">
        <f t="shared" si="5"/>
        <v>102.7</v>
      </c>
      <c r="M36" s="30"/>
      <c r="N36" s="30"/>
      <c r="O36" s="30"/>
      <c r="P36" s="30"/>
      <c r="Q36" s="30"/>
    </row>
    <row r="37" spans="1:17" ht="14.25">
      <c r="A37" s="30" t="s">
        <v>99</v>
      </c>
      <c r="B37" s="34">
        <f t="shared" ref="B37:L37" si="6">MIN(B9:B35)</f>
        <v>99.2</v>
      </c>
      <c r="C37" s="34">
        <f t="shared" si="6"/>
        <v>95.9</v>
      </c>
      <c r="D37" s="34">
        <f t="shared" si="6"/>
        <v>97.3</v>
      </c>
      <c r="E37" s="34">
        <f t="shared" si="6"/>
        <v>96.6</v>
      </c>
      <c r="F37" s="34">
        <f t="shared" si="6"/>
        <v>96.5</v>
      </c>
      <c r="G37" s="34">
        <f t="shared" si="6"/>
        <v>96.1</v>
      </c>
      <c r="H37" s="34">
        <f t="shared" si="6"/>
        <v>95.8</v>
      </c>
      <c r="I37" s="34">
        <f t="shared" si="6"/>
        <v>96.9</v>
      </c>
      <c r="J37" s="34">
        <f t="shared" si="6"/>
        <v>97.3</v>
      </c>
      <c r="K37" s="34">
        <f t="shared" si="6"/>
        <v>97.7</v>
      </c>
      <c r="L37" s="34">
        <f t="shared" si="6"/>
        <v>98.7</v>
      </c>
      <c r="M37" s="30"/>
      <c r="N37" s="30"/>
      <c r="O37" s="30"/>
      <c r="P37" s="30"/>
      <c r="Q37" s="30"/>
    </row>
    <row r="38" spans="1:17" ht="14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>
      <c r="A39" s="10" t="s">
        <v>59</v>
      </c>
    </row>
    <row r="49" spans="1:16"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8" spans="1:16">
      <c r="A58" s="20" t="s">
        <v>101</v>
      </c>
    </row>
  </sheetData>
  <sortState ref="A3:P66">
    <sortCondition ref="P1"/>
  </sortState>
  <mergeCells count="1">
    <mergeCell ref="A1:M1"/>
  </mergeCells>
  <phoneticPr fontId="1" type="noConversion"/>
  <conditionalFormatting sqref="B4:B26 B3:L3">
    <cfRule type="cellIs" dxfId="12" priority="12" operator="greaterThan">
      <formula>$B$3</formula>
    </cfRule>
  </conditionalFormatting>
  <conditionalFormatting sqref="C3:C26">
    <cfRule type="cellIs" dxfId="11" priority="11" operator="greaterThan">
      <formula>$C$3</formula>
    </cfRule>
  </conditionalFormatting>
  <conditionalFormatting sqref="D3:D26">
    <cfRule type="cellIs" dxfId="10" priority="10" operator="greaterThan">
      <formula>$D$3</formula>
    </cfRule>
  </conditionalFormatting>
  <conditionalFormatting sqref="E3:E26">
    <cfRule type="cellIs" dxfId="9" priority="9" operator="greaterThan">
      <formula>$E$3</formula>
    </cfRule>
  </conditionalFormatting>
  <conditionalFormatting sqref="F3:F26">
    <cfRule type="cellIs" dxfId="8" priority="8" operator="greaterThan">
      <formula>$F$3</formula>
    </cfRule>
  </conditionalFormatting>
  <conditionalFormatting sqref="G3:G26">
    <cfRule type="cellIs" dxfId="7" priority="7" operator="greaterThan">
      <formula>$G$3</formula>
    </cfRule>
  </conditionalFormatting>
  <conditionalFormatting sqref="H3:H26">
    <cfRule type="cellIs" dxfId="6" priority="6" operator="greaterThan">
      <formula>$H$3</formula>
    </cfRule>
  </conditionalFormatting>
  <conditionalFormatting sqref="I3:I26">
    <cfRule type="cellIs" dxfId="5" priority="5" operator="greaterThan">
      <formula>$I$3</formula>
    </cfRule>
  </conditionalFormatting>
  <conditionalFormatting sqref="J3:J26">
    <cfRule type="cellIs" dxfId="4" priority="4" operator="greaterThan">
      <formula>$J$3</formula>
    </cfRule>
  </conditionalFormatting>
  <conditionalFormatting sqref="K3:K26">
    <cfRule type="cellIs" dxfId="3" priority="3" operator="greaterThan">
      <formula>$K$3</formula>
    </cfRule>
  </conditionalFormatting>
  <conditionalFormatting sqref="L3:L26">
    <cfRule type="cellIs" dxfId="2" priority="2" operator="greaterThan">
      <formula>$L$3</formula>
    </cfRule>
  </conditionalFormatting>
  <conditionalFormatting sqref="M3:M26">
    <cfRule type="cellIs" dxfId="1" priority="1" operator="greaterThan">
      <formula>$M$3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D13"/>
    </sheetView>
  </sheetViews>
  <sheetFormatPr defaultRowHeight="13.5"/>
  <sheetData>
    <row r="1" spans="1:7">
      <c r="A1" s="27" t="s">
        <v>53</v>
      </c>
      <c r="B1" s="27"/>
      <c r="C1" s="27"/>
      <c r="D1" s="27"/>
      <c r="E1" s="4"/>
      <c r="F1" s="4"/>
      <c r="G1" s="4"/>
    </row>
    <row r="2" spans="1:7" s="10" customFormat="1">
      <c r="A2" s="7" t="s">
        <v>60</v>
      </c>
      <c r="B2" s="7" t="s">
        <v>61</v>
      </c>
      <c r="C2" s="7" t="s">
        <v>62</v>
      </c>
      <c r="D2" s="7" t="s">
        <v>63</v>
      </c>
      <c r="E2" s="1"/>
      <c r="F2" s="1"/>
    </row>
    <row r="3" spans="1:7" ht="27">
      <c r="A3" s="7" t="s">
        <v>52</v>
      </c>
      <c r="B3" s="7" t="s">
        <v>54</v>
      </c>
      <c r="C3" s="7" t="s">
        <v>55</v>
      </c>
      <c r="D3" s="7" t="s">
        <v>56</v>
      </c>
    </row>
    <row r="4" spans="1:7">
      <c r="A4" s="10">
        <v>2009.01</v>
      </c>
      <c r="B4" s="10">
        <v>86.9</v>
      </c>
      <c r="C4" s="10">
        <v>86.6</v>
      </c>
      <c r="D4" s="10">
        <v>86.8</v>
      </c>
    </row>
    <row r="5" spans="1:7">
      <c r="A5" s="10">
        <v>2009.02</v>
      </c>
      <c r="B5" s="10">
        <v>86.7</v>
      </c>
      <c r="C5" s="10">
        <v>86.3</v>
      </c>
      <c r="D5" s="10">
        <v>86.5</v>
      </c>
    </row>
    <row r="6" spans="1:7">
      <c r="A6" s="10">
        <v>2009.03</v>
      </c>
      <c r="B6" s="10">
        <v>85.9</v>
      </c>
      <c r="C6" s="10">
        <v>86.1</v>
      </c>
      <c r="D6" s="10">
        <v>86</v>
      </c>
    </row>
    <row r="7" spans="1:7">
      <c r="A7" s="10">
        <v>2009.04</v>
      </c>
      <c r="B7" s="10">
        <v>86.5</v>
      </c>
      <c r="C7" s="10">
        <v>85.6</v>
      </c>
      <c r="D7" s="10">
        <v>86.1</v>
      </c>
    </row>
    <row r="8" spans="1:7">
      <c r="A8" s="10">
        <v>2009.05</v>
      </c>
      <c r="B8" s="10">
        <v>87.1</v>
      </c>
      <c r="C8" s="10">
        <v>86.1</v>
      </c>
      <c r="D8" s="10">
        <v>86.7</v>
      </c>
    </row>
    <row r="9" spans="1:7">
      <c r="A9" s="10">
        <v>2009.06</v>
      </c>
      <c r="B9" s="10">
        <v>86.9</v>
      </c>
      <c r="C9" s="10">
        <v>86</v>
      </c>
      <c r="D9" s="10">
        <v>86.5</v>
      </c>
    </row>
    <row r="10" spans="1:7">
      <c r="A10" s="10">
        <v>2009.07</v>
      </c>
      <c r="B10" s="10">
        <v>87.8</v>
      </c>
      <c r="C10" s="10">
        <v>87.1</v>
      </c>
      <c r="D10" s="10">
        <v>87.5</v>
      </c>
    </row>
    <row r="11" spans="1:7">
      <c r="A11" s="10">
        <v>2009.08</v>
      </c>
      <c r="B11" s="10">
        <v>88.5</v>
      </c>
      <c r="C11" s="10">
        <v>87.3</v>
      </c>
      <c r="D11" s="10">
        <v>88</v>
      </c>
    </row>
    <row r="12" spans="1:7">
      <c r="A12" s="10">
        <v>2009.09</v>
      </c>
      <c r="B12" s="10">
        <v>88.7</v>
      </c>
      <c r="C12" s="10">
        <v>87.2</v>
      </c>
      <c r="D12" s="10">
        <v>88.1</v>
      </c>
    </row>
    <row r="13" spans="1:7">
      <c r="A13" s="11">
        <v>2009.1</v>
      </c>
      <c r="B13" s="10">
        <v>89.1</v>
      </c>
      <c r="C13" s="10">
        <v>87.5</v>
      </c>
      <c r="D13" s="10">
        <v>88.5</v>
      </c>
    </row>
    <row r="14" spans="1:7">
      <c r="A14" s="10" t="s">
        <v>57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1</vt:lpstr>
      <vt:lpstr>2</vt:lpstr>
      <vt:lpstr>居民消费价格分类指数</vt:lpstr>
      <vt:lpstr>各地区居民消费价格指数</vt:lpstr>
      <vt:lpstr>消费者信心指数   </vt:lpstr>
      <vt:lpstr>各地区居民消费价格指数!Criteria</vt:lpstr>
      <vt:lpstr>各地区居民消费价格指数!Extract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2010-01-06T05:43:16Z</dcterms:modified>
</cp:coreProperties>
</file>